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States FY 2021 Budget\"/>
    </mc:Choice>
  </mc:AlternateContent>
  <xr:revisionPtr revIDLastSave="0" documentId="8_{58C64F64-285A-4F35-B21B-5A6F2E544E43}" xr6:coauthVersionLast="46" xr6:coauthVersionMax="46" xr10:uidLastSave="{00000000-0000-0000-0000-000000000000}"/>
  <bookViews>
    <workbookView xWindow="-120" yWindow="-120" windowWidth="20730" windowHeight="11160" tabRatio="597" xr2:uid="{00000000-000D-0000-FFFF-FFFF00000000}"/>
  </bookViews>
  <sheets>
    <sheet name="cover page" sheetId="37" r:id="rId1"/>
    <sheet name="appendix" sheetId="18" r:id="rId2"/>
    <sheet name="T1 summary page" sheetId="36" r:id="rId3"/>
    <sheet name="T2 summary page" sheetId="35" r:id="rId4"/>
    <sheet name="Explanatory notes-draft" sheetId="19" r:id="rId5"/>
    <sheet name="overall summary" sheetId="4" r:id="rId6"/>
    <sheet name="Expenditure summary" sheetId="1" r:id="rId7"/>
    <sheet name="1st schedule" sheetId="5" r:id="rId8"/>
    <sheet name="2nd schedule" sheetId="6" r:id="rId9"/>
    <sheet name="3rd schedule" sheetId="16" r:id="rId10"/>
    <sheet name="4th schedule" sheetId="15" r:id="rId11"/>
    <sheet name="revenue details" sheetId="12" r:id="rId12"/>
    <sheet name="overhead cost details" sheetId="9" r:id="rId13"/>
    <sheet name="special programmes details" sheetId="10" r:id="rId14"/>
    <sheet name="debt payment" sheetId="21" r:id="rId15"/>
    <sheet name="statutory transfers" sheetId="20" r:id="rId16"/>
    <sheet name="Soc cont n social benefits" sheetId="13" r:id="rId17"/>
    <sheet name="grants" sheetId="11" r:id="rId18"/>
    <sheet name="capital details" sheetId="8" r:id="rId19"/>
    <sheet name="state sector" sheetId="22" r:id="rId20"/>
    <sheet name="ipsas sectors" sheetId="34" r:id="rId21"/>
    <sheet name="summary of IGR by MDAs" sheetId="25" r:id="rId22"/>
    <sheet name="Revenue by Admin Seg" sheetId="26" r:id="rId23"/>
    <sheet name="expenditure by admin segment" sheetId="23" r:id="rId24"/>
    <sheet name="economic segment" sheetId="27" r:id="rId25"/>
    <sheet name="overhead cost by Admin seg" sheetId="29" r:id="rId26"/>
    <sheet name="spg by admin Seg" sheetId="30" r:id="rId27"/>
    <sheet name="capital by admin segment" sheetId="28" r:id="rId28"/>
    <sheet name="expenditure by function" sheetId="31" r:id="rId29"/>
    <sheet name="revenue by function" sheetId="32" r:id="rId30"/>
    <sheet name="capital exp by programme" sheetId="33" r:id="rId31"/>
  </sheets>
  <externalReferences>
    <externalReference r:id="rId32"/>
  </externalReferences>
  <definedNames>
    <definedName name="_xlnm.Print_Titles" localSheetId="9">'3rd schedule'!$6:$6</definedName>
    <definedName name="_xlnm.Print_Titles" localSheetId="10">'4th schedule'!$6:$6</definedName>
    <definedName name="_xlnm.Print_Titles" localSheetId="1">appendix!$4:$4</definedName>
    <definedName name="_xlnm.Print_Titles" localSheetId="18">'capital details'!$4:$5</definedName>
    <definedName name="_xlnm.Print_Titles" localSheetId="23">'expenditure by admin segment'!$3:$3</definedName>
    <definedName name="_xlnm.Print_Titles" localSheetId="4">'Explanatory notes-draft'!$2:$2</definedName>
    <definedName name="_xlnm.Print_Titles" localSheetId="5">'overall summary'!$3:$3</definedName>
    <definedName name="_xlnm.Print_Titles" localSheetId="12">'overhead cost details'!$3:$4</definedName>
    <definedName name="_xlnm.Print_Titles" localSheetId="11">'revenue details'!$3:$4</definedName>
    <definedName name="_xlnm.Print_Titles" localSheetId="13">'special programmes details'!$3:$4</definedName>
    <definedName name="_xlnm.Print_Titles" localSheetId="19">'state sector'!$4:$4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36" l="1"/>
  <c r="G47" i="36"/>
  <c r="G46" i="36"/>
  <c r="G45" i="36"/>
  <c r="E45" i="36"/>
  <c r="D44" i="36"/>
  <c r="E44" i="36" s="1"/>
  <c r="G43" i="36"/>
  <c r="E43" i="36"/>
  <c r="G42" i="36"/>
  <c r="E42" i="36"/>
  <c r="G41" i="36"/>
  <c r="C41" i="36"/>
  <c r="B41" i="36"/>
  <c r="C40" i="36"/>
  <c r="G39" i="36"/>
  <c r="F39" i="36"/>
  <c r="E39" i="36"/>
  <c r="B39" i="36"/>
  <c r="B34" i="36" s="1"/>
  <c r="A39" i="36"/>
  <c r="G38" i="36"/>
  <c r="A38" i="36"/>
  <c r="G37" i="36"/>
  <c r="E37" i="36"/>
  <c r="A37" i="36"/>
  <c r="G36" i="36"/>
  <c r="F36" i="36"/>
  <c r="E36" i="36"/>
  <c r="A36" i="36"/>
  <c r="G35" i="36"/>
  <c r="E35" i="36"/>
  <c r="A35" i="36"/>
  <c r="G34" i="36"/>
  <c r="D34" i="36"/>
  <c r="C34" i="36"/>
  <c r="E33" i="36"/>
  <c r="E32" i="36"/>
  <c r="E31" i="36"/>
  <c r="E30" i="36"/>
  <c r="E29" i="36"/>
  <c r="E28" i="36"/>
  <c r="F27" i="36"/>
  <c r="E27" i="36"/>
  <c r="E26" i="36"/>
  <c r="E25" i="36"/>
  <c r="F24" i="36"/>
  <c r="D24" i="36"/>
  <c r="E24" i="36" s="1"/>
  <c r="B24" i="36"/>
  <c r="E20" i="36"/>
  <c r="E19" i="36"/>
  <c r="E18" i="36"/>
  <c r="E17" i="36"/>
  <c r="E16" i="36"/>
  <c r="D15" i="36"/>
  <c r="E15" i="36" s="1"/>
  <c r="B15" i="36"/>
  <c r="B12" i="36" s="1"/>
  <c r="E14" i="36"/>
  <c r="E13" i="36"/>
  <c r="E11" i="36"/>
  <c r="E10" i="36"/>
  <c r="A10" i="36"/>
  <c r="G9" i="36"/>
  <c r="E9" i="36"/>
  <c r="G8" i="36"/>
  <c r="E8" i="36"/>
  <c r="G7" i="36"/>
  <c r="E7" i="36"/>
  <c r="G6" i="36"/>
  <c r="E6" i="36"/>
  <c r="G5" i="36"/>
  <c r="E5" i="36"/>
  <c r="G4" i="36"/>
  <c r="F20" i="35"/>
  <c r="F34" i="36" l="1"/>
  <c r="F23" i="36" s="1"/>
  <c r="D12" i="36"/>
  <c r="E12" i="36" s="1"/>
  <c r="E34" i="36"/>
  <c r="B23" i="36"/>
  <c r="B40" i="36" s="1"/>
  <c r="B46" i="36" s="1"/>
  <c r="C46" i="36"/>
  <c r="D41" i="36"/>
  <c r="E41" i="36" s="1"/>
  <c r="D23" i="36"/>
  <c r="E23" i="36" s="1"/>
  <c r="D40" i="36" l="1"/>
  <c r="F48" i="36"/>
  <c r="D46" i="36" l="1"/>
  <c r="E40" i="36"/>
  <c r="D32" i="18" l="1"/>
  <c r="E45" i="35"/>
  <c r="F45" i="35" s="1"/>
  <c r="D20" i="18" l="1"/>
  <c r="G37" i="35"/>
  <c r="G28" i="35"/>
  <c r="H60" i="10"/>
  <c r="H48" i="10"/>
  <c r="H484" i="10"/>
  <c r="G40" i="35"/>
  <c r="E16" i="35"/>
  <c r="E13" i="35" s="1"/>
  <c r="F9" i="35"/>
  <c r="D42" i="35" l="1"/>
  <c r="D41" i="35"/>
  <c r="D35" i="35"/>
  <c r="F18" i="35"/>
  <c r="H49" i="35"/>
  <c r="H48" i="35"/>
  <c r="H47" i="35"/>
  <c r="H46" i="35"/>
  <c r="H44" i="35"/>
  <c r="F44" i="35"/>
  <c r="H43" i="35"/>
  <c r="F43" i="35"/>
  <c r="H42" i="35"/>
  <c r="C42" i="35"/>
  <c r="B41" i="35"/>
  <c r="H40" i="35"/>
  <c r="C40" i="35"/>
  <c r="C35" i="35" s="1"/>
  <c r="A40" i="35"/>
  <c r="H39" i="35"/>
  <c r="A39" i="35"/>
  <c r="H38" i="35"/>
  <c r="F38" i="35"/>
  <c r="A38" i="35"/>
  <c r="H37" i="35"/>
  <c r="F37" i="35"/>
  <c r="A37" i="35"/>
  <c r="H36" i="35"/>
  <c r="A36" i="35"/>
  <c r="H35" i="35"/>
  <c r="F34" i="35"/>
  <c r="F33" i="35"/>
  <c r="F32" i="35"/>
  <c r="F31" i="35"/>
  <c r="F30" i="35"/>
  <c r="F29" i="35"/>
  <c r="G25" i="35"/>
  <c r="F27" i="35"/>
  <c r="F26" i="35"/>
  <c r="C25" i="35"/>
  <c r="F17" i="35"/>
  <c r="F16" i="35"/>
  <c r="C16" i="35"/>
  <c r="C13" i="35" s="1"/>
  <c r="F15" i="35"/>
  <c r="F12" i="35"/>
  <c r="F11" i="35"/>
  <c r="A11" i="35"/>
  <c r="H10" i="35"/>
  <c r="F10" i="35"/>
  <c r="H9" i="35"/>
  <c r="H8" i="35"/>
  <c r="F8" i="35"/>
  <c r="H7" i="35"/>
  <c r="F7" i="35"/>
  <c r="H6" i="35"/>
  <c r="F6" i="35"/>
  <c r="H5" i="35"/>
  <c r="D47" i="35" l="1"/>
  <c r="C24" i="35"/>
  <c r="C41" i="35"/>
  <c r="C47" i="35" s="1"/>
  <c r="G35" i="35"/>
  <c r="G24" i="35" s="1"/>
  <c r="E35" i="35"/>
  <c r="F35" i="35" s="1"/>
  <c r="E25" i="35"/>
  <c r="F14" i="35"/>
  <c r="F28" i="35"/>
  <c r="F40" i="35"/>
  <c r="F36" i="35"/>
  <c r="G49" i="35" l="1"/>
  <c r="E24" i="35"/>
  <c r="F24" i="35"/>
  <c r="F25" i="35"/>
  <c r="H2048" i="8" l="1"/>
  <c r="H1539" i="8"/>
  <c r="H1954" i="8"/>
  <c r="I173" i="34"/>
  <c r="C78" i="30"/>
  <c r="D78" i="30"/>
  <c r="D167" i="29"/>
  <c r="C167" i="29"/>
  <c r="D125" i="28" l="1"/>
  <c r="C125" i="28"/>
  <c r="D74" i="26"/>
  <c r="C74" i="26"/>
  <c r="E157" i="15" l="1"/>
  <c r="I173" i="23"/>
  <c r="G189" i="22"/>
  <c r="H189" i="22" s="1"/>
  <c r="F189" i="22"/>
  <c r="E189" i="22"/>
  <c r="D189" i="22"/>
  <c r="H192" i="22"/>
  <c r="H182" i="22"/>
  <c r="H121" i="22"/>
  <c r="H109" i="22"/>
  <c r="H106" i="22"/>
  <c r="H101" i="22"/>
  <c r="H82" i="22"/>
  <c r="H72" i="22"/>
  <c r="H65" i="22"/>
  <c r="H52" i="22"/>
  <c r="H27" i="22"/>
  <c r="H19" i="22"/>
  <c r="G134" i="22"/>
  <c r="G143" i="22" s="1"/>
  <c r="H143" i="22" s="1"/>
  <c r="F143" i="22"/>
  <c r="E143" i="22"/>
  <c r="D143" i="22"/>
  <c r="H193" i="22" l="1"/>
  <c r="D5" i="21"/>
  <c r="C5" i="21"/>
  <c r="D9" i="20"/>
  <c r="C9" i="20"/>
  <c r="F300" i="12"/>
  <c r="G300" i="12"/>
  <c r="H111" i="12"/>
  <c r="H398" i="12" s="1"/>
  <c r="G700" i="9"/>
  <c r="B96" i="18" l="1"/>
  <c r="B99" i="18" s="1"/>
  <c r="D90" i="18"/>
  <c r="D96" i="18" s="1"/>
  <c r="D99" i="18" s="1"/>
  <c r="C89" i="18"/>
  <c r="C96" i="18" s="1"/>
  <c r="C99" i="18" s="1"/>
  <c r="D64" i="18"/>
  <c r="B64" i="18"/>
  <c r="C61" i="18"/>
  <c r="C64" i="18" s="1"/>
  <c r="C59" i="18"/>
  <c r="B54" i="18"/>
  <c r="C52" i="18"/>
  <c r="C50" i="18"/>
  <c r="D49" i="18"/>
  <c r="C49" i="18"/>
  <c r="D48" i="18"/>
  <c r="D54" i="18" s="1"/>
  <c r="B32" i="18"/>
  <c r="C23" i="18"/>
  <c r="C32" i="18" s="1"/>
  <c r="B20" i="18"/>
  <c r="C6" i="18"/>
  <c r="C20" i="18" s="1"/>
  <c r="B6" i="18"/>
  <c r="H374" i="10"/>
  <c r="H375" i="10" s="1"/>
  <c r="H709" i="10" s="1"/>
  <c r="D67" i="18" l="1"/>
  <c r="B67" i="18"/>
  <c r="C54" i="18"/>
  <c r="C67" i="18" s="1"/>
  <c r="B35" i="18"/>
  <c r="C35" i="18"/>
  <c r="D35" i="18"/>
  <c r="H2433" i="8" l="1"/>
  <c r="H2437" i="8" s="1"/>
  <c r="H1060" i="8"/>
  <c r="H1064" i="8" s="1"/>
  <c r="H1024" i="8"/>
  <c r="H1043" i="8" s="1"/>
  <c r="H790" i="8"/>
  <c r="H802" i="8" s="1"/>
  <c r="H329" i="8"/>
  <c r="H328" i="8"/>
  <c r="H339" i="8" s="1"/>
  <c r="H2000" i="8"/>
  <c r="H2004" i="8" s="1"/>
  <c r="H1845" i="8"/>
  <c r="H1840" i="8"/>
  <c r="H1830" i="8"/>
  <c r="H1835" i="8" s="1"/>
  <c r="H1729" i="8"/>
  <c r="H1769" i="8"/>
  <c r="H1722" i="8"/>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5" i="16"/>
  <c r="G94" i="16"/>
  <c r="G93" i="16"/>
  <c r="G92" i="16"/>
  <c r="G91" i="16"/>
  <c r="G90" i="16"/>
  <c r="G89" i="16"/>
  <c r="G88" i="16"/>
  <c r="G87" i="16"/>
  <c r="F86" i="16"/>
  <c r="G86" i="16" s="1"/>
  <c r="G85" i="16"/>
  <c r="G84" i="16"/>
  <c r="G83" i="16"/>
  <c r="G82" i="16"/>
  <c r="G81" i="16"/>
  <c r="G80" i="16"/>
  <c r="G79" i="16"/>
  <c r="G78" i="16"/>
  <c r="G77" i="16"/>
  <c r="G76" i="16"/>
  <c r="G75" i="16"/>
  <c r="G74" i="16"/>
  <c r="G73" i="16"/>
  <c r="G72" i="16"/>
  <c r="G71" i="16"/>
  <c r="G70" i="16"/>
  <c r="G69" i="16"/>
  <c r="G68" i="16"/>
  <c r="G67" i="16"/>
  <c r="G66"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E159" i="15"/>
  <c r="E158" i="15"/>
  <c r="E156" i="15"/>
  <c r="E155" i="15"/>
  <c r="E154" i="15"/>
  <c r="E153" i="15"/>
  <c r="E152" i="15"/>
  <c r="E151" i="15"/>
  <c r="E150" i="15"/>
  <c r="E149" i="15"/>
  <c r="E148" i="15"/>
  <c r="E147" i="15"/>
  <c r="E146" i="15"/>
  <c r="E145" i="15"/>
  <c r="E144" i="15"/>
  <c r="E143" i="15"/>
  <c r="E142" i="15"/>
  <c r="E141" i="15"/>
  <c r="E140" i="15"/>
  <c r="D139" i="15"/>
  <c r="E139" i="15" s="1"/>
  <c r="E138" i="15"/>
  <c r="E137" i="15"/>
  <c r="E136" i="15"/>
  <c r="E135" i="15"/>
  <c r="E134" i="15"/>
  <c r="E133" i="15"/>
  <c r="E132" i="15"/>
  <c r="E131" i="15"/>
  <c r="E130" i="15"/>
  <c r="E129" i="15"/>
  <c r="E128" i="15"/>
  <c r="E127" i="15"/>
  <c r="E126" i="15"/>
  <c r="E125"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4" i="15"/>
  <c r="E93" i="15"/>
  <c r="E92" i="15"/>
  <c r="E91" i="15"/>
  <c r="E90" i="15"/>
  <c r="E89" i="15"/>
  <c r="D88" i="15"/>
  <c r="E88" i="15" s="1"/>
  <c r="E87" i="15"/>
  <c r="E86" i="15"/>
  <c r="E85" i="15"/>
  <c r="E84" i="15"/>
  <c r="E83" i="15"/>
  <c r="E82" i="15"/>
  <c r="E81" i="15"/>
  <c r="E80" i="15"/>
  <c r="E79" i="15"/>
  <c r="E78" i="15"/>
  <c r="E77" i="15"/>
  <c r="E76" i="15"/>
  <c r="E75" i="15"/>
  <c r="E74" i="15"/>
  <c r="E73" i="15"/>
  <c r="E72" i="15"/>
  <c r="E71" i="15"/>
  <c r="E70" i="15"/>
  <c r="E69" i="15"/>
  <c r="D67" i="15"/>
  <c r="E67" i="15" s="1"/>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D32" i="15"/>
  <c r="E31" i="15"/>
  <c r="E30" i="15"/>
  <c r="E28" i="15"/>
  <c r="E27" i="15"/>
  <c r="E26" i="15"/>
  <c r="E25" i="15"/>
  <c r="E24" i="15"/>
  <c r="E23" i="15"/>
  <c r="E22" i="15"/>
  <c r="E21" i="15"/>
  <c r="E20" i="15"/>
  <c r="E19" i="15"/>
  <c r="E18" i="15"/>
  <c r="E17" i="15"/>
  <c r="E16" i="15"/>
  <c r="E15" i="15"/>
  <c r="E14" i="15"/>
  <c r="E13" i="15"/>
  <c r="E12" i="15"/>
  <c r="E11" i="15"/>
  <c r="E10" i="15"/>
  <c r="E9" i="15"/>
  <c r="E8" i="15"/>
  <c r="E7" i="15"/>
  <c r="H1805" i="8" l="1"/>
  <c r="H1851" i="8"/>
  <c r="H2653" i="8" s="1"/>
  <c r="D160" i="15"/>
  <c r="G165" i="16"/>
  <c r="E32" i="15"/>
  <c r="E160" i="15" s="1"/>
  <c r="D9" i="6" l="1"/>
  <c r="C9" i="6"/>
  <c r="D6" i="5"/>
  <c r="C6" i="5"/>
  <c r="C22" i="4" l="1"/>
  <c r="D41" i="4"/>
  <c r="C41" i="4"/>
  <c r="C38" i="4"/>
  <c r="D38" i="4"/>
  <c r="D31" i="4"/>
  <c r="D22" i="4"/>
  <c r="C42" i="4" l="1"/>
  <c r="D42" i="4"/>
  <c r="D19" i="1" l="1"/>
  <c r="D13" i="1"/>
  <c r="C15" i="1" l="1"/>
  <c r="D15" i="1"/>
  <c r="F19" i="1" s="1"/>
  <c r="F7" i="1" l="1"/>
  <c r="F8" i="1"/>
  <c r="F12" i="1"/>
  <c r="F9" i="1"/>
  <c r="F13" i="1"/>
  <c r="F10" i="1"/>
  <c r="F14" i="1"/>
  <c r="F11" i="1"/>
  <c r="E8" i="1"/>
  <c r="E14" i="1"/>
  <c r="E11" i="1"/>
  <c r="E7" i="1"/>
  <c r="E15" i="1" s="1"/>
  <c r="E13" i="1"/>
  <c r="E10" i="1"/>
  <c r="E9" i="1"/>
  <c r="E12" i="1"/>
  <c r="F15" i="1" l="1"/>
  <c r="F19" i="35" l="1"/>
  <c r="F46" i="35" l="1"/>
  <c r="E42" i="35"/>
  <c r="F42" i="35" l="1"/>
  <c r="F21" i="35"/>
  <c r="F13" i="35"/>
  <c r="E41" i="35" l="1"/>
  <c r="E47" i="35" s="1"/>
  <c r="F41" i="35" l="1"/>
</calcChain>
</file>

<file path=xl/sharedStrings.xml><?xml version="1.0" encoding="utf-8"?>
<sst xmlns="http://schemas.openxmlformats.org/spreadsheetml/2006/main" count="21122" uniqueCount="7394">
  <si>
    <t>ONDO STATE OF NIGERIA</t>
  </si>
  <si>
    <t xml:space="preserve">SUMMARY 2021 OF TOTAL FUNDS ALLOCATED TO ALL MDAs </t>
  </si>
  <si>
    <t>S/N</t>
  </si>
  <si>
    <t>Head</t>
  </si>
  <si>
    <t>Approved Budget Amount (N)</t>
  </si>
  <si>
    <t>% 2021 Allocation</t>
  </si>
  <si>
    <t>Salaries and Wages</t>
  </si>
  <si>
    <t>Overhead Cost</t>
  </si>
  <si>
    <t>Special Programmes</t>
  </si>
  <si>
    <t>Grants and Contributions</t>
  </si>
  <si>
    <t>Transfers</t>
  </si>
  <si>
    <t>Social Contributions and Social Benefits</t>
  </si>
  <si>
    <t>Capital Expenditure</t>
  </si>
  <si>
    <t>Debt Service</t>
  </si>
  <si>
    <t>TOTAL:</t>
  </si>
  <si>
    <t>vii</t>
  </si>
  <si>
    <t>%</t>
  </si>
  <si>
    <t>TOTAL Recurrent</t>
  </si>
  <si>
    <t>Approved Estimates 2020</t>
  </si>
  <si>
    <t>Estimates 2021</t>
  </si>
  <si>
    <t>REVENUE</t>
  </si>
  <si>
    <t>11010101:- STATUTORY ALLOCATION</t>
  </si>
  <si>
    <t>12:- INDEPENDENT REVENUE PAID TO CRF</t>
  </si>
  <si>
    <t>11010201:- SHARE OF VAT</t>
  </si>
  <si>
    <t>43030104:- CASH RESERVE/ROLL-OVER FUND</t>
  </si>
  <si>
    <t>11010106:- MINERAL DERIVATION</t>
  </si>
  <si>
    <t>14100101:- GAIN ON FOREIGN EXCHANGE</t>
  </si>
  <si>
    <t>41020106:- BUDGET SUPPORT</t>
  </si>
  <si>
    <t>14050201:- GAIN ON DISPOSAL OF ASSET - INVESTMENT PROPERTY</t>
  </si>
  <si>
    <t>14070201:- REFUND ON FEDERAL ROADS</t>
  </si>
  <si>
    <t>11010301:- EXCESS CRUDE</t>
  </si>
  <si>
    <t>41020101:- SHORT TERM BORROWINGS/DOMESTIC LOAN</t>
  </si>
  <si>
    <t>4203:- LONG-TERM BORROWINGS</t>
  </si>
  <si>
    <t>1302:- GRANTS</t>
  </si>
  <si>
    <t>14070207:- WITHHOLDING TAX REFUND FROM FGN</t>
  </si>
  <si>
    <t>14070206:- FOREX ACCOUNT STABILIZATION/EXCESS CHARGES REFUND</t>
  </si>
  <si>
    <t>14070106:- Health Insurance Contribution</t>
  </si>
  <si>
    <t>14070208:- REFUND ON EXCESS CRUDE</t>
  </si>
  <si>
    <t>TOTAL REVENUE:</t>
  </si>
  <si>
    <t>DEBT SERVICE</t>
  </si>
  <si>
    <t>Debt Repayment (Principal)</t>
  </si>
  <si>
    <t>TOTAL DEBT:</t>
  </si>
  <si>
    <t>STATUTORY TRANSFERS</t>
  </si>
  <si>
    <t>PAYMENT OF SHARE OF STATE IGR TO LOCAL GOVERNMENTS (10% IGR)</t>
  </si>
  <si>
    <t>TRANSFER TO OSOPADEC</t>
  </si>
  <si>
    <t>TRANSFER TO INTERNAL REVENUE SERVICES</t>
  </si>
  <si>
    <t>TOTAL TRANSFER:</t>
  </si>
  <si>
    <t>RECURRENT ESTIMATES</t>
  </si>
  <si>
    <t>TOTAL RECURRENT ESTIMATES:</t>
  </si>
  <si>
    <t>Capital Expenditure Estimate</t>
  </si>
  <si>
    <t>TOTAL CAPITAL:</t>
  </si>
  <si>
    <t>TOTAL EXPENDITURE:</t>
  </si>
  <si>
    <t>ONDO STATE OF NIGERIA </t>
  </si>
  <si>
    <t>Item</t>
  </si>
  <si>
    <t>Revised 2020 Budget</t>
  </si>
  <si>
    <t>Remarks</t>
  </si>
  <si>
    <t>Loan Repayment</t>
  </si>
  <si>
    <t>GRAND TOTAL</t>
  </si>
  <si>
    <t>FIRST SCHEDULE</t>
  </si>
  <si>
    <t>ONDO STATE OF NIGERIA OF NIGERIA, ESTIMATES 2021</t>
  </si>
  <si>
    <t>Revised 2020</t>
  </si>
  <si>
    <t xml:space="preserve">Transfer to Local Government JAAC </t>
  </si>
  <si>
    <t>Transfer to Internal Revenue Services</t>
  </si>
  <si>
    <t>Transfer to OSOPADEC</t>
  </si>
  <si>
    <t>TOTAL TRANSFERS</t>
  </si>
  <si>
    <t>Approved 2021 Budget (N)</t>
  </si>
  <si>
    <t>Approved Budget 2021 (N)</t>
  </si>
  <si>
    <t>iii</t>
  </si>
  <si>
    <t>2021 APPROVED DEBT SERVICES</t>
  </si>
  <si>
    <t>APPROVED STATUTORY TRANSFERS</t>
  </si>
  <si>
    <t>SUMMARY OF RECURRENT AND CAPITAL ESTIMTES</t>
  </si>
  <si>
    <t>Administrative Segment</t>
  </si>
  <si>
    <t>MDAs Name</t>
  </si>
  <si>
    <t>Recurrent Expenditure</t>
  </si>
  <si>
    <t>Others</t>
  </si>
  <si>
    <t>Total</t>
  </si>
  <si>
    <t>Agricultural Development</t>
  </si>
  <si>
    <t>Ministry of Natural Resources</t>
  </si>
  <si>
    <t>Ondo State Aforestation Project</t>
  </si>
  <si>
    <t>Ondo State Rural Access and Agricultural Marketing Project (RAAMP)</t>
  </si>
  <si>
    <t>Ondo State Agri-Business Empowerment Centre ( OSAEC )</t>
  </si>
  <si>
    <t>Ministry of Agriculture</t>
  </si>
  <si>
    <t>Forestry Staff Training School, Owo</t>
  </si>
  <si>
    <t>Agricultural Development Programme</t>
  </si>
  <si>
    <t>Agricultural Input and Supply Agency</t>
  </si>
  <si>
    <t>Agro-Climatological and Ecological Project</t>
  </si>
  <si>
    <t>Cocoa Revolution Office</t>
  </si>
  <si>
    <t>Fadama Project</t>
  </si>
  <si>
    <t>Ondo State UN-REDD+ Project</t>
  </si>
  <si>
    <t>Ondo State Livelihood Improvement Family Enterprise -Niger Delta (LIFE-ND)</t>
  </si>
  <si>
    <t>SECTOR TOTAL:</t>
  </si>
  <si>
    <t>Trade and Industry</t>
  </si>
  <si>
    <t>Ministry of Commerce, Industries and Cooperatives</t>
  </si>
  <si>
    <t>Consumer Protection Committee</t>
  </si>
  <si>
    <t>Micro Credit Agency</t>
  </si>
  <si>
    <t>Ministry of Culture and Tourism</t>
  </si>
  <si>
    <t>Ondo State Investment Promotion Agency (ONDIPA)</t>
  </si>
  <si>
    <t>Ondo State Entrepreneurship Agency (ONDEA)</t>
  </si>
  <si>
    <t>Education</t>
  </si>
  <si>
    <t>Zonal Teaching Service Commission, Owena</t>
  </si>
  <si>
    <t>Zonal Teaching Service Commission, Owo</t>
  </si>
  <si>
    <t>Ondo State Scholarship Board</t>
  </si>
  <si>
    <t>Board of Adult, Technical and Vocational Education</t>
  </si>
  <si>
    <t>Zonal Teaching Service Commission, Akure</t>
  </si>
  <si>
    <t>Zonal Teaching Service Commission, Ikare</t>
  </si>
  <si>
    <t>Zonal Teaching Service Commission, Irele</t>
  </si>
  <si>
    <t>Zonal Teaching Service Commission, Odigbo</t>
  </si>
  <si>
    <t>Zonal Teaching Service Commission, Oka</t>
  </si>
  <si>
    <t>Zonal Teaching Service Commission, Okitipupa</t>
  </si>
  <si>
    <t>Zonal Teaching Service Commission, Ondo</t>
  </si>
  <si>
    <t>Ministry of Education, Science and Technology</t>
  </si>
  <si>
    <t>Zonal Education Offices</t>
  </si>
  <si>
    <t>Ondo State Education Endowment Fund Office</t>
  </si>
  <si>
    <t>State Universal Basic Education Board (SUBEB) Headquarters</t>
  </si>
  <si>
    <t>State Universal Basic Education Board (Subeb) Zonal Office</t>
  </si>
  <si>
    <t>Mega Schools</t>
  </si>
  <si>
    <t>Ondo State Library Board</t>
  </si>
  <si>
    <t>Rufus Giwa polytechnic, Owo</t>
  </si>
  <si>
    <t>Adekunle Ajasin University, Akungba Akoko</t>
  </si>
  <si>
    <t>Olusegun Agagu University of Science and Technology, Okitipupa</t>
  </si>
  <si>
    <t>Teaching Service Commission</t>
  </si>
  <si>
    <t>Ondo State University of Medical Sciences</t>
  </si>
  <si>
    <t>Health</t>
  </si>
  <si>
    <t>Ondo State Agency for the Control of Aids (ODSACA)</t>
  </si>
  <si>
    <t>Primary Health Care Management Board</t>
  </si>
  <si>
    <t>Ondo State University of Medical Sciences Teaching Hospital</t>
  </si>
  <si>
    <t>Hospitals Management Board</t>
  </si>
  <si>
    <t>School of Health Technology</t>
  </si>
  <si>
    <t>Emergency Response Service</t>
  </si>
  <si>
    <t>Board of Alternative Medicine</t>
  </si>
  <si>
    <t>Neuro-Psychiatric Specialist Hospital</t>
  </si>
  <si>
    <t>Ministry of Health</t>
  </si>
  <si>
    <t>Contributory Health Commission</t>
  </si>
  <si>
    <t>Malaria Elimination and Nutrition Improvement Project Office</t>
  </si>
  <si>
    <t>Information</t>
  </si>
  <si>
    <t>Owena Press</t>
  </si>
  <si>
    <t>Ondo State Signage Agency</t>
  </si>
  <si>
    <t>Ondo State Radiovision Corporation</t>
  </si>
  <si>
    <t>Ministry of Information and Orientation</t>
  </si>
  <si>
    <t>Orange FM</t>
  </si>
  <si>
    <t>Social and Community Development</t>
  </si>
  <si>
    <t>Ondo State Football Development Agency</t>
  </si>
  <si>
    <t>Ministry of Youth and Sports Development</t>
  </si>
  <si>
    <t>Ministry of Women Affairs and Social Development</t>
  </si>
  <si>
    <t>Agency for the Welfare of the Physically Challenged Persons</t>
  </si>
  <si>
    <t>Ondo State Sports Council</t>
  </si>
  <si>
    <t>Ondo State Football Academy</t>
  </si>
  <si>
    <t>Ondo State Community and Social Development Agency</t>
  </si>
  <si>
    <t>Directorate of Rural and Community Development</t>
  </si>
  <si>
    <t>Infrastructural Development</t>
  </si>
  <si>
    <t>Ministry of Water Resources, Public Sanitation and Hygiene</t>
  </si>
  <si>
    <t>Ondo State Water Corporation</t>
  </si>
  <si>
    <t>Ondo State Rural Water Supply and Sanitation Agency (RUWASSA)</t>
  </si>
  <si>
    <t>Ondo State Development and Property Corporation</t>
  </si>
  <si>
    <t>Direct Labour Agency</t>
  </si>
  <si>
    <t>Ministry of Lands and Housing</t>
  </si>
  <si>
    <t>State Information Technology Agency (SITA)</t>
  </si>
  <si>
    <t>Office of Transport</t>
  </si>
  <si>
    <t>Office of Transport-Vehicle Inspection (Area) Office and Inland Waterways</t>
  </si>
  <si>
    <t>Ondo State Electricity Board</t>
  </si>
  <si>
    <t>Ministry of Works and Infrastructure</t>
  </si>
  <si>
    <t>Ministry of Physical Planning and Urban Development</t>
  </si>
  <si>
    <t>State Information Technology Agency (SITA) Area Offices</t>
  </si>
  <si>
    <t>Office of Public Utilities</t>
  </si>
  <si>
    <t>Ministry of Physical Planning and Urban Development -Area Offices</t>
  </si>
  <si>
    <t>Public Works Department (OSARMCO)</t>
  </si>
  <si>
    <t>Ondo State Building Control Agency</t>
  </si>
  <si>
    <t>Environment and Sewage Management</t>
  </si>
  <si>
    <t>Ondo State Waste Management</t>
  </si>
  <si>
    <t>Ministry of Environment</t>
  </si>
  <si>
    <t>New Map Project Office</t>
  </si>
  <si>
    <t>Regional Development</t>
  </si>
  <si>
    <t>Ondo State Oil Producing Area Development Commission</t>
  </si>
  <si>
    <t>Administration of Justice</t>
  </si>
  <si>
    <t>Ondo State Judiciary</t>
  </si>
  <si>
    <t>Ondo State Judicial Service Commission</t>
  </si>
  <si>
    <t>Office of Honourable Chief Judge</t>
  </si>
  <si>
    <t>Judiciary Division</t>
  </si>
  <si>
    <t>Ministry of Justice</t>
  </si>
  <si>
    <t>Ondo State Law Commission</t>
  </si>
  <si>
    <t>Citizen's Right Mediation Centre/Office of Public Defenders</t>
  </si>
  <si>
    <t>Customary Court of Appeal</t>
  </si>
  <si>
    <t>Office of the President of the Customary Court of Appeal</t>
  </si>
  <si>
    <t>Customary Court of Appeal - Judicial Divisions</t>
  </si>
  <si>
    <t>Public Finance</t>
  </si>
  <si>
    <t>Ondo State Bureau of Statistics</t>
  </si>
  <si>
    <t>Ondo State Internal Revenue Service</t>
  </si>
  <si>
    <t>Ministry of Economic Planning and Budget</t>
  </si>
  <si>
    <t>Budget Office</t>
  </si>
  <si>
    <t>Manpower Development Office</t>
  </si>
  <si>
    <t>Bureau of Public Procurement (BPP)</t>
  </si>
  <si>
    <t>Office of the State Auditor General</t>
  </si>
  <si>
    <t>Office of Auditor General for Local Government</t>
  </si>
  <si>
    <t>Pools Bettings and Lotteries Board</t>
  </si>
  <si>
    <t>Ministry of Finance</t>
  </si>
  <si>
    <t>Expenditure Office</t>
  </si>
  <si>
    <t>Debt Management Office</t>
  </si>
  <si>
    <t>Office of the Accountant General</t>
  </si>
  <si>
    <t>Youth Employment and Social Support Operations (YESSO)</t>
  </si>
  <si>
    <t>Monitoring and Evaluation (MEMIS Project) Office</t>
  </si>
  <si>
    <t>State Finance</t>
  </si>
  <si>
    <t>Treasury Cash Offices (TCOs)</t>
  </si>
  <si>
    <t>State Resources and Revenue Monitoring Department</t>
  </si>
  <si>
    <t>Economic Intelligence Office</t>
  </si>
  <si>
    <t>Ondo-CARES Programme Coordinating Office</t>
  </si>
  <si>
    <t>General Administration</t>
  </si>
  <si>
    <t>Governor's Office-Government House and Protocol</t>
  </si>
  <si>
    <t>Deputy Governor's Office</t>
  </si>
  <si>
    <t>Office of Senior Special Assistants to the Governor</t>
  </si>
  <si>
    <t>Office of the Special Advisers to the Governor</t>
  </si>
  <si>
    <t>Ondo State Boundary Commission</t>
  </si>
  <si>
    <t>Nigeria Security and Civil Defence Corps</t>
  </si>
  <si>
    <t>State Emergency Management Agency (SEMA)</t>
  </si>
  <si>
    <t>Fire Services</t>
  </si>
  <si>
    <t>Office of the Head of Service</t>
  </si>
  <si>
    <t>Senior Staff Club</t>
  </si>
  <si>
    <t>Public Service Training Institute</t>
  </si>
  <si>
    <t>Office of Establishments</t>
  </si>
  <si>
    <t>Office of the Secretary to State Government (SSG)</t>
  </si>
  <si>
    <t>E-Personel Administration Salary System (e-PASS) Office</t>
  </si>
  <si>
    <t>Political and Economic Affairs Department</t>
  </si>
  <si>
    <t>Cabinet and Special Services Department</t>
  </si>
  <si>
    <t>Liaison Office, Lagos</t>
  </si>
  <si>
    <t>Liaison Office, Abuja</t>
  </si>
  <si>
    <t>Service Matters Department</t>
  </si>
  <si>
    <t>Ondo State Pensions Transitional Department</t>
  </si>
  <si>
    <t>Muslim Welfare Board</t>
  </si>
  <si>
    <t>Christian Welfare Board</t>
  </si>
  <si>
    <t>Civil Service Commission</t>
  </si>
  <si>
    <t>Ministry of Regional Integration and Special Duties</t>
  </si>
  <si>
    <t>Ondo State Independent Electoral Commission (ODIEC)</t>
  </si>
  <si>
    <t>Ondo State Independent Electoral Commission (ODIEC) Area Offices</t>
  </si>
  <si>
    <t>Department of Public Service Reform and Development (DPSRD)</t>
  </si>
  <si>
    <t>Ministry of Local Government and Chieftaincy Affairs</t>
  </si>
  <si>
    <t>Local Government Service Commission</t>
  </si>
  <si>
    <t>Inter-Governmental Affairs and Multilateral Relations</t>
  </si>
  <si>
    <t>Nigerian Legion</t>
  </si>
  <si>
    <t>Consolidated Revenue Fund Charges</t>
  </si>
  <si>
    <t>Government Quarters Management Office</t>
  </si>
  <si>
    <t>State Pension Commission</t>
  </si>
  <si>
    <t>Industrial and Labour Relations Office</t>
  </si>
  <si>
    <t>Ondo State Security Network Agency (Amotekun Corps)</t>
  </si>
  <si>
    <t>Legislative Administration</t>
  </si>
  <si>
    <t>State House of Assembly</t>
  </si>
  <si>
    <t>House of Assembly Commission</t>
  </si>
  <si>
    <t>Office of the Speaker</t>
  </si>
  <si>
    <t>Office of the Deputy Speaker</t>
  </si>
  <si>
    <t>Public Account Secretariat</t>
  </si>
  <si>
    <t>Grand Total:</t>
  </si>
  <si>
    <t>ONDO STATE OF NIGERIA, ESTIMATES 2021</t>
  </si>
  <si>
    <t>CAPITAL DETAILS 2021</t>
  </si>
  <si>
    <t>Actual</t>
  </si>
  <si>
    <t>Jan - Dec 2019</t>
  </si>
  <si>
    <t>Jan - Dec 2020</t>
  </si>
  <si>
    <t>051700100100: MINISTRY OF EDUCATION, SCIENCE AND TECHNOLOGY</t>
  </si>
  <si>
    <t>EXISTING PROJECTS</t>
  </si>
  <si>
    <t>Renovation of School Buildings and AEO's Office</t>
  </si>
  <si>
    <t>Completion of Infrastructure in AEO's Offices.</t>
  </si>
  <si>
    <t>Renovation of 10 School Buildings and 1 AEO's Office: Sub-Structures Works</t>
  </si>
  <si>
    <t>Renovation of 10 School Buildings and 1 AEO's Office: Super-Structure Works</t>
  </si>
  <si>
    <t>Renovation of 10 School Buildings and 1 AEO's Office: Finishings</t>
  </si>
  <si>
    <t>Completion of Ongoing Projects in Public Secondary Schools in the State</t>
  </si>
  <si>
    <t>Renovation of Other Schools</t>
  </si>
  <si>
    <t>Renovation of Government Offices</t>
  </si>
  <si>
    <t>Renovation of Commissioner Office</t>
  </si>
  <si>
    <t>Purchase of Office Equipment</t>
  </si>
  <si>
    <t>Office Equipment &amp; Furniture for Senior Officers in the Ministry.</t>
  </si>
  <si>
    <t>Procurement of 5 &amp; Upgrading of Existing Computers sets in PR&amp;S Dept (EMIS)</t>
  </si>
  <si>
    <t>Purchase of Vehicle</t>
  </si>
  <si>
    <t>Purchase of Education Tools/Materials</t>
  </si>
  <si>
    <t>Purchase of Software and Other Serviceable Items</t>
  </si>
  <si>
    <t>Provision of Education Tools/ Materials,etc</t>
  </si>
  <si>
    <t>provision of Art &amp; Musicals Instrument (Phase III) to Cover 20 Secondary Schools at N300,000</t>
  </si>
  <si>
    <t>Purchase of new machine tools &amp; Materials for the Science Equipment Centres</t>
  </si>
  <si>
    <t>Procurement of Books &amp; Instructional Teaching Aids/Materials.</t>
  </si>
  <si>
    <t>Special Intervention Programmes</t>
  </si>
  <si>
    <t>HIV/AIDS Programmes.</t>
  </si>
  <si>
    <t>NDLEA Programmes</t>
  </si>
  <si>
    <t>WAEC SSS Certificate Examination and Re-accreditation of Public Secondary Schools by NECO.</t>
  </si>
  <si>
    <t>Special Intervention for Secondary Schools</t>
  </si>
  <si>
    <t>Agric in School Programme (i) Poultry in 10 Schools (ii)Fishery in 10 Schools (iii) Cash Crop Farming in 20 Schools (iv)Monitoring of agric Programmes in School</t>
  </si>
  <si>
    <t>Strategic Intervention in Knowledge Based Education</t>
  </si>
  <si>
    <t>Covid-19 Response: Purchase of Personal Protective Equipment (PPE) and others</t>
  </si>
  <si>
    <t>Purchase of Office Furniture</t>
  </si>
  <si>
    <t>Purchase of Science and Technology Equipment</t>
  </si>
  <si>
    <t>Provision of Science &amp; Tech. Equipment.</t>
  </si>
  <si>
    <t>Maths Improvement Project</t>
  </si>
  <si>
    <t>Maths Improvement Project (Joint Project with National Mathematical Centre Abuja)</t>
  </si>
  <si>
    <t>Student Examination Fees</t>
  </si>
  <si>
    <t>Joint SS II Promotion Examination</t>
  </si>
  <si>
    <t>Training on C.A. and Marking Scheme.</t>
  </si>
  <si>
    <t>CERC Programme</t>
  </si>
  <si>
    <t>Counterpart fund (CERC).</t>
  </si>
  <si>
    <t>Entrepreneurial Skill/Training(Community Resource Centre AYEDUN ).</t>
  </si>
  <si>
    <t>Total:</t>
  </si>
  <si>
    <t>NEW PROJECTS</t>
  </si>
  <si>
    <t>MDAS Total:</t>
  </si>
  <si>
    <t>011100100100: GOVERNOR'S OFFICE-GOVERNMENT HOUSE AND PROTOCOL</t>
  </si>
  <si>
    <t>Renovation of Government Building</t>
  </si>
  <si>
    <t>Refurbishment/Maintenance of Government House</t>
  </si>
  <si>
    <t>Landscaping of Government House Ground</t>
  </si>
  <si>
    <t>Purchase of Office Furniture and Fittings</t>
  </si>
  <si>
    <t>Capital Projects for the Offices of the SSAs</t>
  </si>
  <si>
    <t>Purchase of Drugs and Medical Equipment for Government House Clinic</t>
  </si>
  <si>
    <t>Refurbishment of Vehicles/Procurement Vehicles Spare Parts</t>
  </si>
  <si>
    <t>Bulk Purchase of Spare Parts for Specialized Vehicles, and others</t>
  </si>
  <si>
    <t>011100100200: DEPUTY GOVERNOR'S OFFICE</t>
  </si>
  <si>
    <t>Construction of Government Building</t>
  </si>
  <si>
    <t>Reconstruction/Renovation and Furnishing of Deputy Governor's Lodge</t>
  </si>
  <si>
    <t>Construction of New Governor and Deputy Governor Lodge</t>
  </si>
  <si>
    <t>Amnesty Programmes</t>
  </si>
  <si>
    <t>Capacity Building for Ex-Militants</t>
  </si>
  <si>
    <t>Empowerment Programme for Ex-Militants</t>
  </si>
  <si>
    <t>Procurement of Office Equipment</t>
  </si>
  <si>
    <t>purchase of 5 hp Desktop computers,5 HP Laptops, 3sharp photocopy machines, 5shreeding machines, 3scanners, 5hp printers, 3 chest size refrigerators and 6 split Air conditioners</t>
  </si>
  <si>
    <t>procurement of Office Furniture</t>
  </si>
  <si>
    <t>Procurement 0f 2 Units of Video Camera {DRS}@N2M and 2Units of Still Camera NIKON D390@n1.9M for Press Unit.</t>
  </si>
  <si>
    <t>Purchase of Three Hilux Vans</t>
  </si>
  <si>
    <t>011100800100: STATE EMERGENCY MANAGEMENT AGENCY (SEMA)</t>
  </si>
  <si>
    <t>Relief Materials</t>
  </si>
  <si>
    <t>Provision of Relief Materials to Victims of Natural Disasters in the State</t>
  </si>
  <si>
    <t>025000200100: BUREAU OF PUBLIC PROCUREMENT (BPP)</t>
  </si>
  <si>
    <t>Purchase of Office/ICT Equipment</t>
  </si>
  <si>
    <t>Procurement of HP Pavillion all in one Laptops (20 Nos with accessories)</t>
  </si>
  <si>
    <t>Purchase of Photocopier AR 6020 (Sharp) with Installation (4 No with stand)</t>
  </si>
  <si>
    <t>Purchase of Scanners Jet 5590 digital flat screen for Office Use</t>
  </si>
  <si>
    <t>Website Development</t>
  </si>
  <si>
    <t>Public Procurement Reform Project</t>
  </si>
  <si>
    <t>Monitoring and Verification of Projects</t>
  </si>
  <si>
    <t>Production of Ondo State Public Procurement Law and Procurement Journal</t>
  </si>
  <si>
    <t>Engagement of Consultants and production of highly specialized Document: Standard Bidding Documents, Procurement Manual, Contract Management Manual, Inventory, Material, Goods and Equipment Management Manual</t>
  </si>
  <si>
    <t>Training and Workshops for Staff and other Stakeholders</t>
  </si>
  <si>
    <t>Office Furniture and Equipment for ODBPP Office</t>
  </si>
  <si>
    <t>Procurement of One(1)Toyota Hilux 4x4 Vehicle</t>
  </si>
  <si>
    <t>Provision/ Renovation of Offices to accommodate the Procurement Officers.</t>
  </si>
  <si>
    <t>Engagement of Consultants for Organizational and Training Needs Assessment (OTNA): Consultsancy services, Directory of Institutions, Policy Procurement on numbers of officers to attend from each MDAs.</t>
  </si>
  <si>
    <t>Registration and Categorization of Vendors: Development of website and numbers of Contactor to registered</t>
  </si>
  <si>
    <t>Study Tours and Visits on Procurement Capacity Building</t>
  </si>
  <si>
    <t>Hosting of Ondo State Public Procurement Board Meetings</t>
  </si>
  <si>
    <t>Procurement of Two (2) Nos of Motorcycles</t>
  </si>
  <si>
    <t>Development of e Procurement Application software</t>
  </si>
  <si>
    <t>011101300200: GENERAL ADMINISTRATION</t>
  </si>
  <si>
    <t>Refurbishment of Vehicles</t>
  </si>
  <si>
    <t>Purchase of Vehicles</t>
  </si>
  <si>
    <t>Purchase/Acquisition of Vehicles and others</t>
  </si>
  <si>
    <t>Renovation of Office Building</t>
  </si>
  <si>
    <t>Maintenance of Landscaping and beautification of Governors Office</t>
  </si>
  <si>
    <t>Maintenance of Secretariat Complex Blocks, Office Equipment and Vehicles</t>
  </si>
  <si>
    <t>Renovation of State Secretariat Complex (Block I,II, IV, V) and old BIR building</t>
  </si>
  <si>
    <t>Purchase of other office furniture equipment</t>
  </si>
  <si>
    <t>Purchase of Still Camera D750 with accessories @800,000.00 and DV camera, 6D Mac2 with accessories @ 2,500,000.00</t>
  </si>
  <si>
    <t>Reform of Government and Governance (General)</t>
  </si>
  <si>
    <t>National Gas Expansion Programme</t>
  </si>
  <si>
    <t>011101700100: CABINET AND SPECIAL SERVICES DEPARTMENT</t>
  </si>
  <si>
    <t>Purchase of Additional (3 Nos) Digital Photocopier (Sharp) AR5316</t>
  </si>
  <si>
    <t>Purchase and Installation of 4 Units Desktop Computers (Wholesale Replacement and Upgrading of Existing Ones for Processing of EXCO, State Security and STB Papers at N250,000 (Bought 2 to 4 years ago)</t>
  </si>
  <si>
    <t>REPAIRS OF CONFERENCE LIFT COMPUTER SYSTEM IN THE EXCO CHAMBERS</t>
  </si>
  <si>
    <t>Igba Otun Broilers Out growers Production Scheme</t>
  </si>
  <si>
    <t>Broilers Out growers Production Activities</t>
  </si>
  <si>
    <t>Wealth Creation Activities: Engagement, training on skill acquisition and empowerment of 18,000 youths from across the 18 LGAs of the State</t>
  </si>
  <si>
    <t>Agri-Business Project</t>
  </si>
  <si>
    <t>OSAEC Project</t>
  </si>
  <si>
    <t>NEXIM BANK Agric Export Support Facility</t>
  </si>
  <si>
    <t>Commercial Agriculture Credit Scheme(CACS)</t>
  </si>
  <si>
    <t>Establishment of Rice Mill</t>
  </si>
  <si>
    <t>Installation of Hydroponics across the 18 LGAs of the State for soiless farming</t>
  </si>
  <si>
    <t>Accelerated Agriculture Development Scheme (AADS)</t>
  </si>
  <si>
    <t>National Livestock Transformation Programme</t>
  </si>
  <si>
    <t>Furniture and Fittings</t>
  </si>
  <si>
    <t>Capacity Building for 2000 Youth in Agric and Women</t>
  </si>
  <si>
    <t>Construction of Garri Processing Unit at Isuada Farm Centre</t>
  </si>
  <si>
    <t>Renovation of Sericulture and Apiculture Unit Phase 1</t>
  </si>
  <si>
    <t>Capacity Building for Staff</t>
  </si>
  <si>
    <t>Establishment of Apiary at Ondo Road Agre Empowerment Centre</t>
  </si>
  <si>
    <t>Annual Financial Statement, Auditing, Annual Budget</t>
  </si>
  <si>
    <t>Refurbishment of 3nos vehicle</t>
  </si>
  <si>
    <t>Purchase of 1 nos Cannon E058OD Camera with accesories</t>
  </si>
  <si>
    <t>Development and deployment of Website for the Agency</t>
  </si>
  <si>
    <t>Renovation of OSAEC premises, offices and Warehouse</t>
  </si>
  <si>
    <t>Publication and Media</t>
  </si>
  <si>
    <t>Purchase of 4 HP Laptops Core i7 Laptop</t>
  </si>
  <si>
    <t>Purchase of 2 nos HP printers</t>
  </si>
  <si>
    <t>Purchase of 2 HP Deskjet Computer</t>
  </si>
  <si>
    <t>Repair and Rehabilitation of Electricity at Chicken Processing Centre, Ondo Road, Akure</t>
  </si>
  <si>
    <t>Monitoring and Evaluation</t>
  </si>
  <si>
    <t>Purchase of Farming Equipment</t>
  </si>
  <si>
    <t>Procurement of 4 Nos of Tractors at N15M per Unit</t>
  </si>
  <si>
    <t>Purchase of 25 Nos of Mini Tillers</t>
  </si>
  <si>
    <t>Logistics/Running Cost</t>
  </si>
  <si>
    <t>Purchase of 2 nos Hajue Motorcycle</t>
  </si>
  <si>
    <t>Farmland Management</t>
  </si>
  <si>
    <t>Bush Clearing and Development of 2000 Ha of Land</t>
  </si>
  <si>
    <t>Construction of Labour Gang Line in Farm Centers</t>
  </si>
  <si>
    <t>Loan/Fund for Production of Maize, Sorghum, Soya Beans, Aqua Culture and Livestock</t>
  </si>
  <si>
    <t>Greenhouse Installation and Training</t>
  </si>
  <si>
    <t>NAIC Insurance Cover on Production Related Projects</t>
  </si>
  <si>
    <t>Construction of Hostel Accommodation in Isuada Farm Centre</t>
  </si>
  <si>
    <t>Procurement 1 no Drone UAV Quad-Rotor with Multi spectral Camera and Accesories</t>
  </si>
  <si>
    <t>Drip Irrigation System</t>
  </si>
  <si>
    <t>Cultivation of of One Hectare of land for Cotton Production at Isuada</t>
  </si>
  <si>
    <t>Livestock Management</t>
  </si>
  <si>
    <t>Chicken Processing, Cold Room and Storage Facilities at Isuada Phase 1</t>
  </si>
  <si>
    <t>Establishment of Model Pilot Cattle Ranch at FECA</t>
  </si>
  <si>
    <t>Establishment of Model Pilot Goat Pen at Isuada Farm Centre</t>
  </si>
  <si>
    <t>Irrigation Equipment for Sericulture Mull-Berry Activities</t>
  </si>
  <si>
    <t>011102100100: LIAISON OFFICE, LAGOS</t>
  </si>
  <si>
    <t>Rehabilitation of Residential Lodge</t>
  </si>
  <si>
    <t>Rehabilitation of Governor's and Deputy Governor's Lodge</t>
  </si>
  <si>
    <t>Fumigation and Pest Control of Lodges</t>
  </si>
  <si>
    <t>Fumigation and Pest Control of Governor and Deputy Governor's Lodges</t>
  </si>
  <si>
    <t>Purchase of furniture items, Office &amp; House hold Equipment.</t>
  </si>
  <si>
    <t>Purchase of new furniture items, Office &amp; House hold equipments for the residence and others.</t>
  </si>
  <si>
    <t>Furniture items and office equipment</t>
  </si>
  <si>
    <t>Office and house hold equipment</t>
  </si>
  <si>
    <t>HIV/AIDS Treatment Programmes</t>
  </si>
  <si>
    <t>Procurement of Reagents for Polymerase Chain Reaction (PCR) Machine, Haematology &amp; Chemistry Analyser's Machines</t>
  </si>
  <si>
    <t>Adapt, Review, Produce and disseminate relevant HIV Treatment policies and Guidelines; and operationalize relevant policies and guidelines</t>
  </si>
  <si>
    <t>Provision of Nutritional Support to Identified People Living with HIV Positively</t>
  </si>
  <si>
    <t>Procurement of 500 HIV Test Kits (300 Determine, Unigold and 100 Stat Pack) and Consumable (Last Year 350 Test Kits Approved)</t>
  </si>
  <si>
    <t>Implement the 'Test and Treat ' Policy and the option B+ Anti-retroviral Strategy in accordance with National Policy and Guidelines</t>
  </si>
  <si>
    <t>Procurement and installation of PCR machine and it's Accessories</t>
  </si>
  <si>
    <t>Procurement of Viral load Machines</t>
  </si>
  <si>
    <t>Procurement of Information, Education, Communication (IEC)materials, posters, handbills, lapels, wristbands, customised biros, notebooks etc.</t>
  </si>
  <si>
    <t>Printing and dissemination of Ondo State HIV/AIDS strategic plan (SSP) 2017-2021 and Nigeria AIDS Indicator and Impact Survey (NAIIS) Support</t>
  </si>
  <si>
    <t>Maintenance of Polymerized Chain Reaction {PCR} machine cum Procurement of Emyzme Linked Imnunosorbent Assay {ELISA} machine for comprehensive sites.</t>
  </si>
  <si>
    <t>Procurement of Polymerase Chain Reaction Machine (COBAS 4800 Instrument)</t>
  </si>
  <si>
    <t>HIV Prevention Programmes</t>
  </si>
  <si>
    <t>Procurement of Condom for HIV/AIDS Activities (1,000 Cartons)</t>
  </si>
  <si>
    <t>Educate PLHIV on need for Co- Trimoxazole by support health care workers and support group education for PLHIV on importance and use of co-trimoxazole prophylaxis.</t>
  </si>
  <si>
    <t>HIV/AIDS Activities on Special events- Independence Day Celebration</t>
  </si>
  <si>
    <t>HIV/AIDS Programme Development Project (Counterpart Funds)</t>
  </si>
  <si>
    <t>Production and Airing of Jingles (Culturally Appropriate and Gender-Sensitive Local Languages; English, Yoruba and Ijaw on TV &amp; Radio for 4 Quarters/Enforcement of Anti-Stigma Law</t>
  </si>
  <si>
    <t>Procurement of 10,000 Pieces of Universal Precaution Consumables {Post Exposure Prophylaxis (PEP), Eye Goggle, Wrist and Elbow gloves, Bio Hazard Bags, Lancets, Cotton Wool, Methylated Spirit.</t>
  </si>
  <si>
    <t>Conduct of Quarterly Advocacy &amp; Sensitization Meeting with the Honourable Members of House of Assembly.</t>
  </si>
  <si>
    <t>Printing and dissemination of Ondo State HIV/AIDS Strategic Plan(SSP) 2017 to 2021</t>
  </si>
  <si>
    <t>Develop and or Revise HIV Testing Services (HTS) Policies and Regulations</t>
  </si>
  <si>
    <t>Build the Capacity of Laboratories to provide EID Services to Reduce Turn-around Time for EID</t>
  </si>
  <si>
    <t>Conduct Mobile HIV Testing Services outreaches across the 203 wards</t>
  </si>
  <si>
    <t>Procurement of 1000 sets of Personal Protective Equipments</t>
  </si>
  <si>
    <t>Commemoration of World AIDS Day</t>
  </si>
  <si>
    <t>Support to Networks: (Civil Society Organizations for HIV/AIDS in Nigeria, Network of People Living with HIV in Nigeria, Association of Women Against HIV and AIDS in Nigeria )</t>
  </si>
  <si>
    <t>Support to Line Ministries: MoH, MoWA, MoYD&amp;S, MoE</t>
  </si>
  <si>
    <t>Monitoring &amp; Evaluation: Scale up M&amp;E Efforts to ensure Quality data collection, collation, Analysis and Dissemination- Printing &amp; Reprinting of Tools &amp; training of M&amp;E officers on the use of new tools.</t>
  </si>
  <si>
    <t>Organised Two weeks Training for 70 Identified Counsellors on HIV Testing Services</t>
  </si>
  <si>
    <t>Procurement of Support Materials to LACAS in 18 LGAs of the State.</t>
  </si>
  <si>
    <t>Support to Technical Working Group (TWG) on prevention of mother to child transmission of HIV, orphan and vulnerable children.</t>
  </si>
  <si>
    <t>011103700100: MUSLIM WELFARE BOARD</t>
  </si>
  <si>
    <t>Construction/Renovation of Office Complex and Hajj Camp</t>
  </si>
  <si>
    <t>Renovation of Office Complex and Preliminary Work on New Hajj Camp</t>
  </si>
  <si>
    <t>Construction of Male &amp; Female hostel at Hajj camp</t>
  </si>
  <si>
    <t>Digging of borehole at Hajj camp</t>
  </si>
  <si>
    <t>Construction of office complex at Hajj camp</t>
  </si>
  <si>
    <t>Social Development and Sports</t>
  </si>
  <si>
    <t>Social Empowerment Programme</t>
  </si>
  <si>
    <t>011103800100: CHRISTIAN WELFARE BOARD</t>
  </si>
  <si>
    <t>Renovation of Office</t>
  </si>
  <si>
    <t>replacement of the roofing sheet asbestos repair of garage and interloping</t>
  </si>
  <si>
    <t>Office Equipment</t>
  </si>
  <si>
    <t>Procurement of Digital Sony HDV27 (PAL) Video Camera</t>
  </si>
  <si>
    <t>Purchase of Exotic Tarpaulin and 300 Plastic Chairs</t>
  </si>
  <si>
    <t>Purchase of 2 Hp Laptops and 3 Hp Desktop Computers</t>
  </si>
  <si>
    <t>purchase one photocopier machine 3 plasma tv stabilizer 5000kva radio casset</t>
  </si>
  <si>
    <t>Pilgrim Operations</t>
  </si>
  <si>
    <t>Assistance to Christian Organizations in the State</t>
  </si>
  <si>
    <t>Designing and maintenance of Website</t>
  </si>
  <si>
    <t>Designing of Website for the Board</t>
  </si>
  <si>
    <t>Land Acquisition/Construction of Welfare Board House</t>
  </si>
  <si>
    <t>Land Acquisition and Development of Christian Welfare Board House</t>
  </si>
  <si>
    <t>011104400100: MINISTRY OF REGIONAL INTEGRATION AND SPECIAL DUTIES</t>
  </si>
  <si>
    <t>Purchase/Refurbishment of Vehicle</t>
  </si>
  <si>
    <t>Purchase of 2 nos Toyota Hilux Vans @N20m each</t>
  </si>
  <si>
    <t>Refurbishment of 2 nos Hilux Vans and 5 Toyota Corolla Vehicles (Engine &amp; Gear procurement with 4 nos New Tyre @N1.11m)</t>
  </si>
  <si>
    <t>Purchase of 9 nos of Laptop Computers (HP) @N216,000 each and Complete Desktop Computers (HP) with Accessories (7 nos) @N280,000 each</t>
  </si>
  <si>
    <t>Purchase of 7 nos Sanyo SBS 610cc Paper Shredders @N25,000 each</t>
  </si>
  <si>
    <t>Office Partitioning</t>
  </si>
  <si>
    <t>Face-lifting of Office</t>
  </si>
  <si>
    <t>Scientific Studies on Bitumen Exploration</t>
  </si>
  <si>
    <t>Geo-physical Survey of Bitumen Sites</t>
  </si>
  <si>
    <t>Special Intervention on Ministry's Programmes and other Sundry Projects</t>
  </si>
  <si>
    <t>Executive Sofa, 4 nos 3-Seater and 16 nos Single</t>
  </si>
  <si>
    <t>Purchase of 1 Ministerial Mini-Conference Room Long Table and Chairs @N750,000 for HC and 1 Mini-Conference Room Long Table and Chairs @450,000 for PS</t>
  </si>
  <si>
    <t>Purchase 5 nos of Tables and Chairs for Directors @N350,000 each</t>
  </si>
  <si>
    <t>Purchase of 10 nos Executive Tables and Chairs @N120,500 each</t>
  </si>
  <si>
    <t>Purchase of 10 nos 1 Horse Power LG Split A/C @N90,000 each</t>
  </si>
  <si>
    <t>Provision of Potable Water</t>
  </si>
  <si>
    <t>Special Intervention on Infrastructure</t>
  </si>
  <si>
    <t>Special Intervention on Infrastructures</t>
  </si>
  <si>
    <t>011113200100: INTER-GOVERNMENTAL AFFAIRS AND MULTILATERAL RELATIONS</t>
  </si>
  <si>
    <t>Home-Grown Schools Feeding Programme</t>
  </si>
  <si>
    <t>Feeding of Pupils in Selected Primary School GCC</t>
  </si>
  <si>
    <t>Feeding of Pupils in Selected Primary School Drawdown</t>
  </si>
  <si>
    <t>FGN Conditional Grant Scheme</t>
  </si>
  <si>
    <t>Counterpart Contribution - FGN Conditional Grant Scheme</t>
  </si>
  <si>
    <t>Draw Down - FGN Conditional Grant Scheme</t>
  </si>
  <si>
    <t>Social Investment Programme</t>
  </si>
  <si>
    <t>Publicity/Publications</t>
  </si>
  <si>
    <t>Capacity Building/Annual Review Conference for Focal Officers</t>
  </si>
  <si>
    <t>State Support for Social Security Programmes</t>
  </si>
  <si>
    <t>State Additional Intervention (MVP)</t>
  </si>
  <si>
    <t>N-Power Activities</t>
  </si>
  <si>
    <t>Cash Transfer: Ondo State Covid-19 Action Response and Economic Stimulus (Increase Cash Transfers to the Vulnerables)</t>
  </si>
  <si>
    <t>Public Workfare: Ondo State Covid-19 Action Response and Economic Stimulus (Labour Intensive Public Works)</t>
  </si>
  <si>
    <t>NASSO Project</t>
  </si>
  <si>
    <t>NASSO Project Draw Down</t>
  </si>
  <si>
    <t>NASSO Project Counterpart Contribution</t>
  </si>
  <si>
    <t>Public Workfare</t>
  </si>
  <si>
    <t>Public Workfare (Draw Down)</t>
  </si>
  <si>
    <t>Public Workfare (Counterpart Contribution)</t>
  </si>
  <si>
    <t>011200300100: STATE HOUSE OF ASSEMBLY</t>
  </si>
  <si>
    <t>Construction/Renovation of Building and Others</t>
  </si>
  <si>
    <t>Maintenance of Gani-Fawehinmi Freedom Square ( Arcade )</t>
  </si>
  <si>
    <t>Renovation of Printing and Publication Building</t>
  </si>
  <si>
    <t>Renovation of Ondo State House of Assembly</t>
  </si>
  <si>
    <t>Construction of Drivers' Office</t>
  </si>
  <si>
    <t>Upgrade of Assembly's Conference and Recording System</t>
  </si>
  <si>
    <t>Purchase of Law Reports, Books, Journals,Tools and Equipment.</t>
  </si>
  <si>
    <t>Purchase of Mini Book Shelf, 6 Complete Sets of Sasegbon Laws for Legal Drafting Department, Nigerian Weekly Law Reports with Indexes.</t>
  </si>
  <si>
    <t>Purchase of Books, Journals, Tools &amp; Equipment for Library Department.</t>
  </si>
  <si>
    <t>Digitization of House of Assembly Laws</t>
  </si>
  <si>
    <t>Purchase/Maintenance of Generating set/Other Machines</t>
  </si>
  <si>
    <t>Purchase of 12.5KVA Honda Generator for 3 Department @ #380,000 each</t>
  </si>
  <si>
    <t>Service and Refurbishment of Fuel Dump</t>
  </si>
  <si>
    <t>Repair of Printing Machines</t>
  </si>
  <si>
    <t>Printing of Calendar and Diary</t>
  </si>
  <si>
    <t>Printing of Calendar and Desk Diary</t>
  </si>
  <si>
    <t>Purchase of Vehicle/Motor Cycle</t>
  </si>
  <si>
    <t>Purchase of 2 Units of Eletra Cars (Full Options with Keyless Entry, Push Botton) including Delivery &amp; Registration &amp; Insurance for CHA/DCHA</t>
  </si>
  <si>
    <t>Purchase of 7 Units Cars for Director Budget, Planning R &amp; S (DBPRS) and Director Legislative</t>
  </si>
  <si>
    <t>Purchase of Vehicles for Speaker and Deputy Speaker (9th Assembly)</t>
  </si>
  <si>
    <t>Purchase of 4 Vehicles (Pilot and Escort) for Speaker and Deputy Speaker of 9th Assembly</t>
  </si>
  <si>
    <t>Purchase of 26 Units of Vehicles for 26 Honourable Members (9th Assembly)</t>
  </si>
  <si>
    <t>Purchase of Boxer Motor Cycles</t>
  </si>
  <si>
    <t>Purchase of Pilot Van (Hilux) for ODHA</t>
  </si>
  <si>
    <t>Purchase of Official Vehicle (1 no Hilux Van) for the Office of Majority Leader</t>
  </si>
  <si>
    <t>Purchase of office Equipment/ICT Equipment</t>
  </si>
  <si>
    <t>Purchase of Office Equipment e.g. Furniture, Air Conditioner, Computer System e.t.c</t>
  </si>
  <si>
    <t>Purchase of 34 Laptop Video Camera and Photo Camera</t>
  </si>
  <si>
    <t>Supply and Installation of Furniture and Fittings and Office Equipment to Offices of 26 Honourables and Clerk, DCHA and Hallowed Chamber.</t>
  </si>
  <si>
    <t>Software Development</t>
  </si>
  <si>
    <t>Review and Translation of Standing Order of the House and Code of Conduct for Honourable Members</t>
  </si>
  <si>
    <t>Complete Editing Suite</t>
  </si>
  <si>
    <t>ICT Upgrading of the Hallowed Chamber, Designing of Website for ODHA and Public Address System</t>
  </si>
  <si>
    <t>Library Automation</t>
  </si>
  <si>
    <t>Production of Hazard Bound Volume</t>
  </si>
  <si>
    <t>Production of Hanzard Bound Volume</t>
  </si>
  <si>
    <t>Supply of Drugs</t>
  </si>
  <si>
    <t>Supply of Drugs to ODHA Clinic</t>
  </si>
  <si>
    <t>011200400100: HOUSE OF ASSEMBLY COMMISSION</t>
  </si>
  <si>
    <t>Purchase of Two (2) Desktop Computer @ N 0.240M each</t>
  </si>
  <si>
    <t>Purchase of three (3) AR-5316E photo-copy machine N 0.300M each</t>
  </si>
  <si>
    <t>Purchase of 2 Laptops</t>
  </si>
  <si>
    <t>Purchase of 2 Nos wall Split A/C samsung/L.G @ 152,000 each</t>
  </si>
  <si>
    <t>Purchase of Three unit Medium size of (Refrigerator) @ 90,000 each Thermocool</t>
  </si>
  <si>
    <t>Purchase of 2 Motorcycle @ 250,000</t>
  </si>
  <si>
    <t>Purchase of two(2) additional desktop computers @ #240,000</t>
  </si>
  <si>
    <t>Purchase of two(2) additional Sharp AR-5316E photo-copier machine @ #350,000 each</t>
  </si>
  <si>
    <t>Procurement of 10 fire-proof cabinents and office accessories for the office of the Secretary, DDA,DFA and Auditor.</t>
  </si>
  <si>
    <t>Purchase of 1 NOS 10KVA VC Morgan generator and installation</t>
  </si>
  <si>
    <t>Purchase of 3 NOS printers @ #200000.00 each</t>
  </si>
  <si>
    <t>Replacement of essentials motor vehicles spare parts e.g Tyres, Absorber, Gear etc</t>
  </si>
  <si>
    <t>Repair and replacement of SIFMIS Gadgets. e.g. inverter, Batteries</t>
  </si>
  <si>
    <t>Procurement of Fire-proof steel Cabinets and Office Accessories for the Offices of Chairman, Four (4) Hon Member, Secretary, DDA, DFA, Internal Auditor and Registry</t>
  </si>
  <si>
    <t>Purchase of 3 Cash Safe @ 195,000 each</t>
  </si>
  <si>
    <t>Purchase of 7 Office Chairs @ 90,000 each</t>
  </si>
  <si>
    <t>Purchase of 10 Office Tables</t>
  </si>
  <si>
    <t>Procurement of 40 units of window Blinds</t>
  </si>
  <si>
    <t>Furnishing of the Offices of the Hon. Members</t>
  </si>
  <si>
    <t>Construction of wooden shelve at the open registry</t>
  </si>
  <si>
    <t>Purchase of 5 NOS KDK Fans at #40,000 each</t>
  </si>
  <si>
    <t>Construction of five Toilets and Renovation of Exiting 3 Toilet</t>
  </si>
  <si>
    <t>Fumigation of the Offices of the Commission</t>
  </si>
  <si>
    <t>Renovation of offices. e.g Painting, Replacememt of doors, TILING etc</t>
  </si>
  <si>
    <t>012300100100: MINISTRY OF INFORMATION AND ORIENTATION</t>
  </si>
  <si>
    <t>Public Enlightenment/Sensitization and Information Dissemination</t>
  </si>
  <si>
    <t>Production of Government Publications</t>
  </si>
  <si>
    <t>Production of Archives Materials</t>
  </si>
  <si>
    <t>Production of Calendars,Diaries,Christmas, Sallah Cards and other Souvenirs</t>
  </si>
  <si>
    <t>production of jingles</t>
  </si>
  <si>
    <t>Procurement of Haulage Vehicle, Accessories [BOSE] for Public Address System</t>
  </si>
  <si>
    <t>Power Generating Set</t>
  </si>
  <si>
    <t>Procurement of two [2] 27KVA Generators</t>
  </si>
  <si>
    <t>Construction of Media Equipment</t>
  </si>
  <si>
    <t>Construction of Audio/Video Studio with Acoustic Materials</t>
  </si>
  <si>
    <t>Provision of Information Tools and Equipment</t>
  </si>
  <si>
    <t>Broadcast Radio/The Bureaucrat</t>
  </si>
  <si>
    <t>Purchase of Desktop Computers(3) and 2 units of Qlink 2000 watts stabilizer</t>
  </si>
  <si>
    <t>Purchase of Thermocool Split Air-conditioner</t>
  </si>
  <si>
    <t>Purchase of 8 Seater Cherry and black Conference Table and chairs</t>
  </si>
  <si>
    <t>Purchase of Office Chairs</t>
  </si>
  <si>
    <t>Purchase of a Sharp photocopier</t>
  </si>
  <si>
    <t>Purchase of a HP 15,intel i3 laptop</t>
  </si>
  <si>
    <t>Purchase of 3units of HP LaserJet pro M402N Computer Printer</t>
  </si>
  <si>
    <t>Purchase of Office Tables</t>
  </si>
  <si>
    <t>012300300100: ONDO STATE RADIOVISION CORPORATION</t>
  </si>
  <si>
    <t>Procurement of 30 Nos of Handheld Device (Tablet TECNO)</t>
  </si>
  <si>
    <t>Procurement of 10 Set of Complete Desktop Computers (2.4GHZ, Core i3 Processor,4GB RAM, 1TB HDD, 20 inch Screen, Wins10 OS)</t>
  </si>
  <si>
    <t>Procurement of 10 Sets of HP Notebook (Touch Smart) Laptop Systems with Intel core i3 Processor, 8Gb RAM, 1TB HDD, Wins 10 OS, Intel HD Graphics 620</t>
  </si>
  <si>
    <t>4 nos MAC 5K Retina Display System(Apple 27" iMAc with Retina 5k Display, Mid 2017) 3.8GHz Intel core i5 Quad-core 8GB DDR4 RAM, 2TB Fussion drive AMD Radion Pro 580 Graphic Card 8Gb UHS2 SDXC Card Reader</t>
  </si>
  <si>
    <t>Professional Fee for Auditing of Accounts and Related Expenses</t>
  </si>
  <si>
    <t>Purchase and Installation of Fibre Link Equipment and DSTV Connect</t>
  </si>
  <si>
    <t>Purchase of Spare Parts for Harris HT35 FM Radio Transmitter</t>
  </si>
  <si>
    <t>Software Upgrade Tricaster 8000 from Standard to Advance Edition and Upgrade of LiveText 3.0 Graphic Software to NewTek LiveGraphic</t>
  </si>
  <si>
    <t>10 nos Polystar 43" LED TV-LED 43 D1510 Television Monitors</t>
  </si>
  <si>
    <t>Supply and Installation of 5KW Solid State ABE Television Transmitter for Okitipupa Station</t>
  </si>
  <si>
    <t>5 Sets of Senniheiser MKE-600 Shotgun Mic HDDSLR Kit with Accessories</t>
  </si>
  <si>
    <t>Supply and Installation of Sonifex Wired Studio Talkback System with Accessories</t>
  </si>
  <si>
    <t>Purchase of Office furniture to replaced items burnt at Marketing Office, Oke-Eda, Akure</t>
  </si>
  <si>
    <t>News Production Services</t>
  </si>
  <si>
    <t>Payment of NBC Annual License Renewal Fees</t>
  </si>
  <si>
    <t>Procurement of the following Spare Parts for Harris Television Transmitter. (a) 1No Thyratron Tube Harris P/N 378 0170 000 @ N4.6m. (b) 1 No Contractor Driver PCB Harris P/N 992 9363 002 @ N1.0m. (c) 2 No IOT FDU2 PCB Assembly Harris P/N 992 8815 002 @ N1</t>
  </si>
  <si>
    <t>Supply and Installation of Digital Computerized and Automation of Equipment for Television Studio Operations, News and Programme Production, Storage and Evaluation Equipment</t>
  </si>
  <si>
    <t>Purchase and Installation of Radio Studio Equipment and Studio Accustic Enhancement</t>
  </si>
  <si>
    <t>Repair of Aviation Warning Light at Orita-Obele and Oka-Akoko</t>
  </si>
  <si>
    <t>Purchase of Diesel for Power Generating Set for Transmission of News</t>
  </si>
  <si>
    <t>News Gathering Programme</t>
  </si>
  <si>
    <t>Rehabilitation and Maintenance of Perimeter Fence</t>
  </si>
  <si>
    <t>Completion of the Installation of Studio's Central Air-conditioning System</t>
  </si>
  <si>
    <t>Procurement and Installation of 30KVA Power Generating Set for Okitipupa Television Booster Stationer</t>
  </si>
  <si>
    <t>Provision of Internet Access using Dedicated Internet Connectivity System with One year Subscription on 5MB x 5MB Upload and Download for Online Streaming Operations</t>
  </si>
  <si>
    <t>Purchase of 2 Nos Presentation and 2 Nos Teleprompter System complete with Monitoring Screen and Computer System.</t>
  </si>
  <si>
    <t>Training and Man-power Development</t>
  </si>
  <si>
    <t>Installation of Studio Lights for TV Studios 1, 2, and 3.</t>
  </si>
  <si>
    <t>OB Van Accessories and Maintenance</t>
  </si>
  <si>
    <t>Supply, Installation and Commissioning of New 5KW Television Transmiter/Repeater for OSRC Okitipupa Booster Station</t>
  </si>
  <si>
    <t>Purchase of Tricaster TC1 3D Video Switcher complete with Live Graphic and Visual Set Editor Spoftware</t>
  </si>
  <si>
    <t>Purchase of Broadcast FM Radio Transmitter Equipment with accessories for Sunshine 96.5 FM Alalaye</t>
  </si>
  <si>
    <t>012300400200: ORANGE FM</t>
  </si>
  <si>
    <t>Strategic Information Management</t>
  </si>
  <si>
    <t>Expenses outside Broadcast Coverage</t>
  </si>
  <si>
    <t>Payment of Annual Dues to NAN, BON and NBC, COSON and Media-Planning Services Annual Subscription</t>
  </si>
  <si>
    <t>Training and Manpower Development, Conferences, Seminars and Workshops</t>
  </si>
  <si>
    <t>Procurement of 164700 Litres of Diesel for 2 Nos of KVA Caterpillar Generators</t>
  </si>
  <si>
    <t>Procurement of Studio Equipments and Spare Parts</t>
  </si>
  <si>
    <t>Procurement of (1) Advert Tracking Machine@#3.5M each</t>
  </si>
  <si>
    <t>Spare Parts for Broadcast Electronics FM35T Radio Trasmitter and Accessories</t>
  </si>
  <si>
    <t>Overhauling of Power Generating Sets</t>
  </si>
  <si>
    <t>Reconfiguration and Repairs of Station Electrical Wiring</t>
  </si>
  <si>
    <t>Re-Invigoration of Station Earthing and Lighting Arrester System</t>
  </si>
  <si>
    <t>Purchase of Industrial Standard High Amprage Surge Suppressor System</t>
  </si>
  <si>
    <t>Desktop and Laptop Computers with Accessories and Networking Accessories</t>
  </si>
  <si>
    <t>Professional Fee for Auditing of Accounts and other related expenses (2017-2019 @ N1M/yr)</t>
  </si>
  <si>
    <t>Broadband Internet Connectivity Equipment and Subscription for 5M/5M Internet Access Speed</t>
  </si>
  <si>
    <t>Purchase of Office Furniture for Marketing Department at Oke-Eda.</t>
  </si>
  <si>
    <t>012305600100: ONDO STATE SIGNAGE AGENCY</t>
  </si>
  <si>
    <t>Purchase of 2 nos Sharp Photocopiers</t>
  </si>
  <si>
    <t>Purchase of 3 Hp Desktop Computers with Accessories</t>
  </si>
  <si>
    <t>Purchase of 6 Nos HP Laptop Computers</t>
  </si>
  <si>
    <t>Refurbishment of Inverter System with Backup Solar Installation</t>
  </si>
  <si>
    <t>Repair of Hyab Truck</t>
  </si>
  <si>
    <t>Maintenance of Hyab</t>
  </si>
  <si>
    <t>Construction/Erection of Billboard</t>
  </si>
  <si>
    <t>Construction and Erection of Billboards etc</t>
  </si>
  <si>
    <t>Renovation of Office Complex</t>
  </si>
  <si>
    <t>Creation/Maintenance of Area Offices</t>
  </si>
  <si>
    <t>012500100100: OFFICE OF THE HEAD OF SERVICE</t>
  </si>
  <si>
    <t>Refurbishment of Vehicle</t>
  </si>
  <si>
    <t>Refurbishment and Maintenance of Vehicles</t>
  </si>
  <si>
    <t>Renovation of HOS Guest House</t>
  </si>
  <si>
    <t>Renovation of Office of Head of Service</t>
  </si>
  <si>
    <t>Purchase Motorcycles</t>
  </si>
  <si>
    <t>Purchase of 2 number of Motorcycles</t>
  </si>
  <si>
    <t>Purchase of Office Equipment and Furniture</t>
  </si>
  <si>
    <t>Purchase of 4 nos HP Laptop Computers @N250,000.00 each (All in one 24-b029c-12GB RAM -ITB HBD- Wins 10) and 4 HP Desktop Computers @N200,000 each for office of ePASS AND Record 250,000 x4 = 1,000,000 +200,000 x 4=800,000 Acer projector @200,000.00 sub total= 2,000,000 with 12% VAT, Tax &amp; EEF inclusive</t>
  </si>
  <si>
    <t>2 Meter Modern Executive Table &amp; bookshelf @ 1,300,000.00 with 2 emel office/airport waiting bench leather padded @ 50,000.00 x 2=100,000.00sub total is 1,400,000.00 +12.5 VAT</t>
  </si>
  <si>
    <t>Human Capital Development</t>
  </si>
  <si>
    <t>CAPACITY BUILDING OF STAFF DEVELOPMENT</t>
  </si>
  <si>
    <t>012500600100: PUBLIC SERVICE TRAINING INSTITUTE</t>
  </si>
  <si>
    <t>Accreditation of Programmes</t>
  </si>
  <si>
    <t>Accreditation of Courses</t>
  </si>
  <si>
    <t>Programmes/ Courses Accreditation</t>
  </si>
  <si>
    <t>accreditation</t>
  </si>
  <si>
    <t>Stocking of the School Library</t>
  </si>
  <si>
    <t>Capacity Building</t>
  </si>
  <si>
    <t>human capital development</t>
  </si>
  <si>
    <t>Purchase of Furniture</t>
  </si>
  <si>
    <t>Purchase of Furniture to the New Classrooms</t>
  </si>
  <si>
    <t>Construction/Renovation of Training Institute</t>
  </si>
  <si>
    <t>Industrial Fumigation of the School Premises</t>
  </si>
  <si>
    <t>New PSTI</t>
  </si>
  <si>
    <t>Renovation</t>
  </si>
  <si>
    <t>012500700100: OFFICE OF ESTABLISHMENTS</t>
  </si>
  <si>
    <t>Purchase of Twenty (20) Executive Chairs @N90,000 each with 12% VAT, Tax &amp; EEF inclusive</t>
  </si>
  <si>
    <t>Purchase of Ten (10) Executive Tables @N140,000 each with 12% VAT, Tax &amp; EEF inclusive</t>
  </si>
  <si>
    <t>Purchase of Office Cabinets</t>
  </si>
  <si>
    <t>Purchase of Window Blinds for Offices</t>
  </si>
  <si>
    <t>Purchase of 4 nos HP Laptop Computers @N250,000.00 each (All in one 24-b029c-12GB RAM -ITB HBD- Wins 10) and 20 HP Desktop Computers @N200,000 each</t>
  </si>
  <si>
    <t>Purchase of Motor-Cycles</t>
  </si>
  <si>
    <t>Purchase of (4) TVC Motor-Cycles @N200,000 each with 11% VAT, Tax &amp; EEF inclusive</t>
  </si>
  <si>
    <t>Renovation of offices</t>
  </si>
  <si>
    <t>Condusuive Environment</t>
  </si>
  <si>
    <t>Fumigation and Pest control/special termite treatment of the headquarter and outstation offices</t>
  </si>
  <si>
    <t>Renovation of Old Headquarters Office Building and Outstation Offices</t>
  </si>
  <si>
    <t>Renovation and Re-roofing of Office Building at Ondo.</t>
  </si>
  <si>
    <t>Renovation of old headquarter office building and outstations</t>
  </si>
  <si>
    <t>RENOVATION OF AUDITOR GENERAL'S OFFICE OKITIPUPA</t>
  </si>
  <si>
    <t>RENOVATION OF AUDITOR GENERAL'S AREA OFFICE, ALAGBAKA AKURE.</t>
  </si>
  <si>
    <t>Construction of Car Park</t>
  </si>
  <si>
    <t>Construction of car park at the new headquarter building</t>
  </si>
  <si>
    <t>014700100100: CIVIL SERVICE COMMISSION</t>
  </si>
  <si>
    <t>Purchase of Power Generating Set</t>
  </si>
  <si>
    <t>Purchase of Perkin Generating Set</t>
  </si>
  <si>
    <t>Purchase of 2 mowers @ #250,000 each</t>
  </si>
  <si>
    <t>Purchase of 2 motorcycles @ #350,000 each</t>
  </si>
  <si>
    <t>Purchase of Window Blinds for the New Office Complex</t>
  </si>
  <si>
    <t>Purchase of furniture for offices</t>
  </si>
  <si>
    <t>Purchase of window Net for the offices</t>
  </si>
  <si>
    <t>Digital Operation</t>
  </si>
  <si>
    <t>Digitalization and Electronic Archiving of Personnel Records</t>
  </si>
  <si>
    <t>Development of Employment Web Portal</t>
  </si>
  <si>
    <t>Purchase of 3 numbers of Desktop Computer Systems</t>
  </si>
  <si>
    <t>Purchase of 1 Nos Digital Photocopy sharp AR5316</t>
  </si>
  <si>
    <t>Purchase of NIKON still camera with accessories</t>
  </si>
  <si>
    <t>Purchase of Sony video camera with accessories</t>
  </si>
  <si>
    <t>Purchase of 1 unit of fire Proof cabinet @ #480,000.00 each</t>
  </si>
  <si>
    <t>Purchase of PAE wireless System</t>
  </si>
  <si>
    <t>Renovation of Offices</t>
  </si>
  <si>
    <t>Renovation of Offices at the Commission</t>
  </si>
  <si>
    <t>014800100100: ONDO STATE INDEPENDENT ELECTORAL COMMISSION (ODIEC)</t>
  </si>
  <si>
    <t>Conduct of Election</t>
  </si>
  <si>
    <t>Conduct of Local Government Election</t>
  </si>
  <si>
    <t>Re-organization of Ondo State Independent Electoral Commission</t>
  </si>
  <si>
    <t>Delimitation of Wards and Creation of New Polling Units in Ondo State.</t>
  </si>
  <si>
    <t>Conduct of Bye Election in 4 Pending LGAs</t>
  </si>
  <si>
    <t>Purchase of Generating Set</t>
  </si>
  <si>
    <t>Purchase of Small Power Generating Set for 18 ODIEC Area Offices and Operations (Yamaha 2.8 HP) @ N100,000 each</t>
  </si>
  <si>
    <t>Purchase of 50 KVA Perkin Generating Set (Transport, Housing and Installation)</t>
  </si>
  <si>
    <t>procurement of three desktop computer @ #250,000 each (Headquaters)</t>
  </si>
  <si>
    <t>procurement of office furniture for 18 Area office , 2no of executive tables &amp;chairs</t>
  </si>
  <si>
    <t>Repair of the Commissions Leaking Roof</t>
  </si>
  <si>
    <t>Procurement of Chairs and Tables for (Headquarters)</t>
  </si>
  <si>
    <t>Repair of Broken Fence (Headquarters)</t>
  </si>
  <si>
    <t>Refurbishment of Area Offices (Roof &amp; Structure)</t>
  </si>
  <si>
    <t>Purchase of 6 No Desktop Computers and Accessories (Brand System HP 1102 and UPS) @ N300,000 per Set</t>
  </si>
  <si>
    <t>2 Units of Digital Photocopier Sharp (6020) @350,000 each</t>
  </si>
  <si>
    <t>Refurbishing of Two nos Hilux Vans &amp; Two(2) Toyota corolla Cars, &amp; 1 Peugeot 504 (Engine &amp; Gear procurement with 4nos New tyres)</t>
  </si>
  <si>
    <t>Furnishing of Headquarters</t>
  </si>
  <si>
    <t>Procurement of 3 Units of Laptop for Salary and Budget and Secretarial @250000 (Headquarters)</t>
  </si>
  <si>
    <t>Purchase of New AC for the Office of the Chairman &amp; DFA</t>
  </si>
  <si>
    <t>021500100100: MINISTRY OF AGRICULTURE</t>
  </si>
  <si>
    <t>Livestock Services Project</t>
  </si>
  <si>
    <t>Construction and renovation of farm buildings for Goatry and Piggery</t>
  </si>
  <si>
    <t>Purchase and transportation of 4 Grand Parent Stock pigs</t>
  </si>
  <si>
    <t>Maintenance of 6 Grand Parent Stock pigs, 45 existing breeder pigs and 50 expected weaners</t>
  </si>
  <si>
    <t>Provision of processing/slaughter slab with shed</t>
  </si>
  <si>
    <t>Purchase of quality Control equipment for livestock</t>
  </si>
  <si>
    <t>Capacity Building for staff and butchers of livestock and Veterinary Depts.</t>
  </si>
  <si>
    <t>Production of 4,000 point-of-lay pullets (for School in Agric. Scheme)</t>
  </si>
  <si>
    <t>Production of 1500 off-heat broiler chickens</t>
  </si>
  <si>
    <t>Renovation of poultry houses at Akure Owo and Ikare</t>
  </si>
  <si>
    <t>Purchase of replacement of Rabbit breeder stock (20 Does and 5 Bbucks)</t>
  </si>
  <si>
    <t>Maintenance of 25 breeder rabbits and 432 expected weaners</t>
  </si>
  <si>
    <t>Training of Value Chain Farmers (Livestock)</t>
  </si>
  <si>
    <t>Quality Control on Feed Mill: Purchase of Magnetic MICROTRACER Rotary Detector</t>
  </si>
  <si>
    <t>Purchase of Goat breeder stock (30Ddoes and 3 Bucks)</t>
  </si>
  <si>
    <t>Balance Payment to Contractors: Preovision of Electicity, 500KVA Transformer and 60 KVA Generator byÂ  Hek-Bulad (Consultance) Balance payment on Abattoir construction by Intecon</t>
  </si>
  <si>
    <t>Payment of compensation to Mr Ige Sunday for demolished buildings</t>
  </si>
  <si>
    <t>Procurement of Meat Inspection kits (5 units)</t>
  </si>
  <si>
    <t>Publicity and sensitization of the public on animal Public Health Programme</t>
  </si>
  <si>
    <t>Renovation of Animal Disease Control Post, Cattle Market Office &amp; Cattle Dealers Block in Akure</t>
  </si>
  <si>
    <t>Procurement of Veterinary Equipment (Treatment Tables, Furniture, Sterilizers, etc for new clinics at Idanre, Iju, Ifon &amp; Ode-Irele</t>
  </si>
  <si>
    <t>Renovation of Veterinary Clinics &amp; Offices (Owo, Oka Akoko, Igbara Oke &amp; Veterinary Headquarters, Akure</t>
  </si>
  <si>
    <t>Vaccination Campaigns (Rabies, PPR, Mange, etc)</t>
  </si>
  <si>
    <t>Completion of Veterinary Clinic buildings at Bolorunduro &amp; Oke-Agbe</t>
  </si>
  <si>
    <t>Provision of Office Equipmen and furniture i. Purchase of 3 motorcycles for extension services @ 750,000 ii. Purchase of 1 photocopier @ 250,000 iii. Purchase of furniture items @ 190,000 iv. Purchase of 4 standing fans @ 60,000 (Livestock Dept.)</t>
  </si>
  <si>
    <t>Procurement of Laboratory furniture &amp; equipment for 18 Vet Offices in the State including new clinics at Idanre, Iju, Ifon and Odo Irele</t>
  </si>
  <si>
    <t>Construction of New Veterinary Hospital in Akure due to demolition of former commplex</t>
  </si>
  <si>
    <t>Production of 800 Off-Heat Turkey Poults</t>
  </si>
  <si>
    <t>Establishment of pig village for pig farmers</t>
  </si>
  <si>
    <t>LIvestock Production and Resilience Support Project (L-PRES): Counterpart fund by Ondo State Government</t>
  </si>
  <si>
    <t>Establishment of Hachery</t>
  </si>
  <si>
    <t>Purchase of Dog Breeders stock (4Females and 2 Males)</t>
  </si>
  <si>
    <t>Snail Production</t>
  </si>
  <si>
    <t>Establishment of Broilers Processing plant</t>
  </si>
  <si>
    <t>LIvestock Production and Resilience Support Project (L-PRES): Drawdown</t>
  </si>
  <si>
    <t>Skill Acquisition</t>
  </si>
  <si>
    <t>Tree Crops Production Project</t>
  </si>
  <si>
    <t>Raising of 500,000 Cocoa Seedlings at the 3 Senatorial Districts at N50/Seedling</t>
  </si>
  <si>
    <t>Raising of 105,000 Oil Palm Seedlings at the 3 Senatorial Districts at N172/seedling</t>
  </si>
  <si>
    <t>Raising of 50,000 Cashew Seedlings at the 3 Senatorial Districts at N74/seedling</t>
  </si>
  <si>
    <t>Maintenance of 61 Ha of Seed Gardens at Owena, Alade Idanre, Otu Costain, Ile-Oluji @ N346 per/Ha</t>
  </si>
  <si>
    <t>Provision of 10 hand dug wells with pumping machines and reticulation system at N250,000 each</t>
  </si>
  <si>
    <t>Establishment of 100 Hectares of Cocoa Plantation at Ijugbere, Owo</t>
  </si>
  <si>
    <t>Supervision of unemployed youth on seedling production and plant establishment of Cocoa, Oil-Palm and Cashew</t>
  </si>
  <si>
    <t>Repairs and maintenance of TCU Farm Machinery</t>
  </si>
  <si>
    <t>Cost of establishment and maintenance of 2,250ha cashew plantation</t>
  </si>
  <si>
    <t>Raising of 10,000 Coconut Seedlings @ N589.89/Seedlet</t>
  </si>
  <si>
    <t>Raising of 5,000 Kola Seedlings</t>
  </si>
  <si>
    <t>Maintenance of plantain orchards</t>
  </si>
  <si>
    <t>Training of pollinators</t>
  </si>
  <si>
    <t>Raising of 800 Soursop Seedlings in Akure @ N200/seedling</t>
  </si>
  <si>
    <t>Raising of 700 Soursop Seedlings in Ondo @ N200/seedling</t>
  </si>
  <si>
    <t>Raising of 500 Soursop Seedlings in Owo @ N200/seedling</t>
  </si>
  <si>
    <t>Raising of 800 Rubber Seedlings Okitipupa @ N200/seedling</t>
  </si>
  <si>
    <t>Raising of 700 Rubber Seedlings in Ore @ N200/seedling</t>
  </si>
  <si>
    <t>Raising of 500 Rubber Seedlings in Ondo @ N200/seedling</t>
  </si>
  <si>
    <t>Raising of 2000 Coffee Seedlings in Akure South @ N250/seedling</t>
  </si>
  <si>
    <t>Raising of 2,000 Coffee Seedlings in Ondo @ N250/seedling</t>
  </si>
  <si>
    <t>Raising of 2,000 Coffee Seedlings in Owo @ N250/seedling</t>
  </si>
  <si>
    <t>Raising of 2,000 Wall-nut Seedlings in Ondo @ N100/seedling</t>
  </si>
  <si>
    <t>Raising of 1,000 Bitter-kola seedlings in Ondo @ N150/seedling</t>
  </si>
  <si>
    <t>Fisheries Service Project</t>
  </si>
  <si>
    <t>Supervision and monitoring of investors on fisheries projects: Hatcheries in Akure, Owo and Okitipupa,Cold room at Igbekebo, Consultants collecting fees and levies across the State from (a. fishing vessels (trawlers) on the coast (b. Cold room operators (c. fishermen (d. fish and shrimps distributors</t>
  </si>
  <si>
    <t>Rejuvenation of existing Government fish farm at Akure, Ikare and Ondo (Seed Money)</t>
  </si>
  <si>
    <t>Purchase and installation 4 smoking kilns at Akure for value addition in fisheries</t>
  </si>
  <si>
    <t>Commissioning of Agip Oil Donated Hatchery @ Okitipupa</t>
  </si>
  <si>
    <t>Agricultural Services Project</t>
  </si>
  <si>
    <t>Agricultural Promotion Policy of FGN, ODSG (Procurement of 4,000mt of Fertilizer )</t>
  </si>
  <si>
    <t>Special Intervention in Agriculture to Address Effects of Covid-19</t>
  </si>
  <si>
    <t>Maintenance of already Established 30Ha lndustrial Sugar Cane @ Igbobini</t>
  </si>
  <si>
    <t>Training of Agric Teachers as farm Managers 100Nos @N5000/teacher</t>
  </si>
  <si>
    <t>Establishment of demonstration plots@N200,000/school for 50 Secondary schools</t>
  </si>
  <si>
    <t>Organization and Formation of youth and women farmer into cooperatives: Training of women and youth farmers in Primary production, Processing and Marketing (2000 Nos) @ N5,000/farmer.</t>
  </si>
  <si>
    <t>Up-scaling of rice production in the State: Land Sourcing and identification of suitable land for Commercial rice production in the state, Monitoring of investors and Data acquisition</t>
  </si>
  <si>
    <t>Purchase of working tools for Agric officers: GPS Garmin Montana 650, Rain Boots e.t.c.</t>
  </si>
  <si>
    <t>Monitoring and supervision of Debt collection consultants (CAC Loan)</t>
  </si>
  <si>
    <t>Turn around repair of 5 existing tractors and implements: Procurement of spare parts and repairs of serviceable tractors and Implements</t>
  </si>
  <si>
    <t>Sensitization of cooperatives farmers towards private sector Tractor Hiring Unit (THU)</t>
  </si>
  <si>
    <t>Rehabilitation and turn around repairs of Engineering workshops at Akure, Ondo and Ikare</t>
  </si>
  <si>
    <t>Training of cooperative tractor operators in operation and maintenance of tractor and Agricultural machineries and Acqusition of latest tecnology and innovation</t>
  </si>
  <si>
    <t>Recovery of tractors from 7 exisiting tractor leassees</t>
  </si>
  <si>
    <t>Repairs of 16 serviceable vehicles</t>
  </si>
  <si>
    <t>Setting-up of Agric Liaison Office(Abuja) purchase of office equipment(1 laptop, 1 HP Larserject print, 1 Sharp photocopier and 1 set of Executive table and chair etc</t>
  </si>
  <si>
    <t>Delineation of Farm Settlement lands (Mariwo, Ile oluji, Okitipupa, oniseere, anf Ifon)</t>
  </si>
  <si>
    <t>Preliminary activities on NNPC - Cassava Ethanol project @ Okeluse</t>
  </si>
  <si>
    <t>Training of Youths and farm settlers on nursery establishment and rehabilitation of Moribund Cocoa, Oil palm and rubber platation</t>
  </si>
  <si>
    <t>Offset of debt owned farnhands at Industrial sugarcane Plantation Ojigbobini Eseodo LGA</t>
  </si>
  <si>
    <t>Establishment of value chain centre for selected crop for cooperative groups</t>
  </si>
  <si>
    <t>Purchase of 50 thredle pump for farmers</t>
  </si>
  <si>
    <t>Procurement of tractors including power tillers for small scale farmers</t>
  </si>
  <si>
    <t>Development of Control centre for real time monitoring of tractor Operators</t>
  </si>
  <si>
    <t>Dry Season Farming:Construction of green house for vegetables seedling production, purchase of inputs and assorted vegetable seeds</t>
  </si>
  <si>
    <t>Promote and support Dietary Diversification through Nutrition Education and Key Household Practices in Akure.</t>
  </si>
  <si>
    <t>Promote and support Dietary Diversification through Nutrition Education and Key Household Practices in Ondo West.</t>
  </si>
  <si>
    <t>Promote and support Dietary Diversification through Nutrition Education and Key Household Practices in Owo.</t>
  </si>
  <si>
    <t>Promote and support Dietary Diversification through Nutrition Education and Key Household Practices in Okitipupa.</t>
  </si>
  <si>
    <t>Purchase of a motorcycle</t>
  </si>
  <si>
    <t>Purchase of one photocopier machine</t>
  </si>
  <si>
    <t>Purchase of two (2) laptops</t>
  </si>
  <si>
    <t>Purchase of one(1) printer</t>
  </si>
  <si>
    <t>Purchase of two(2)Germain Global Positioning System (GPS)</t>
  </si>
  <si>
    <t>Recostruction of a sector of Central Mechanical Workshop Ondo Road in Agro-Processing Centre</t>
  </si>
  <si>
    <t>Procurement of one unit of Planter (seeds and cassava cuttings) and Harvester</t>
  </si>
  <si>
    <t>Procurement of hand held GPS and other GIS tools</t>
  </si>
  <si>
    <t>Procurement of Multiple Powered Grin sheller and thresher</t>
  </si>
  <si>
    <t>Repair of 4units of existing tractors for onward hiring/leasing</t>
  </si>
  <si>
    <t>Creation of Data Base for land use under mechanization</t>
  </si>
  <si>
    <t>Monitoring of tractor under hiring/leasing and Tractor Loan Recovery from leasing beneficiaries</t>
  </si>
  <si>
    <t>Creation of data-base for Tractor owners in the State for efficient mechanization services</t>
  </si>
  <si>
    <t>Data Acquisition Project</t>
  </si>
  <si>
    <t>Purchase of 5 No's. Air conditional to SCA Conference Room &amp; Press Officers' Office</t>
  </si>
  <si>
    <t>Furnishing/Renovation of Conference Room, Offices of Directors &amp; Senior Offices</t>
  </si>
  <si>
    <t>Purchase of one Sony Radio, one Standing Fan (KDK), one Sony DVC Play Back, &amp; 36 Inches LCD Television</t>
  </si>
  <si>
    <t>Purchase of One Santo X Multimedia Projector Projector with Accessories for Report Presentation</t>
  </si>
  <si>
    <t>Completion of projects at the ODSG/LFN, Idoani</t>
  </si>
  <si>
    <t>Establishment of Agricultural Database for the State</t>
  </si>
  <si>
    <t>Monitoring of Ministry Capital Projects across the State</t>
  </si>
  <si>
    <t>Purchase of 5 Laptop Computers for PRSD and other Departments at N350,000.00 each</t>
  </si>
  <si>
    <t>Annual Exhibition: Flag-off of planting season</t>
  </si>
  <si>
    <t>Annual Exhibition: World Food Day/Farmers show</t>
  </si>
  <si>
    <t>Purchase of 3 Nos 4WD Toyata Hilux Vehincle for Project Monitoring and Supervision</t>
  </si>
  <si>
    <t>Reviewing of the existing Agricultural Policy</t>
  </si>
  <si>
    <t>Fumigation of HQ and Out station Offices</t>
  </si>
  <si>
    <t>Purchase of One public addressing system</t>
  </si>
  <si>
    <t>Purchase of desktop computer, UPS and Accessories for Ministry typing pool</t>
  </si>
  <si>
    <t>Training and Capacity Building for Officers</t>
  </si>
  <si>
    <t>purchase of Global Positioning Sysytem (GPS)</t>
  </si>
  <si>
    <t>Repair of vehicle</t>
  </si>
  <si>
    <t>Repair of office equipment</t>
  </si>
  <si>
    <t>Agricultural Credit</t>
  </si>
  <si>
    <t>Loan administration, disbursement and recovery</t>
  </si>
  <si>
    <t>Development partners intervention and field operations activities</t>
  </si>
  <si>
    <t>National Fadama III Programme- Counterpart Contribution</t>
  </si>
  <si>
    <t>Ondo State Covid-19 Action Response and Economic Stimulus (Food Security &amp; sustainable livelihood through FADAMA)</t>
  </si>
  <si>
    <t>LIFE-ND project (Min of Agric)-Drawdown</t>
  </si>
  <si>
    <t>LIFE-ND project (Min of Agric)-Govt Counterpart Contribution</t>
  </si>
  <si>
    <t>Grant from OSAEC</t>
  </si>
  <si>
    <t>Economic Empowerment Through Agriculture (General)</t>
  </si>
  <si>
    <t>Food and Agricultural Organisation (FAO) Support</t>
  </si>
  <si>
    <t>Food and Agricultural Organisation (FAO) Support for the Development of Small Holder Farmers in Cocoa &amp; Oil Palm (Draw-down)</t>
  </si>
  <si>
    <t>Food and Agricultural Organisation (FAO) Support for the Development of Small Holder Farmers in Cocoa &amp; Oil Palm (GCC)</t>
  </si>
  <si>
    <t>021510200100: AGRICULTURAL DEVELOPMENT PROGRAMME</t>
  </si>
  <si>
    <t>Agricultural Transformation Initiative</t>
  </si>
  <si>
    <t>Radio &amp; Television Programme</t>
  </si>
  <si>
    <t>Seed Certification by National Agricultural Seed Council of Nigeria</t>
  </si>
  <si>
    <t>Documentaries and Jingles for Production and Airing on Radio and Television</t>
  </si>
  <si>
    <t>Seed Yam/Rice Seed through Outgrower</t>
  </si>
  <si>
    <t>Women in Agriculture Programme- Sensitization of Women Groups on Modern Technology on Crops , Livestock and Fisheries</t>
  </si>
  <si>
    <t>Production of Extension Leaflets/Guide and Farmers Calendar</t>
  </si>
  <si>
    <t>Annual National Workshop on REFILS, Sectoral Review and Steering Committee</t>
  </si>
  <si>
    <t>SEED BUYING BACK- (a) Maize- 30mt at N85,000/ton</t>
  </si>
  <si>
    <t>Rural Institution Development (Organization, Registration and Training of Farmers Group and Credit Management</t>
  </si>
  <si>
    <t>Plantain - Suckers Multiplication/Demonstration Plots at 4 Locations</t>
  </si>
  <si>
    <t>Maintenance of Citrus Orchards (1 Location, Akure)</t>
  </si>
  <si>
    <t>Establishment of Citrus Progeny Orchards 2 Locations (Ikare &amp; Ondo)</t>
  </si>
  <si>
    <t>Vegetable Seed Multiplication- Production of Assorted Vegetable Seed (Foundation Seed) at Five Locations</t>
  </si>
  <si>
    <t>Supervision/Monitoring of Projects</t>
  </si>
  <si>
    <t>Carting &amp; Distribution of Seeds (128.5mt)</t>
  </si>
  <si>
    <t>Processing and Packaging Materials, Completion and Electrification of Seed Cool Room</t>
  </si>
  <si>
    <t>Raising of Broilers and Turkeys for the End of the Year Festive Period</t>
  </si>
  <si>
    <t>Demonstration of Broiler and Turkey Production</t>
  </si>
  <si>
    <t>Demonstration of Sustainable fish Farming</t>
  </si>
  <si>
    <t>Radio and Television Programme</t>
  </si>
  <si>
    <t>Documentaries and Jingles for Production and Airing in Radio and Television</t>
  </si>
  <si>
    <t>Working Tools (Farming tools and research materials)</t>
  </si>
  <si>
    <t>Capacity Building for Farmers in all components of Agriculture (Existing and New)/N-Power Beneficiaries</t>
  </si>
  <si>
    <t>Cassava through Out-growers</t>
  </si>
  <si>
    <t>World Food Day</t>
  </si>
  <si>
    <t>Seed Development/Certification - Maize through Out-growers</t>
  </si>
  <si>
    <t>Establishment of Sustainable Homestead Fish Farming using Concrete and Fibre Tanks at the Headquarters</t>
  </si>
  <si>
    <t>E-Extension Services</t>
  </si>
  <si>
    <t>Fall Armyworm Project</t>
  </si>
  <si>
    <t>Armyworm Farmers Field Days</t>
  </si>
  <si>
    <t>Agricultural Research</t>
  </si>
  <si>
    <t>Demonstration- Management Training Plot</t>
  </si>
  <si>
    <t>Planning, Monitoring and Evaluation - Survey and Survey Materials (Agricultural Production Survey- APS and Commodity Market Survey</t>
  </si>
  <si>
    <t>Conduct ot 48 Sessions on Modern Technologies from Research Findings of Improved Productivity on Fortnightly (FNT) Basis (IKare Akoko &amp; Owo)</t>
  </si>
  <si>
    <t>Collaborative trials with Technical Review of Research Institutions/ Agencies</t>
  </si>
  <si>
    <t>Monthly Progress Review</t>
  </si>
  <si>
    <t>Monthly Technology Review Meeting with University and Research Institutes</t>
  </si>
  <si>
    <t>Farmers Training in all Components of Agric (Existing and New Farmers)</t>
  </si>
  <si>
    <t>Adaptive Research - Establishment and Maintenance of 60 OFAR Trials</t>
  </si>
  <si>
    <t>Agro-Forestry and Land Management/Horticulture: Seedling production- Production of Assorted Fruit Trees (2000)</t>
  </si>
  <si>
    <t>Farmers Business School</t>
  </si>
  <si>
    <t>Conduct of 48 Sessions on Modern Technologies from Research Findings of Improved Productivity on Fortnightly (FNT) Basis (Ondo &amp; Okitipupa)</t>
  </si>
  <si>
    <t>Farmers Field Days: Quarterly Agric Show</t>
  </si>
  <si>
    <t>Participation in Annual Workshop of Professional Bodies</t>
  </si>
  <si>
    <t>Purchase of 4 Nos of 5 KVA Stabilizers for ACs and other office machines</t>
  </si>
  <si>
    <t>Construction/Renovation of Government Building/Facilities</t>
  </si>
  <si>
    <t>Project Facilities - Project Facilities Maintenance: General Repairs of Office Building Complex and Generating Set, Tractor, Heavy Duty Equipment etc</t>
  </si>
  <si>
    <t>Agro-Women Initiatives</t>
  </si>
  <si>
    <t>Agro-Women Initiative</t>
  </si>
  <si>
    <t>Fadama Projects</t>
  </si>
  <si>
    <t>National Fadama III programme- Draw Down</t>
  </si>
  <si>
    <t>023100300100: ONDO STATE ELECTRICITY BOARD</t>
  </si>
  <si>
    <t>Procurement/Installation of Power Plants/Electrical Equipment</t>
  </si>
  <si>
    <t>Electrification Projects and Strengthening of existing Network across the State(URBAN)</t>
  </si>
  <si>
    <t>Purchase of Street Light Service Truck (Basket)</t>
  </si>
  <si>
    <t>Provision for Emergency jobs</t>
  </si>
  <si>
    <t>Procurement and Installation of 10 MW Gas-fired Power Plant at Alagbaka GRA Akure.</t>
  </si>
  <si>
    <t>Purchase of Electrical Testing and Measuring Equipment</t>
  </si>
  <si>
    <t>Construction of 33 KV Double Circuit Power line form Omotosho to Ore Township</t>
  </si>
  <si>
    <t>Procurement and Installation of 825kVA Pekins Soundproof Generating Set at Governor's Office Complex Alagbaka, Akure.</t>
  </si>
  <si>
    <t>Procurement and Installation of 825kVA Pekins Soundproof Generating Set at Ministry of Education, Secretariat Complex Alagbaka, Akure.</t>
  </si>
  <si>
    <t>Procurement and Installation of 825kVA Pekins Soundproof Generating Set at Agricultural Development Project (ADP),Alagbaka GRA, Akure.</t>
  </si>
  <si>
    <t>Electrification Project</t>
  </si>
  <si>
    <t>Need Assessment of Rural Communities for Electrification Projects across the State</t>
  </si>
  <si>
    <t>Bulk Purchase of distribution Transformer and Substation Accessories</t>
  </si>
  <si>
    <t>Rehabilitation of Township Distribution Network in the Southern Senatorial District of Ondo State</t>
  </si>
  <si>
    <t>Rural Electrification Projects across the State</t>
  </si>
  <si>
    <t>Construction of Street Light</t>
  </si>
  <si>
    <t>021511000100: AGRICULTURAL INPUT AND SUPPLY AGENCY</t>
  </si>
  <si>
    <t>Establishment of Agro-Chemical Laboratory</t>
  </si>
  <si>
    <t>Procurement of Agro-Inputs</t>
  </si>
  <si>
    <t>Establishment of Agro-Chemical Laboratory in collaboration with Research Institute for Adaptive trial of Seed and Agro-Chemical for Efficiency and Residual Effect</t>
  </si>
  <si>
    <t>Licensing/Registration of Agro-inputs dealers/companies/agents and other allied matters</t>
  </si>
  <si>
    <t>Buyback of Surplus Agricultural Produce</t>
  </si>
  <si>
    <t>FGN/Ondo state presidential fertilizer initiative logistics,Planning and Monitoring matters</t>
  </si>
  <si>
    <t>Construction/Renovation of Building</t>
  </si>
  <si>
    <t>Construction/Renovation of Farm Service Center</t>
  </si>
  <si>
    <t>Fumigation/Integrated pest control</t>
  </si>
  <si>
    <t>021511500100: AGRO-CLIMATOLOGICAL AND ECOLOGICAL PROJECT</t>
  </si>
  <si>
    <t>Climate and Soil Research</t>
  </si>
  <si>
    <t>Replacement of faulty instrument in the 19 stations of the Project</t>
  </si>
  <si>
    <t>Reconstruction and Equipping of 2 Meteorological Stations at Okitipupa and Ese-Odo Local Govt Areas</t>
  </si>
  <si>
    <t>Production of 500 each of Weather Diary Booklet and combined Summary Sheets</t>
  </si>
  <si>
    <t>Production and Airing of Weather Guide to Farmers on OSRC</t>
  </si>
  <si>
    <t>Monitoring of Field Activities</t>
  </si>
  <si>
    <t>Purchase of Field Materials (Rain Coats/Boots, etc) for Soil Analysis</t>
  </si>
  <si>
    <t>Capacity Building on Soil and Weather Activities and Attendance of Conferences/Seminars on Climate and Soil activities</t>
  </si>
  <si>
    <t>Automatic weather Station</t>
  </si>
  <si>
    <t>Procurement of Chemicals and Reagents</t>
  </si>
  <si>
    <t>Purchase of Chemicals/Reagents</t>
  </si>
  <si>
    <t>021511600100: COCOA REVOLUTION OFFICE</t>
  </si>
  <si>
    <t>Purchase of Motor Cycle</t>
  </si>
  <si>
    <t>Procurement of 15 Nos Motor-cycles for Pruners</t>
  </si>
  <si>
    <t>Procurement of Chemicals/Reagents</t>
  </si>
  <si>
    <t>Purchase of Cocoa Chemicals at Oda Plantation</t>
  </si>
  <si>
    <t>Cocoa Planting Project</t>
  </si>
  <si>
    <t>Purchase of farm equipment</t>
  </si>
  <si>
    <t>Rehabilitation/Maintenance of New Planting</t>
  </si>
  <si>
    <t>Fire Tracing of Oda Cocoa Plantation</t>
  </si>
  <si>
    <t>Maintenance of 75Ha Hybrid Cocoa Seed Gardens</t>
  </si>
  <si>
    <t>Capacity Building (Training of Pruners, Nursery Attendants, Field Officers, Farmers Field School, Workshops &amp; Seminars etc)</t>
  </si>
  <si>
    <t>Maintenance of Farm Equipment and Others: Repairs and Servicing of 5 Tractors, 10 Motorcycles, 5 Motor Saws, Generators, Irrigation Water Pumps etc</t>
  </si>
  <si>
    <t>Project Supervision, Monitoring and Publicity/Advocacy</t>
  </si>
  <si>
    <t>Payment of Labour Wages to Maintain Existing and Rehabilitated Farms</t>
  </si>
  <si>
    <t>Grants from OSAEC</t>
  </si>
  <si>
    <t>Raising of Hybrid Cocoa Seedlings</t>
  </si>
  <si>
    <t>Establishment of Cocoa Plantation at Ijugbere, Owo</t>
  </si>
  <si>
    <t>Rehabilitation of Oda Cocoa Farm</t>
  </si>
  <si>
    <t>Cocoa Development Initiative</t>
  </si>
  <si>
    <t>022000100100: MINISTRY OF FINANCE</t>
  </si>
  <si>
    <t>Capital Reserve</t>
  </si>
  <si>
    <t>Capital Reserve Fund</t>
  </si>
  <si>
    <t>Procurement of 10 Desktops and 10 HP Laptops for the Ministry.</t>
  </si>
  <si>
    <t>Procurement of 10 Shredding Machines at#25,000.00 each.</t>
  </si>
  <si>
    <t>Procurent of 1 no Projector</t>
  </si>
  <si>
    <t>Procurement of 5 Sharp Photocopier Machines(AR-6020 Digital multifunction) at #350,000.00 each.</t>
  </si>
  <si>
    <t>Construction/Installation of Suspended Iron Cabinet/Burglary Proof in Sensitive Offices of the Ministry</t>
  </si>
  <si>
    <t>Provision of Furniture and Office Equipment for the Ministry and DMD.</t>
  </si>
  <si>
    <t>Replacement of Wooden Doors and Windows Frames and Tiling of Offices in the Ministry and Debt Management Department</t>
  </si>
  <si>
    <t>Establishment of Fiscal Responsibility Commission (Procurement of Office Furniture and Fittings)</t>
  </si>
  <si>
    <t>Printing of Accounts Documents (PE Cards, Vouchers, Bank Schedules)</t>
  </si>
  <si>
    <t>Purchase of 15 units of split AC and accessories</t>
  </si>
  <si>
    <t>Procurement of 10 Refrigerators for Offices and 10 water dispensers.</t>
  </si>
  <si>
    <t>Procurement of 10 Standing Fans at #45,000.00 each.</t>
  </si>
  <si>
    <t>Renovation of Conference Hall/Building of the Ministry</t>
  </si>
  <si>
    <t>Construction of 2 Nos Visitors' Toilets</t>
  </si>
  <si>
    <t>Floating of Bond</t>
  </si>
  <si>
    <t>Refurbishment and Maintenance of Vehicles and Office Equipment</t>
  </si>
  <si>
    <t>Software Procurement/Maintenance</t>
  </si>
  <si>
    <t>Upgrading of Computer Hardwares and Softwares for the Ministry</t>
  </si>
  <si>
    <t>Provision/Maintenance of Infrastructure</t>
  </si>
  <si>
    <t>Rehabilitation and Reticulation of Ministry's Borehole including Overhead Storage Tank (Steel)</t>
  </si>
  <si>
    <t>Provision of Security Hardware</t>
  </si>
  <si>
    <t>Purchase of 100KVA Mikano Power Generating Set</t>
  </si>
  <si>
    <t>SIFTAS Project</t>
  </si>
  <si>
    <t>Accessing SFTAS Grant through revenue and other Financial Services Reform</t>
  </si>
  <si>
    <t>022000700100: OFFICE OF THE ACCOUNTANT GENERAL</t>
  </si>
  <si>
    <t>SIFMIS Support Programme</t>
  </si>
  <si>
    <t>Construction and Furnishing of SIFMIS Primary Data Centre (PDC)</t>
  </si>
  <si>
    <t>First Pay Biometrics Solution for all Workers State-wide.</t>
  </si>
  <si>
    <t>Development and Hosting of Website (Off Shelf)</t>
  </si>
  <si>
    <t>Acquisition of ICT for the Implementation of IPSAS and Provision of (Phase II) Internet Network Facility</t>
  </si>
  <si>
    <t>Payment of Monthly Internet Bandwidth @ =N=0.500m</t>
  </si>
  <si>
    <t>Construction of Treasury Gate, Gate House, Car Parks and Landscaping of SIFMIS ICT Training Centre</t>
  </si>
  <si>
    <t>Procurement of Laptops with Accessories for SIFMIS SMEs &amp; Help Desk Officers (90 SMEs + 73 HDOs) 163nos. @ N250,000.00</t>
  </si>
  <si>
    <t>Continuous Capacity Building &amp; ICT Training on SIFMIS Project</t>
  </si>
  <si>
    <t>Annual Maintenance of SIFMIS Hardware and Software</t>
  </si>
  <si>
    <t>Provision of SIFMIS Links through VPN Connection and SIFMIS Link to Stakeholders</t>
  </si>
  <si>
    <t>Annual Maintenance Fee for SAP Software</t>
  </si>
  <si>
    <t>Training for Procurement Planning Committee and Allied Matters.</t>
  </si>
  <si>
    <t>Renovation of Government Building/Offices</t>
  </si>
  <si>
    <t>Fumigation of the Treasury Department and 19 TCOs</t>
  </si>
  <si>
    <t>Renovation of TCOs in Fourteen (14) LGAs of the State</t>
  </si>
  <si>
    <t>Furniture and Fittings for Offices</t>
  </si>
  <si>
    <t>Treasury House/Project financial management Unit Building</t>
  </si>
  <si>
    <t>Purchase of office equipment- shredding machines, refrigerators photocopiers, printers and scanners, etc</t>
  </si>
  <si>
    <t>Outdoor radios</t>
  </si>
  <si>
    <t>Purchase of GUBABI Security Safes (50 Nos)</t>
  </si>
  <si>
    <t>Purchase of Motor Vehicles</t>
  </si>
  <si>
    <t>Purchase of one (1) Toyota Avensis with Accessories for the AG</t>
  </si>
  <si>
    <t>Departmental Capacity Building in Accounting Proficiency (Forensic Accounting, Accrual/Cash Concept, Taxation, E-Payroll Training, Treasury Mgt, etc)</t>
  </si>
  <si>
    <t>Implementation of PriceWaterHouseCoopers (PWC) Training Needs</t>
  </si>
  <si>
    <t>Construction of Building</t>
  </si>
  <si>
    <t>022200100100: MINISTRY OF COMMERCE, INDUSTRIES AND COOPERATIVES</t>
  </si>
  <si>
    <t>Organization and Coordination of Artisans in the State</t>
  </si>
  <si>
    <t>Registration and Organization of Artisans in the State</t>
  </si>
  <si>
    <t>Strenghtening Cooperative Services</t>
  </si>
  <si>
    <t>Establishment of Small Scale Industries</t>
  </si>
  <si>
    <t>Promotion of Small Scale Industries</t>
  </si>
  <si>
    <t>Ondo State Covid-19 Action Response and Economic Stimulus (Facilitating recovery and Enhancing Capability of MSEs)</t>
  </si>
  <si>
    <t>Trade Fair</t>
  </si>
  <si>
    <t>Investment Promotion Programmes</t>
  </si>
  <si>
    <t>Investment Promotion and Allied Programmes</t>
  </si>
  <si>
    <t>Investible Fund</t>
  </si>
  <si>
    <t>Upgrading of Raw Materials Display Centre</t>
  </si>
  <si>
    <t>Purchase of Equipment (Laptops,Desktops,Printer,Photocopier and Others)</t>
  </si>
  <si>
    <t>Purchase of Office Furniture (Tables)</t>
  </si>
  <si>
    <t>Purchase of Office Furniture (Chairs)</t>
  </si>
  <si>
    <t>Entrepreneurial Development Program</t>
  </si>
  <si>
    <t>Purchase of Equipment (Water Dispenser)</t>
  </si>
  <si>
    <t>Purchase of Equipment (Air Conditioner)</t>
  </si>
  <si>
    <t>Purchase of Equipment (Standing Fan)</t>
  </si>
  <si>
    <t>Purchase of Equipment (Generator)</t>
  </si>
  <si>
    <t>Purchase of Equipment (Television)</t>
  </si>
  <si>
    <t>022205100100: MICRO CREDIT AGENCY</t>
  </si>
  <si>
    <t>Loan Recovery</t>
  </si>
  <si>
    <t>Sensitization and Training of Beneficiaries</t>
  </si>
  <si>
    <t>Monitoring of Schemes in the 18 Local Government Areas</t>
  </si>
  <si>
    <t>Loan Recovery Drive in all the 18 Local Government Areas</t>
  </si>
  <si>
    <t>Purchase of Offices Equipment.</t>
  </si>
  <si>
    <t>Repairs of 18 Area Offices</t>
  </si>
  <si>
    <t>Renovation of OSMA main Office Building</t>
  </si>
  <si>
    <t>Purchase of 8 Ultimate Reclining Executive Table</t>
  </si>
  <si>
    <t>Purchase of Table, Chairs, Widow Blind (Office of the Chairman)</t>
  </si>
  <si>
    <t>Business Support/Youth Empowerment Programme</t>
  </si>
  <si>
    <t>Micro Credit Scheme</t>
  </si>
  <si>
    <t>022800700100: STATE INFORMATION TECHNOLOGY AGENCY (SITA)</t>
  </si>
  <si>
    <t>Ondo State Resident Card (Kaadi Igbe-Ayo) Project</t>
  </si>
  <si>
    <t>Development of Centralized Data Services for Residency Card</t>
  </si>
  <si>
    <t>Service Delivery Training on Kaadi Igbe - Ayo</t>
  </si>
  <si>
    <t>Purchase of 2,000 Nisca YMCFK UV Ribbon for PR 5350 @ rate of 23,400 and 500 Nisca Laminating Thinfilm at @ 20,880</t>
  </si>
  <si>
    <t>Publicity of SITA Activities</t>
  </si>
  <si>
    <t>Diesel for Generator/Maintenance (2 Gen)</t>
  </si>
  <si>
    <t>Renovation of State Information Technology Agency (Old) Building Complex</t>
  </si>
  <si>
    <t>Maintenance of SITA HQ and 18 LGA Offices Premises</t>
  </si>
  <si>
    <t>SITA's Facility Management: Electrical Power Management - Air Conditioning, Cleaning Service, Security Services etc)</t>
  </si>
  <si>
    <t>Procurement of Office Equipments</t>
  </si>
  <si>
    <t>SIFMIS Support Services</t>
  </si>
  <si>
    <t>Hardware maintenance</t>
  </si>
  <si>
    <t>Empowerment Through ICT</t>
  </si>
  <si>
    <t>Creation of IT Resource Centre for Development of Youths IT Enterprenures</t>
  </si>
  <si>
    <t>ICT Development</t>
  </si>
  <si>
    <t>Digital Village Project</t>
  </si>
  <si>
    <t>Traning of unemployed Youth on ICT</t>
  </si>
  <si>
    <t>State ICT Infrastructure Backbone Development</t>
  </si>
  <si>
    <t>Central Annual Bandwidth Charges</t>
  </si>
  <si>
    <t>Monitoring of ICT Facilities/ Projects Statewide.</t>
  </si>
  <si>
    <t>Procurement of Network/Enterprise Antivirus</t>
  </si>
  <si>
    <t>Provision/Deployment of Network Backbone Infrastructure</t>
  </si>
  <si>
    <t>Procurement of Hardware</t>
  </si>
  <si>
    <t>E-Learning Project</t>
  </si>
  <si>
    <t>Renovation of ICT e-Learning Centre</t>
  </si>
  <si>
    <t>ICT Training for all public officers in ODSG (Professional Categories- Continuation of Programme-Retraining of Public Officers</t>
  </si>
  <si>
    <t>ICT Research Development and Innovation Project</t>
  </si>
  <si>
    <t>Participation of Agency in National &amp; International ICT events, Professinal Inst. Corporate memberships dues, etc</t>
  </si>
  <si>
    <t>Engagement of Industry Experts/Consultants</t>
  </si>
  <si>
    <t>ICT Research and Development</t>
  </si>
  <si>
    <t>Design and Implementation Software</t>
  </si>
  <si>
    <t>Software/Application package (other software e.g eHealth, eJudiciary,eBIR etc)</t>
  </si>
  <si>
    <t>E-mail Exchange Server with Support for Calender, Web mail and file System</t>
  </si>
  <si>
    <t>Expansion and upgrade of Ondo Online Presence (State Official Website). Expansion to Accommodation Separate Portals for each MDA and Automated Forms (Land, Employment, Agric, Bursary, Scholarship Form</t>
  </si>
  <si>
    <t>Maintenance of Urban and Rural Roads in Ondo State</t>
  </si>
  <si>
    <t>023405600100: ONDO STATE RURAL ACCESS AND AGRICULTURAL MARKETING PROJECT (RAAMP)</t>
  </si>
  <si>
    <t>RAMP Projects</t>
  </si>
  <si>
    <t>Draw Down On RAMP Programme</t>
  </si>
  <si>
    <t>Counterpart Fund for RAMP3</t>
  </si>
  <si>
    <t>Maintenance / Logistics</t>
  </si>
  <si>
    <t>Ondo State Covid-19 Action Response and Economic Stimulus (Construction/improved Feeder-Roads to Wet Markets through RAAMP)</t>
  </si>
  <si>
    <t>023600100100: MINISTRY OF CULTURE AND TOURISM</t>
  </si>
  <si>
    <t>Cultural Festival</t>
  </si>
  <si>
    <t>Maintenance of State Cultural Troupe</t>
  </si>
  <si>
    <t>Festival of Culture</t>
  </si>
  <si>
    <t>Renovation of Building</t>
  </si>
  <si>
    <t>Maintenance of Arts Skill Acquisition Centre, Owo</t>
  </si>
  <si>
    <t>Renovation of Adegbemile Hall</t>
  </si>
  <si>
    <t>Maintenance of Office Complex</t>
  </si>
  <si>
    <t>Tourism Revolution</t>
  </si>
  <si>
    <t>Projects Monitoring and Evaluation</t>
  </si>
  <si>
    <t>Procurement of Musical Instrument and Costumes</t>
  </si>
  <si>
    <t>Maintenance of Idanre Hills Tourist Center</t>
  </si>
  <si>
    <t>Maintenance of Golf Course</t>
  </si>
  <si>
    <t>Production of Cultural Documentary on Ondo State</t>
  </si>
  <si>
    <t>Purchase Office Equipment</t>
  </si>
  <si>
    <t>Purchase of 2 Nos of Photocopier</t>
  </si>
  <si>
    <t>2 Nos Laser Jet Printers</t>
  </si>
  <si>
    <t>Purchase of 2 Nos Desktop Computers</t>
  </si>
  <si>
    <t>3 Nos Air Conditioners for Office Use</t>
  </si>
  <si>
    <t>Office Sofa Set by five (5)</t>
  </si>
  <si>
    <t>2 Nos of Secretary Tables</t>
  </si>
  <si>
    <t>1 DVD PLAYER</t>
  </si>
  <si>
    <t>CONFERENCE CHAIRS</t>
  </si>
  <si>
    <t>023800100100: MINISTRY OF ECONOMIC PLANNING AND BUDGET</t>
  </si>
  <si>
    <t>NDSP4 (EU Supported Programme)</t>
  </si>
  <si>
    <t>NDSP4 (EU Supported Programme)- Drawdown</t>
  </si>
  <si>
    <t>NDSP4 (EU Supported Programme) GCC</t>
  </si>
  <si>
    <t>Deployment of ICT Facility in the Ministry</t>
  </si>
  <si>
    <t>Procurement of hardware components (system maintenance) and installation tools</t>
  </si>
  <si>
    <t>Procurement of software development kits, antivirus and others</t>
  </si>
  <si>
    <t>Capacity building for Programme Analysts (Professional Training) and ICT training for staff of the Ministry</t>
  </si>
  <si>
    <t>Provision of internet facilities for the Ministry</t>
  </si>
  <si>
    <t>Maintenance of Ministry's website</t>
  </si>
  <si>
    <t>Procurement of Laptop and Desktop for PA Dept</t>
  </si>
  <si>
    <t>Purchase of Ten (10) Executive Chairs @N100,000 each</t>
  </si>
  <si>
    <t>Purchase of Ten (10) Executive Tables @N120,000 each</t>
  </si>
  <si>
    <t>Provision of Five (5) Window Air Conditioners</t>
  </si>
  <si>
    <t>Painting of Offices</t>
  </si>
  <si>
    <t>Purchase of 10 nos Office/Computer Tables and Chairs</t>
  </si>
  <si>
    <t>Purchase of 10 nos KDK Fans</t>
  </si>
  <si>
    <t>Renovation of Offices (Hon. Commissioner, Perm Sec,Directors and others.</t>
  </si>
  <si>
    <t>Capacity Building for Staff of the Ministry</t>
  </si>
  <si>
    <t>Capacity Building Programme</t>
  </si>
  <si>
    <t>UNICEF Supported Programmes</t>
  </si>
  <si>
    <t>UNICEF Supported Programmes GCCC, Monitoring and Programme Support</t>
  </si>
  <si>
    <t>UNICEF Supported Programmes (Draw Down)</t>
  </si>
  <si>
    <t>Youth Empowerment and Social Support Programmes</t>
  </si>
  <si>
    <t>Youth Empowerment and Social Support Operation, YESSO (World Bank Assisted) - Counterpart Contribution</t>
  </si>
  <si>
    <t>Purchase of Media Equipment</t>
  </si>
  <si>
    <t>Publicity and Purchase of Media Equipment for the Ministry</t>
  </si>
  <si>
    <t>State Development Plans</t>
  </si>
  <si>
    <t>Home Grown Plan, Strategic Plans, LGDPs and CDPs</t>
  </si>
  <si>
    <t>Conduct of Baseline Studies, Policy and Impact Assessment</t>
  </si>
  <si>
    <t>Economic Emergency Response Fund</t>
  </si>
  <si>
    <t>Special Intervention fund for Human Capital Development</t>
  </si>
  <si>
    <t>SFTAS Project</t>
  </si>
  <si>
    <t>Budget Reform in SFTAS Programme</t>
  </si>
  <si>
    <t>023800400100: ONDO STATE BUREAU OF STATISTICS</t>
  </si>
  <si>
    <t>Renovation of Statistician General's Office</t>
  </si>
  <si>
    <t>purchase of office Equipment</t>
  </si>
  <si>
    <t>Production of Statistical Publications</t>
  </si>
  <si>
    <t>Production and Dissemination of Statistical Publications (Printing)</t>
  </si>
  <si>
    <t>Construction of State (GDP) Gross Domestic Product</t>
  </si>
  <si>
    <t>025210200100: ONDO STATE WATER CORPORATION</t>
  </si>
  <si>
    <t>National Urban Water Supply Sector Reform Project</t>
  </si>
  <si>
    <t>Support Services</t>
  </si>
  <si>
    <t>National Urban Water Supply Sector Reform Project (Counterpart Fund)</t>
  </si>
  <si>
    <t>National Urban Water Supply Sector Reform Project (Drawdown)</t>
  </si>
  <si>
    <t>French Development Agency (AFD) Water Facility</t>
  </si>
  <si>
    <t>French Development Agency (AFD) Water Facility (GCC)</t>
  </si>
  <si>
    <t>French Development Agency (AFD) Water Facility (Drawdown)</t>
  </si>
  <si>
    <t>Counterpart Staffs' Operational Budget on AFD's Credit Facility Project (CNG 1037)</t>
  </si>
  <si>
    <t>Production of 10 Million Cubic Liters of Water per Day</t>
  </si>
  <si>
    <t>Proposed Rehabilitation Works</t>
  </si>
  <si>
    <t>Purchase of Diesel</t>
  </si>
  <si>
    <t>Purchase of Chemicals</t>
  </si>
  <si>
    <t>Repair of plants and equipment</t>
  </si>
  <si>
    <t>pilot Scheme on Treatment of Wells/Boreholes in Akure, State Capital</t>
  </si>
  <si>
    <t>Matching Investment Support For 3NUWSRP (3 National Urban Water Reform Project)</t>
  </si>
  <si>
    <t>Consultancy Services For Ose Water Supply Scheme. Awara Water Supply Scheme. etc. and Cartography of Network Mapping of Distribution Pipeline. (Condition Precedent to State Investment Program me for Water Supply By World Bank).</t>
  </si>
  <si>
    <t>On going rehabilitation works</t>
  </si>
  <si>
    <t>Water Supply/Dam Projects</t>
  </si>
  <si>
    <t>Completion of On-going Projects: Awara Dam and others</t>
  </si>
  <si>
    <t>Construction of paid fetching point using AQ tap dispensing machine at Erekesan Market in Akure and other markets in Ondo, Owo and Okitipupa to contain the spread of Covid-19 pandemic</t>
  </si>
  <si>
    <t>African Development Bank (AFDB) Water Facility</t>
  </si>
  <si>
    <t>African Development Bank (AFDB) Water Facility Draw Down</t>
  </si>
  <si>
    <t>African Development Bank (AFDB) Water Facility (GCC)</t>
  </si>
  <si>
    <t>025210300100: ONDO STATE RURAL WATER SUPPLY AND SANITATION AGENCY (RUWASSA)</t>
  </si>
  <si>
    <t>Community mobilization and capacity building for proper use and maintenance of water and sanitation facilities.</t>
  </si>
  <si>
    <t>Maintenance of Existing Boreholes.</t>
  </si>
  <si>
    <t>Drilling of Boreholes and Allied Matters</t>
  </si>
  <si>
    <t>Drilling of 50 Nos of Boreholes through Japan International Corporation Agency (JICA)</t>
  </si>
  <si>
    <t>KAMOMI AKETI Accelerated Water Scheme</t>
  </si>
  <si>
    <t>BOREHOLE INVENTORY AND MONITORING</t>
  </si>
  <si>
    <t>Maintenance of Equipment</t>
  </si>
  <si>
    <t>Water Sanitation Campaign Programme</t>
  </si>
  <si>
    <t>Sanitation Mobilisation and Awareness Campaign</t>
  </si>
  <si>
    <t>Global Hand washing Day</t>
  </si>
  <si>
    <t>World Water Day</t>
  </si>
  <si>
    <t>Monitoring of Project and Water Quality, Monitoring and Surveillance</t>
  </si>
  <si>
    <t>Rural Sanitation and Hygene Programme In Nigeria (RUSHPIN) Counterpart with FMWR</t>
  </si>
  <si>
    <t>Partnership Expanded Water Sanitation and Hygiene (PEWASH) (Draw Down)</t>
  </si>
  <si>
    <t>Global Menstrual Hygiene Day</t>
  </si>
  <si>
    <t>Partnership Expanded Water Sanitation and Hygiene (PEWASH) (GCC)</t>
  </si>
  <si>
    <t>Rural Sanitation and Hygiene Programme in Ondo State for CLTS and Open Defecation Follow-up in 18 LGAs with FMWR Clean Nigeria</t>
  </si>
  <si>
    <t>Construction/Renovation of office</t>
  </si>
  <si>
    <t>Tiling of Floor</t>
  </si>
  <si>
    <t>Office Renovation, Equipment and Furniture</t>
  </si>
  <si>
    <t>Construction of Office Complex Road</t>
  </si>
  <si>
    <t>COnstruction of New Office Complex</t>
  </si>
  <si>
    <t>Processing of Land Document</t>
  </si>
  <si>
    <t>Water Resources and Rural Development</t>
  </si>
  <si>
    <t>Water Drilling/Water Facility Maintenance Equipment</t>
  </si>
  <si>
    <t>Purchase of Pool Finder and Aidu Admt 300s Ground Water Detection Equipment</t>
  </si>
  <si>
    <t>Repairs of Compressors</t>
  </si>
  <si>
    <t>Repairs of Drilling Rigs</t>
  </si>
  <si>
    <t>Repairs of Hilux Vehicle</t>
  </si>
  <si>
    <t>025305300100: ONDO STATE DEVELOPMENT AND PROPERTY CORPORATION</t>
  </si>
  <si>
    <t>Estate Development</t>
  </si>
  <si>
    <t>Estate Development: Acquisition of Land, Payment of Compensation and Construction of Houses</t>
  </si>
  <si>
    <t>Opening Up of Roads, Construction of Ring and Box Culverts</t>
  </si>
  <si>
    <t>Acquisition and Compensation: Ilara Mokin and Idanre</t>
  </si>
  <si>
    <t>025305700100: DIRECT LABOUR AGENCY</t>
  </si>
  <si>
    <t>Provision for Direct Labour Jobs</t>
  </si>
  <si>
    <t>Direct Labour Jobs</t>
  </si>
  <si>
    <t>026000100100: MINISTRY OF LANDS AND HOUSING</t>
  </si>
  <si>
    <t>GIS/GPS Mapping and e-Archive Project</t>
  </si>
  <si>
    <t>Digitalization of Land Records</t>
  </si>
  <si>
    <t>Construction/Renovation of Government Building</t>
  </si>
  <si>
    <t>International Culture and Event Centre (The DOME)</t>
  </si>
  <si>
    <t>Upgrading and Maintenance of Public Building including Legislators' Quarters</t>
  </si>
  <si>
    <t>Management of Government Estates and provision of infrastructures in the Estates</t>
  </si>
  <si>
    <t>Reconstruction of Governor's Office</t>
  </si>
  <si>
    <t>Completion of OBA's House</t>
  </si>
  <si>
    <t>Completion of Treasury House</t>
  </si>
  <si>
    <t>EndSARS Protest Reconstruction Programme</t>
  </si>
  <si>
    <t>Land Management</t>
  </si>
  <si>
    <t>Land and Land Management Matters</t>
  </si>
  <si>
    <t>Consultancy Services, Capacity Building and Manpower Development</t>
  </si>
  <si>
    <t>Domestication of the National Building Code</t>
  </si>
  <si>
    <t>Cadastral Survey: Survey of Government Land and Provision for Compensation on Acquired Land</t>
  </si>
  <si>
    <t>Regularisation of encroached Estates and Sensitization of the public</t>
  </si>
  <si>
    <t>Consumable Operational Materials</t>
  </si>
  <si>
    <t>Purchase of Office Equipment, Furniture and Maintenance of Capital Assets</t>
  </si>
  <si>
    <t>026300100100: MINISTRY OF PHYSICAL PLANNING AND URBAN DEVELOPMENT</t>
  </si>
  <si>
    <t>Renovation of Area Offices in 18 LGAs</t>
  </si>
  <si>
    <t>Purchase of Photocopiers</t>
  </si>
  <si>
    <t>Purchase of Printers</t>
  </si>
  <si>
    <t>Urban Renewal Projects</t>
  </si>
  <si>
    <t>Review of Extant Physical Planning Laws and Regulations</t>
  </si>
  <si>
    <t>Urban Development Control, Enforcement and other Activities</t>
  </si>
  <si>
    <t>Updating of Regional &amp; Master Plans for Major Cities and Towns</t>
  </si>
  <si>
    <t>Enforcement on Contravention/Hiring of Heavy Duty Equipment</t>
  </si>
  <si>
    <t>Urban Renewal Activities</t>
  </si>
  <si>
    <t>UN-Habitat Programme</t>
  </si>
  <si>
    <t>UN-Habitat Support Programme (GCC)</t>
  </si>
  <si>
    <t>UN-Habitat Support Programme (Draw Down)</t>
  </si>
  <si>
    <t>Capacity Building/Participation in Professional Conferences and Training</t>
  </si>
  <si>
    <t>031800100100: ONDO STATE JUDICIARY</t>
  </si>
  <si>
    <t>Library Books Journal and Equipment</t>
  </si>
  <si>
    <t>Fumigation of all Courts in the State (Phase ll): High Court Owo, Magistrate Courts, Idanre, Ile-Oluji Oke-Agbe, Igbara-Oke, Ido-Ani, Oka, Akure, and High Court Complex Akure, Idanre, Ifon, and Ore (Phase ll)</t>
  </si>
  <si>
    <t>Procurment of Generating set 500KVA Perkins FG Wilson (UK) with Installation and Accessories for Akure,Ondo and Okitipupa and others.</t>
  </si>
  <si>
    <t>Renovation of Courts and Judges Quarters</t>
  </si>
  <si>
    <t>Printing of Judicial Diary and Calendar</t>
  </si>
  <si>
    <t>Maintenance of Chief Judge Quarters</t>
  </si>
  <si>
    <t>Construction of Multi-door Court House</t>
  </si>
  <si>
    <t>Building of new High Court Complex</t>
  </si>
  <si>
    <t>Purchase of Media Equipment which consists of;Projector,HDV 1080 sony recoding camera,Canon still camera D.50,Public address System,and others</t>
  </si>
  <si>
    <t>Construction of ICT Infrastructures; Functional Website with E-mail,2 nos Desktop,2 nos Laptop,High-End Server,Air Conditioner,Online UPS(3KVA),4 nos computer tables,Router Board,Ethernet cables,Network Switch(gigabit),Network printer,Network Bridge,Repeater,installation and Others</t>
  </si>
  <si>
    <t>Purchase/Refurbishment of Vehicles</t>
  </si>
  <si>
    <t>Purchase of 22 nos Prado Jeeps for Magistrates and Judicial Officers</t>
  </si>
  <si>
    <t>Repair of Vehicles</t>
  </si>
  <si>
    <t>Complete sets of computers,HP Laptops,photocopying Machines and Casting roll Machines and Shredding Machines</t>
  </si>
  <si>
    <t>Purchase of Motor Vehicles for Magistrates, Directors and others</t>
  </si>
  <si>
    <t>Purchase of Office Furniture and Fittings,Refrigerator,File Cabinets for 10 Judicial Divisions</t>
  </si>
  <si>
    <t>Purchase of Escort Vehicle</t>
  </si>
  <si>
    <t>031801100100: ONDO STATE JUDICIAL SERVICE COMMISSION</t>
  </si>
  <si>
    <t>Fumigation</t>
  </si>
  <si>
    <t>Purchase 0f office Equipment</t>
  </si>
  <si>
    <t>032600100100: MINISTRY OF JUSTICE</t>
  </si>
  <si>
    <t>Farming Out of Cases</t>
  </si>
  <si>
    <t>Purchase of Law Books and Journals</t>
  </si>
  <si>
    <t>Electronic and Digital Equipment for Lawyers &amp; Library.</t>
  </si>
  <si>
    <t>Printing and Publications of Copies of Revised Law of Ondo State, Customised Diary and contract Agreement Forms</t>
  </si>
  <si>
    <t>Publicity</t>
  </si>
  <si>
    <t>Mandatory Professional Training</t>
  </si>
  <si>
    <t>Provision of Window Blinds for 120 Offices of 14 by 10m</t>
  </si>
  <si>
    <t>Rent/Provision of Furniture for OPD</t>
  </si>
  <si>
    <t>Judgements Debt</t>
  </si>
  <si>
    <t>Honourable Attorney-General and Commissioner for Justice Robe Allowance</t>
  </si>
  <si>
    <t>10% Draw-down on Processing of Agreements fees</t>
  </si>
  <si>
    <t>Accelerated Decongestion of Prisons (S.195 of the Criminal Procedure Law)</t>
  </si>
  <si>
    <t>Support for Criminal Justice Administration and Compilation of Appeal and Court processes</t>
  </si>
  <si>
    <t>Practicing Fee</t>
  </si>
  <si>
    <t>032600200100: ONDO STATE LAW COMMISSION</t>
  </si>
  <si>
    <t>Holding of Seminars/Workshops and Public Hearing on the Reviews/Update of the Law of Ondo State</t>
  </si>
  <si>
    <t>The Review &amp; Compilation of Ondo State Laws 2007 to 2011</t>
  </si>
  <si>
    <t>Monthly Publication of Customary Law Reports</t>
  </si>
  <si>
    <t>Purchase of Relevant Law Books , Test Books, Journals</t>
  </si>
  <si>
    <t>International Conferences, Seminars &amp; Workshops for Law Reviewers; (i) Commonwealth Regional Law Reform Conference. (ii) International Bar Association Conference (iii) African Conference</t>
  </si>
  <si>
    <t>Wardrobe/Outfit Allowance for Law Reviewers</t>
  </si>
  <si>
    <t>National Conferences, Seminars &amp; Workshop for Law Reviewers (I) N.B.A Conference (II) Summits on Legal issues (III) National Workshop, Seminars and other Conferences</t>
  </si>
  <si>
    <t>Capacity Building/Training of Administrative and Account Officers</t>
  </si>
  <si>
    <t>Reconstruction/Renovation of Office Complex</t>
  </si>
  <si>
    <t>Construction of Generator House</t>
  </si>
  <si>
    <t>Electronic Library</t>
  </si>
  <si>
    <t>E-Library</t>
  </si>
  <si>
    <t>032605200100: CUSTOMARY COURT OF APPEAL</t>
  </si>
  <si>
    <t>Purchases of Law Books/Law Reports and Printing of Dairies and Calendars.</t>
  </si>
  <si>
    <t>Furniture and Equipment for New Offices.</t>
  </si>
  <si>
    <t>purchase of office Euipment</t>
  </si>
  <si>
    <t>Purchase/Rehabilitation of Vehicle</t>
  </si>
  <si>
    <t>Purchase of 3 nos Prado Jeeps for Judicial Officers</t>
  </si>
  <si>
    <t>Purchase of 6 Nos of Toyota Corolla</t>
  </si>
  <si>
    <t>Renovation of Customary Courts and Offices</t>
  </si>
  <si>
    <t>Renovation of President of the Customary Court of Appeal Quarters, Alagbaka</t>
  </si>
  <si>
    <t>Purchase of 10 nos of Office Chairs</t>
  </si>
  <si>
    <t>Purchase of 10 nos of Office Tables</t>
  </si>
  <si>
    <t>051300100100: MINISTRY OF YOUTH AND SPORTS DEVELOPMENT</t>
  </si>
  <si>
    <t>Sports Management</t>
  </si>
  <si>
    <t>Programmes and Activities of the Newly Established Ondo State Youth Parliament</t>
  </si>
  <si>
    <t>Preliminary Works on newly proposed project: Multipurpose Youth Centre @ Akure</t>
  </si>
  <si>
    <t>Establishment of Football Academy</t>
  </si>
  <si>
    <t>General Training/Capacity building</t>
  </si>
  <si>
    <t>Youths Parliament Assembly</t>
  </si>
  <si>
    <t>General Training and Capacities Building</t>
  </si>
  <si>
    <t>Construction of Hostel @ NYSC Camp Ikare Akoko</t>
  </si>
  <si>
    <t>Construction of Dam</t>
  </si>
  <si>
    <t>Rehabilitation of School Dam at Ajuwa Grammar School, Oke-Agbe Akoko</t>
  </si>
  <si>
    <t>Purchase Of Office Equipment</t>
  </si>
  <si>
    <t>Maintenance/Purchase of Office Eqiupment &amp; Furniture for the 3 Zonal Offices of Youth Dept</t>
  </si>
  <si>
    <t>Purchase of Laptops and Desktop Computers,Printers &amp; PhotoCopier Machines,Fridges,AirConditioners &amp; Accessories for offices.</t>
  </si>
  <si>
    <t>Purchase of Sporting Equipment for Schools in the 3 Senatorial Districts</t>
  </si>
  <si>
    <t>Purchase of Multimedial Equipement e.g. Projector,PAS, Video and Still Cameras &amp; Accessories.</t>
  </si>
  <si>
    <t>Purchase of Furniture and Fittings for offices</t>
  </si>
  <si>
    <t>051300100200: ONDO STATE FOOTBALL DEVELOPMENT AGENCY</t>
  </si>
  <si>
    <t>Purchase/Rehabilitation of Vehicles</t>
  </si>
  <si>
    <t>Purchase of 2 Nos Toyota Corolla Salon Car for Chairman and Coach at N6M each</t>
  </si>
  <si>
    <t>Purchase of Motor-Cycle</t>
  </si>
  <si>
    <t>Purchase of 5 Motorcycles for Outdoor Services with registration</t>
  </si>
  <si>
    <t>Purchase of Office equipment (public Address Systems, Video camera, Projector and computers)</t>
  </si>
  <si>
    <t>Participation in International Youth Football Competitions/ Technical exchange Programme with Foreign Football Clubs.</t>
  </si>
  <si>
    <t>Renovation/Construction and Furnishing of Offices at Ondo State Football Development Agency</t>
  </si>
  <si>
    <t>Football Development Drive</t>
  </si>
  <si>
    <t>Maintenance (Field, Vehicles, Stihl Lawn Mower, etc)</t>
  </si>
  <si>
    <t>Development of Games village</t>
  </si>
  <si>
    <t>051400100100: MINISTRY OF WOMEN AFFAIRS AND SOCIAL DEVELOPMENT</t>
  </si>
  <si>
    <t>Construction/Renovation of Offices/Halls/Centres</t>
  </si>
  <si>
    <t>Completion/Renovation of Correctional Centre, Akure</t>
  </si>
  <si>
    <t>Renovation of Offices at the Headquarters</t>
  </si>
  <si>
    <t>Renovation of Babafunke Ajasin Hall</t>
  </si>
  <si>
    <t>Renovation of kudirat Abiola shopping hall</t>
  </si>
  <si>
    <t>Children Parliament Programme</t>
  </si>
  <si>
    <t>Children Parliament Activities</t>
  </si>
  <si>
    <t>Intervention for Special Home</t>
  </si>
  <si>
    <t>Purchase of Uniform, Sandals, Furniture, Bedding etc for Inmate of Remand Home and Children Home</t>
  </si>
  <si>
    <t>Capacity building (Staff)</t>
  </si>
  <si>
    <t>Consultancy services and purchase of equipment for women skills acquisition centre</t>
  </si>
  <si>
    <t>051400100200: AGENCY FOR THE WELFARE OF THE PHYSICALLY CHALLENGED PERSONS</t>
  </si>
  <si>
    <t>Physically Challenged Persons' Projects</t>
  </si>
  <si>
    <t>Capital Projects of the Physically Challenged Persons</t>
  </si>
  <si>
    <t>Video &amp; Photo camera</t>
  </si>
  <si>
    <t>Desktop and laptops computer</t>
  </si>
  <si>
    <t>Re-roofing of office building</t>
  </si>
  <si>
    <t>18-Seater Bus</t>
  </si>
  <si>
    <t>Renovation of office building</t>
  </si>
  <si>
    <t>Educational support for PWDs</t>
  </si>
  <si>
    <t>Supportive/Offices Equipment</t>
  </si>
  <si>
    <t>Supportive Aids and Equipment (Wheel Chairs, Calipers, Cane Guide etc) for Persons with Disabilities</t>
  </si>
  <si>
    <t>Office furniture</t>
  </si>
  <si>
    <t>Chair/Table and others</t>
  </si>
  <si>
    <t>051700300100: STATE UNIVERSAL BASIC EDUCATION BOARD (SUBEB) HEADQUARTERS</t>
  </si>
  <si>
    <t>Renovation of SUBEB HQs</t>
  </si>
  <si>
    <t>Renovation of SUBEB Annex Office at former Board of Internal Revenue Office</t>
  </si>
  <si>
    <t>UBEC Contribution</t>
  </si>
  <si>
    <t>UBEC Contribution (Draw -Down</t>
  </si>
  <si>
    <t>SUBEB Contribution</t>
  </si>
  <si>
    <t>SUBEB Contribution (GCCC)</t>
  </si>
  <si>
    <t>Construction/Renovation of Classroom</t>
  </si>
  <si>
    <t>Routine Maintenance of Caring-Heart Mega Primary Schools (Infrastructure)</t>
  </si>
  <si>
    <t>Caring-Heart Mega School</t>
  </si>
  <si>
    <t>Construction and Renovation of Classrooms across the state</t>
  </si>
  <si>
    <t>Project Management Consultants by State Government</t>
  </si>
  <si>
    <t>Provision of Books, Capacity Building for Teachers and Construction of 2-Seater Benches and Desks (UBE Project)</t>
  </si>
  <si>
    <t>Purchase of Mowers</t>
  </si>
  <si>
    <t>Procurement of Mowers for 48 Mega Primary Schools</t>
  </si>
  <si>
    <t>051700800100: ONDO STATE LIBRARY BOARD</t>
  </si>
  <si>
    <t>Renovation of Multipurpose Halls and Installation of cooling system in the halls and reading rooms</t>
  </si>
  <si>
    <t>Renovation of Administrative Block</t>
  </si>
  <si>
    <t>Annual Contribution to Nigeria Library Association And Chief Executives of State Library Conference &amp; Other Donor Agencies</t>
  </si>
  <si>
    <t>Binding of backlog of Newspapers and Magazines from year 2000 to date</t>
  </si>
  <si>
    <t>Inspection of School Libraries across the State</t>
  </si>
  <si>
    <t>Hosting of Annual Book Fair/Exhibition/Day</t>
  </si>
  <si>
    <t>Purchase of Books Journals: Updating the State Library Stock with Tertiary Books on Science, Technology, Arts and Vocational Studies</t>
  </si>
  <si>
    <t>Training and capacity building for 30 members of staff on Library Administration and management</t>
  </si>
  <si>
    <t>Annual NLA Conferenc/seminar for Professional Librarians and others</t>
  </si>
  <si>
    <t>Library System Automation</t>
  </si>
  <si>
    <t>Automation of the Library System and Installation of Internet Facilities Phase II</t>
  </si>
  <si>
    <t>Construction of 1 Online Catalogue in the State Library, purchase of 5 computers and accessories</t>
  </si>
  <si>
    <t>Purchase of Furniture and Fittings</t>
  </si>
  <si>
    <t>Purchase of window blinds</t>
  </si>
  <si>
    <t>10 executive tables, 10 executive chairs, 3 upholstery settee for the offices of The Chairman, The Director and Secretary</t>
  </si>
  <si>
    <t>Purchase of Library Furniture and Fittings</t>
  </si>
  <si>
    <t>Purchase of Reading Carrels</t>
  </si>
  <si>
    <t>051701800100: RUFUS GIWA POLYTECHNIC, OWO</t>
  </si>
  <si>
    <t>Administrative Building Construction (Completion of Rectory, Registry and Bursary Buildings)</t>
  </si>
  <si>
    <t>Construction of indoor games structures</t>
  </si>
  <si>
    <t>Renovation of Existing Structures</t>
  </si>
  <si>
    <t>Purchase of Vehicles for Principal Officers</t>
  </si>
  <si>
    <t>Special Intervention</t>
  </si>
  <si>
    <t>Special Intervention from State Government</t>
  </si>
  <si>
    <t>Enhancing Skills and Knowledge (General)</t>
  </si>
  <si>
    <t>051702100100: ADEKUNLE AJASIN UNIVERSITY, AKUNGBA AKOKO</t>
  </si>
  <si>
    <t>Construction of School Building</t>
  </si>
  <si>
    <t>Construction of AAUA International Secondary School</t>
  </si>
  <si>
    <t>PROPOSED ENTREPRENEURSHIP CENTRE WORKSHOP</t>
  </si>
  <si>
    <t>Construction of AAUA Business School, Akure</t>
  </si>
  <si>
    <t>CONSTRUCTION OF STUDENTS'HOSTEL ON THE CAMPUS</t>
  </si>
  <si>
    <t>Asphalt Laying of Roads</t>
  </si>
  <si>
    <t>Asphalt Laying of Ceremonial Road Serving the Senate Building</t>
  </si>
  <si>
    <t>Asphalt Laying of Road Serving Faculty of Social and Management Science and Nelson Mandela Lecture Theatre</t>
  </si>
  <si>
    <t>Special Intervention Fund</t>
  </si>
  <si>
    <t>051702100200: OLUSEGUN AGAGU UNIVERSITY OF SCIENCE AND TECHNOLOGY, OKITIPUPA</t>
  </si>
  <si>
    <t>Construction of student's sport Center</t>
  </si>
  <si>
    <t>University Auditorium</t>
  </si>
  <si>
    <t>Construction of Vice - Chancellor Lodge</t>
  </si>
  <si>
    <t>Staff and Student's Eatery</t>
  </si>
  <si>
    <t>University Gate House/Perimeter Fence</t>
  </si>
  <si>
    <t>Construction of Engineering Workshop</t>
  </si>
  <si>
    <t>Construction of School of Science</t>
  </si>
  <si>
    <t>Construction of School of ICT</t>
  </si>
  <si>
    <t>Accreditation of Programme</t>
  </si>
  <si>
    <t>Accreditation of Programme by NUC</t>
  </si>
  <si>
    <t>Accreditation Equipment</t>
  </si>
  <si>
    <t>Accreditation of courses in various schools</t>
  </si>
  <si>
    <t>051702100300: ONDO STATE UNIVERSITY OF MEDICAL SCIENCES</t>
  </si>
  <si>
    <t>Provision of University Facilities</t>
  </si>
  <si>
    <t>051705400100: TEACHING SERVICE COMMISSION</t>
  </si>
  <si>
    <t>General Renovation of TESCOM Office Complex and Purchase of Furniture</t>
  </si>
  <si>
    <t>Furniture &amp; Tilling of Offices</t>
  </si>
  <si>
    <t>Publicity Equipment</t>
  </si>
  <si>
    <t>Printing of Official file jackets/other documents</t>
  </si>
  <si>
    <t>Purchase of 10 No of Laptops for Office use</t>
  </si>
  <si>
    <t>051705400200: ZONAL TEACHING SERVICE COMMISSION, AKURE</t>
  </si>
  <si>
    <t>Security Post/Fencing/Purchase of office equipment</t>
  </si>
  <si>
    <t>051705400300: ZONAL TEACHING SERVICE COMMISSION, IKARE</t>
  </si>
  <si>
    <t>Security Post/Purchase of office equipment</t>
  </si>
  <si>
    <t>051705400400: ZONAL TEACHING SERVICE COMMISSION, IRELE</t>
  </si>
  <si>
    <t>051705400500: ZONAL TEACHING SERVICE COMMISSION, ODIGBO</t>
  </si>
  <si>
    <t>Security Post/Purchase of Office Equipment</t>
  </si>
  <si>
    <t>051705400600: ZONAL TEACHING SERVICE COMMISSION, OKA</t>
  </si>
  <si>
    <t>Payment of Rent/Renovation of (Newly Acquired) Office Building</t>
  </si>
  <si>
    <t>Payment of Rent/Renovation of (Newly Acquired) office Building</t>
  </si>
  <si>
    <t>Purchase of office equipment/furniture</t>
  </si>
  <si>
    <t>051705400700: ZONAL TEACHING SERVICE COMMISSION, OKITIPUPA</t>
  </si>
  <si>
    <t>Renovation of Offices/Purchase of Office Equipment</t>
  </si>
  <si>
    <t>PURCHASE OF OFFICE EQUIPMENT</t>
  </si>
  <si>
    <t>051705400800: ZONAL TEACHING SERVICE COMMISSION, ONDO</t>
  </si>
  <si>
    <t>Construction of Security Post/Purchase of Office Equipment</t>
  </si>
  <si>
    <t>051705400900: ZONAL TEACHING SERVICE COMMISSION, OWENA</t>
  </si>
  <si>
    <t>PURCHASAE OF OFFICE EQUIPMENT</t>
  </si>
  <si>
    <t>051705401000: ZONAL TEACHING SERVICE COMMISSION, OWO</t>
  </si>
  <si>
    <t>Drainage and Erosion Control/Renovation of Offices</t>
  </si>
  <si>
    <t>Drainage and erosion control/Renovation of office</t>
  </si>
  <si>
    <t>052100100100: MINISTRY OF HEALTH</t>
  </si>
  <si>
    <t>Establishment of Treatment Center (Special Cases)</t>
  </si>
  <si>
    <t>Establishment of Cancer Treatment Center, Owo</t>
  </si>
  <si>
    <t>Cancer Control Programme</t>
  </si>
  <si>
    <t>Construction/Upgrading of Health Facilities</t>
  </si>
  <si>
    <t>Basic Laboratory Equipment and other Medical equipment</t>
  </si>
  <si>
    <t>Mother and Child Hospital (Ikare And Okitipupa)</t>
  </si>
  <si>
    <t>Construction and Upgrading of Secondary Health Facilities</t>
  </si>
  <si>
    <t>Establishment of Central Blood Transfusion Services</t>
  </si>
  <si>
    <t>Infectious Disease Hospital, Igbatoro Raod</t>
  </si>
  <si>
    <t>Health Research and Development</t>
  </si>
  <si>
    <t>Accreditation, Registration and Monitoring of Private Health Facilities</t>
  </si>
  <si>
    <t>Accreditation, Compliance, Process, Certification and Monitoring of Public Health Facilities</t>
  </si>
  <si>
    <t>Medical Board of enquiry and Medical assistance (meetings and investigations)</t>
  </si>
  <si>
    <t>Staff Training</t>
  </si>
  <si>
    <t>Nursing and Midwifery Council of Nigeria Activities</t>
  </si>
  <si>
    <t>IGR Tracking</t>
  </si>
  <si>
    <t>Ondo State Health Statistics Bulletin</t>
  </si>
  <si>
    <t>Development of State Health Policy and Allied matters</t>
  </si>
  <si>
    <t>Meetings of State/ National Council on Health</t>
  </si>
  <si>
    <t>Confidential Enquiry into Maternal Death</t>
  </si>
  <si>
    <t>Neonatal Intensive Nursing Training Programme</t>
  </si>
  <si>
    <t>Monitoring ahd Evaluation of Nursing Services</t>
  </si>
  <si>
    <t>Emergency Preparedness and Disease Surveillance</t>
  </si>
  <si>
    <t>Festival of Surgery Eye Camp</t>
  </si>
  <si>
    <t>Activities of the Medical and Dental Council</t>
  </si>
  <si>
    <t>State Health Research Committee monthly meeting.</t>
  </si>
  <si>
    <t>Monitoring and Supervision of research activities</t>
  </si>
  <si>
    <t>Conduct research in relevant area of interest.</t>
  </si>
  <si>
    <t>Consistitution of traditional Medicine Board</t>
  </si>
  <si>
    <t>Regulation and Research into Herbal Medcine</t>
  </si>
  <si>
    <t>Health Management Information System</t>
  </si>
  <si>
    <t>Monthly Joint Validation Exercise</t>
  </si>
  <si>
    <t>Monitoring and Evaluation meeting</t>
  </si>
  <si>
    <t>Health Data Consultative Committee meeting</t>
  </si>
  <si>
    <t>Printing of NHMIS Tool</t>
  </si>
  <si>
    <t>ICT unit maintenance</t>
  </si>
  <si>
    <t>Website Subscription</t>
  </si>
  <si>
    <t>Subscription of Internet services</t>
  </si>
  <si>
    <t>Logistics Management Information System</t>
  </si>
  <si>
    <t>Rehabilitation of Central Medical Store</t>
  </si>
  <si>
    <t>Rehabilitation of existing building Central Medical Store, Ondo Road</t>
  </si>
  <si>
    <t>Completion of abandoned building at Central Medical Store, Ondo Road</t>
  </si>
  <si>
    <t>Pharmaceutical Programmes</t>
  </si>
  <si>
    <t>Drug Abuse Control Activities</t>
  </si>
  <si>
    <t>Inspection of Pharmaceutical Premises and Patient Medicine Shops</t>
  </si>
  <si>
    <t>Task force on Counterfeit and Fake drugs</t>
  </si>
  <si>
    <t>Pharmacists Council of Nig. Activities</t>
  </si>
  <si>
    <t>Covid-19 Response: Free Health Drugs/Laboratory Reagents</t>
  </si>
  <si>
    <t>Logistics Management and Coordinating Unit (LMCU)</t>
  </si>
  <si>
    <t>Pharmaceutical Management Programmes and Activities</t>
  </si>
  <si>
    <t>Integrated Sustainable Drugs and Commodity supply</t>
  </si>
  <si>
    <t>Purchase of Office Equipments</t>
  </si>
  <si>
    <t>Purchase of 20 Executive Tables.</t>
  </si>
  <si>
    <t>Purchase of 20 Executive Chairs</t>
  </si>
  <si>
    <t>Purchase of 10 File Cabinets</t>
  </si>
  <si>
    <t>Purchase of 10 Office Shelves</t>
  </si>
  <si>
    <t>Purchase of 10 Air Conditioners</t>
  </si>
  <si>
    <t>Public Health Programmes</t>
  </si>
  <si>
    <t>Adolescent and Youth Friendly Programme</t>
  </si>
  <si>
    <t>Malaria Elimination Programme</t>
  </si>
  <si>
    <t>Occupational Health</t>
  </si>
  <si>
    <t>Non-communicable Diseases</t>
  </si>
  <si>
    <t>Health Education</t>
  </si>
  <si>
    <t>HIV/AIDS Prevention and Control/Rehabilitation Programme for People living with HIV/AIDS</t>
  </si>
  <si>
    <t>TBL Control Programme</t>
  </si>
  <si>
    <t>Population Activities</t>
  </si>
  <si>
    <t>Prison Health Services</t>
  </si>
  <si>
    <t>Public Health Laboratory</t>
  </si>
  <si>
    <t>Reproductive Health</t>
  </si>
  <si>
    <t>Neglected Tropical Disease.</t>
  </si>
  <si>
    <t>Malarial Control Project</t>
  </si>
  <si>
    <t>Malaria and Nutrition Intervention project (counterpart fund)</t>
  </si>
  <si>
    <t>Malaria Control -AFDP funded(Drawdown)</t>
  </si>
  <si>
    <t>FGN/WBank Support for Covid-19 Response</t>
  </si>
  <si>
    <t>Fumigation and Deratification of Offices, Stores and HQTRS</t>
  </si>
  <si>
    <t>Renovation of Toilets facilities at HQRTS</t>
  </si>
  <si>
    <t>052100300100: PRIMARY HEALTH CARE MANAGEMENT BOARD</t>
  </si>
  <si>
    <t>Primary Health Care Services</t>
  </si>
  <si>
    <t>Health Education and Social Mobilization</t>
  </si>
  <si>
    <t>Maternal, New Born and Child Health Week</t>
  </si>
  <si>
    <t>Disease Surveillance and Notification</t>
  </si>
  <si>
    <t>Integrated Supportive Supervision (ISS)</t>
  </si>
  <si>
    <t>National Council on Health</t>
  </si>
  <si>
    <t>HIV/AIDS</t>
  </si>
  <si>
    <t>Tuberculosis and Leprosy Control</t>
  </si>
  <si>
    <t>Capacity Building of Health Workers on Roll Back Malaria during Covid-19 pandemic</t>
  </si>
  <si>
    <t>District Health Management Information System</t>
  </si>
  <si>
    <t>Reproductive Health/Family Planning</t>
  </si>
  <si>
    <t>Reconstruction of Cold Chain Store, Okitipupa</t>
  </si>
  <si>
    <t>School Health Service</t>
  </si>
  <si>
    <t>National Programme on Immunization (ORIREWA)</t>
  </si>
  <si>
    <t>Renovation of PHC Health Facilities</t>
  </si>
  <si>
    <t>Community Engagement on Covid-19</t>
  </si>
  <si>
    <t>Accelerated Birth Registration Plus</t>
  </si>
  <si>
    <t>Personal Protective Equipment (PPE) for Covid-19 control</t>
  </si>
  <si>
    <t>Construction of Office Building</t>
  </si>
  <si>
    <t>Expansion of Primary Health Care Board Office Complex</t>
  </si>
  <si>
    <t>Purchase of Chairs</t>
  </si>
  <si>
    <t>Purchase of Scanners</t>
  </si>
  <si>
    <t>National Primary Health Care fund Drawdown</t>
  </si>
  <si>
    <t>National Primary Health Care Fund GCC</t>
  </si>
  <si>
    <t>052110200100: HOSPITALS MANAGEMENT BOARD</t>
  </si>
  <si>
    <t>Renovation of HMB Headquarters</t>
  </si>
  <si>
    <t>Maintenance, Renovation, Furnishing of Hospitals &amp; Other Health Facilities.</t>
  </si>
  <si>
    <t>Human Resources Management System (Software &amp; Hardware)</t>
  </si>
  <si>
    <t>Provision of Beddings/Medical Equipment</t>
  </si>
  <si>
    <t>Purchase of Beds &amp; Mattresses, Nurse and Patient Dresses for all SSH &amp; GHS</t>
  </si>
  <si>
    <t>Hospital Infection Control against Covid-19</t>
  </si>
  <si>
    <t>Training and Manpower Development</t>
  </si>
  <si>
    <t>052110300100: BOARD OF ALTERNATIVE MEDICINE</t>
  </si>
  <si>
    <t>Establishment of Herbal Garden</t>
  </si>
  <si>
    <t>Procurement of Office Furniture/Equipment</t>
  </si>
  <si>
    <t>Purchase of 2 Nos of HP Laptops</t>
  </si>
  <si>
    <t>Purchase of 1 No 32'' LG Flat screen TV set</t>
  </si>
  <si>
    <t>Purchase of Office/Conference Chairs</t>
  </si>
  <si>
    <t>Purchase of Conference Table</t>
  </si>
  <si>
    <t>Improvement to Human Health (General)</t>
  </si>
  <si>
    <t>Tiling of Office</t>
  </si>
  <si>
    <t>052110600100: SCHOOL OF HEALTH TECHNOLOGY</t>
  </si>
  <si>
    <t>Procurement of Vehicle</t>
  </si>
  <si>
    <t>Procurement of School Bus</t>
  </si>
  <si>
    <t>Procurement of Laboratory Equipment</t>
  </si>
  <si>
    <t>Procurement of Clinical Laboratory Equipment</t>
  </si>
  <si>
    <t>Procurement of Reagents for Laboratories</t>
  </si>
  <si>
    <t>Lockers and Chairs</t>
  </si>
  <si>
    <t>Construction of Students Chairs and Lockers</t>
  </si>
  <si>
    <t>Research and Development</t>
  </si>
  <si>
    <t>Payment of Guest Lecturer</t>
  </si>
  <si>
    <t>Procurement of Diesel for/Servicing of Power Generating Set</t>
  </si>
  <si>
    <t>Construction of E-Library</t>
  </si>
  <si>
    <t>Fumigation of Classrooms, Hostels and Offices</t>
  </si>
  <si>
    <t>052111500100: EMERGENCY RESPONSE SERVICE</t>
  </si>
  <si>
    <t>Emergency Medical Programmes/Projects</t>
  </si>
  <si>
    <t>Computerised web based EMS Management System(Inventory management system, Trauma Registry and Personnel PKI Management System)</t>
  </si>
  <si>
    <t>Maintenance and support of call centre ,cost system wide line, bandwidth, subscription , Toll-free lines</t>
  </si>
  <si>
    <t>Branding and EMS social awareness campaign, Trauma summit(Publicity)</t>
  </si>
  <si>
    <t>Basestations fuel upkeep, EMS consumables</t>
  </si>
  <si>
    <t>Maintenance of operational vehicles (Ambulances, Towing Trucks, Extrication and utility vehicles)</t>
  </si>
  <si>
    <t>Capacity Building(For Professional &amp; Other Categories of staff)</t>
  </si>
  <si>
    <t>Procurement of Medicament &amp; Consumables</t>
  </si>
  <si>
    <t>Basic Health Care Provision Fund -Emergency Response Service (Draw down)</t>
  </si>
  <si>
    <t>052111600100: NEURO-PSYCHIATRIC SPECIALIST HOSPITAL</t>
  </si>
  <si>
    <t>Renovation of Offices and Wards</t>
  </si>
  <si>
    <t>Burglary doors&amp;window protection (Building of burglary doors and windows of the hospital for Security)</t>
  </si>
  <si>
    <t>Re-roofing of Hospital buildings(Male&amp;Female wards and Therapeutics unit)</t>
  </si>
  <si>
    <t>Change of Hospital ceilings of both wards(Female and Male)</t>
  </si>
  <si>
    <t>Reconstruction of Toilets and Bathrooms in Female and Male wards</t>
  </si>
  <si>
    <t>Creation of Seclusion (creation of seclusion places for the patients)</t>
  </si>
  <si>
    <t>Kitchen for the Hospital (Building of canteen)</t>
  </si>
  <si>
    <t>Building of roofed walkaway from GOPD to Wards.</t>
  </si>
  <si>
    <t>Costruction of Ramp at GOPD/Emergency unit of the Hospital.</t>
  </si>
  <si>
    <t>Building of Almoner Cubicles</t>
  </si>
  <si>
    <t>Construction of Parking space for hospital Principal Officers.</t>
  </si>
  <si>
    <t>Purchase of Personality Assessment Instrument.</t>
  </si>
  <si>
    <t>Purchase of 10 units of Air conditioner and Installation.</t>
  </si>
  <si>
    <t>053505300100: ONDO STATE WASTE MANAGEMENT</t>
  </si>
  <si>
    <t>Enlightenment Programme</t>
  </si>
  <si>
    <t>Media Campaign,Sanitation Education, Stakeholders Advocacy, etc.</t>
  </si>
  <si>
    <t>Media (audio-visual) Campaign: Special TV and Radio Programmes Production and Airing, Jingles on Radio/ Jingles on Television.</t>
  </si>
  <si>
    <t>Tender Advertisement for Engagement of Major PSP on Waste Management.</t>
  </si>
  <si>
    <t>Purchase of 20 Chairs.</t>
  </si>
  <si>
    <t>Purchase of 10 Tables</t>
  </si>
  <si>
    <t>Purchase of 5 HP Laptop 4G 500G - Windows 10 and 2 HP Desktop 4G 500G</t>
  </si>
  <si>
    <t>Purchase of 2 HP - LaserJet Pro M102a Printer</t>
  </si>
  <si>
    <t>Renovation of Office.</t>
  </si>
  <si>
    <t>Maintenance of Vehicle</t>
  </si>
  <si>
    <t>Vehicles for enforcement &amp; monitoring activities (inspection, policing, surveillance, etc)</t>
  </si>
  <si>
    <t>Vehicle Spare Parts</t>
  </si>
  <si>
    <t>Purchase of Spare parts for all operational trucks &amp; vehicles</t>
  </si>
  <si>
    <t>Refuse Disposal Management</t>
  </si>
  <si>
    <t>Maintenance of existing (old) Sanitary Landfill/Dumpsite</t>
  </si>
  <si>
    <t>Quarterly De-silting of Drainage in Major Towns</t>
  </si>
  <si>
    <t>Repair and Regular Maintenance of existing Old Trucks, Plants &amp; Vehicles</t>
  </si>
  <si>
    <t>Clearing of Illegal Dumps across the State.</t>
  </si>
  <si>
    <t>Purchase of working tools, equipment and safety devices</t>
  </si>
  <si>
    <t>Purchase of workman wares and protective devices</t>
  </si>
  <si>
    <t>Delineation, enumeration, survey and waste statistics gathering/improvement</t>
  </si>
  <si>
    <t>Purchase of waste storage facilities</t>
  </si>
  <si>
    <t>Public Waste Collection</t>
  </si>
  <si>
    <t>053905100100: ONDO STATE SPORTS COUNCIL</t>
  </si>
  <si>
    <t>Purchase of Offices Equipment ( Photocopy machines and Air Conditioner)</t>
  </si>
  <si>
    <t>Purchase of Executives Chairs and Tables</t>
  </si>
  <si>
    <t>Construction/Renovation of Courts/Halls/Swimming Pool</t>
  </si>
  <si>
    <t>Construction of Basketball and Handball Courts.</t>
  </si>
  <si>
    <t>Maintenance of Swimming Pool and Engine Room</t>
  </si>
  <si>
    <t>Construction/Renovation/Upgrading of Stadium</t>
  </si>
  <si>
    <t>Upgrading and Maintenance of Akure and Other Stadia</t>
  </si>
  <si>
    <t>Purchase of Sport Equipment</t>
  </si>
  <si>
    <t>Sports Equipments for 32 Sports Association</t>
  </si>
  <si>
    <t>Procurement of Sports Equipments for National and State Sport festival</t>
  </si>
  <si>
    <t>Purchase and Maintenance of Vehicle</t>
  </si>
  <si>
    <t>Maintenance of Vehicles</t>
  </si>
  <si>
    <t>Purchase of Computer Set/Laptop</t>
  </si>
  <si>
    <t>Provision of Office Equipment and Furniture</t>
  </si>
  <si>
    <t>Purchase/Maintenance of Vehicle</t>
  </si>
  <si>
    <t>Repair of Motor Vehicles in the Ministry</t>
  </si>
  <si>
    <t>Perimeter Fence</t>
  </si>
  <si>
    <t>Perimeter Fencing of Local Government Staff Training School, Itaogbolu</t>
  </si>
  <si>
    <t>Construction of Building/Computerisation</t>
  </si>
  <si>
    <t>Computerization of Personnel Profile</t>
  </si>
  <si>
    <t>055200200100: ONDO STATE COMMUNITY AND SOCIAL DEVELOPMENT AGENCY</t>
  </si>
  <si>
    <t>Community and Social Development Project</t>
  </si>
  <si>
    <t>Community and Social Development Project Counterpart</t>
  </si>
  <si>
    <t>Community and Social Development Project -Draw Down</t>
  </si>
  <si>
    <t>CSDP: Ondo State Covid-19 Action Response and Economic Stimulus (Provision of Basic Infrastructure and Social Services)</t>
  </si>
  <si>
    <t>023400100100: MINISTRY OF WORKS AND INFRASTRUCTURE</t>
  </si>
  <si>
    <t>Construction of New Laboratory Building</t>
  </si>
  <si>
    <t>Building of new laboratory building for quality control and its equipment</t>
  </si>
  <si>
    <t>procurement and installation of CCTV Cameras in Engineering building</t>
  </si>
  <si>
    <t>Procurement of 20nos Laptop computers@320,000 for Hon.Comm,S.A,P.S, Directors, Budget Officer, salary unit, including project office and final accounts</t>
  </si>
  <si>
    <t>Purchase of measuring wheels and light equipment</t>
  </si>
  <si>
    <t>Media and Publicity</t>
  </si>
  <si>
    <t>Completion &amp; Maintenance of Engineering building</t>
  </si>
  <si>
    <t>Internet Equipment Procurement &amp; subcsription,Webportal, design softwares packages</t>
  </si>
  <si>
    <t>Procurement of e-books for Engineers in the Ministry</t>
  </si>
  <si>
    <t>Capacity building for Engineers and other Professionals:Conferences,workshop,COREN and Others</t>
  </si>
  <si>
    <t>Purchase of 10 nos Desktop Computers with Accessories @ N250,000 /SET</t>
  </si>
  <si>
    <t>Deployment of Intercomm Facilities inMinistry of Works H/Q</t>
  </si>
  <si>
    <t>Procurement of Fire Fighting Accessories,Lubricants/Comp foams ,Uniform/Protective Clothing</t>
  </si>
  <si>
    <t>Road Construction Works</t>
  </si>
  <si>
    <t>Clearing of Road Verges and Bushes along the Highways, Clearing/Deceitation to Drains via Direct Labour</t>
  </si>
  <si>
    <t>Rehabilitation/Construction of State Highways</t>
  </si>
  <si>
    <t>Dualisation of Shoprite - Oda Town</t>
  </si>
  <si>
    <t>BEDC Energy Consumption for Ministry of Works HQ, Zonal Offices &amp; Fire Services Stations</t>
  </si>
  <si>
    <t>Bulk Purchase of Electrical Tools and Instrument</t>
  </si>
  <si>
    <t>Monitoring of all capital projects being handled by the Ministry</t>
  </si>
  <si>
    <t>Allocation of the Direct Labour Engineering Unit(DILEU)Ministry of Works</t>
  </si>
  <si>
    <t>Clearing of roads verges&amp; bushes along the highways.Clearing /Deceitation to Drains via Direct Labour</t>
  </si>
  <si>
    <t>Maintenance of Street Lights</t>
  </si>
  <si>
    <t>Upgrading of the existing fire stations</t>
  </si>
  <si>
    <t>Maintenance of Existing Fire Fighting Vehicles</t>
  </si>
  <si>
    <t>Purchase of Diesel for Fire Services</t>
  </si>
  <si>
    <t>Maintenance of Traffic Lights/Signals</t>
  </si>
  <si>
    <t>Grading/Shaping/Earth Drains</t>
  </si>
  <si>
    <t>Networking of Cad room in Planning department</t>
  </si>
  <si>
    <t>Transformer/Electric Power Supply</t>
  </si>
  <si>
    <t>Connection of Street Light to Dedicated Line</t>
  </si>
  <si>
    <t>Repair/Maintenance of Equipment and Plants</t>
  </si>
  <si>
    <t>Maintenance and Major Repairs of Plants and Vehicles including Purchase of Workshop Tools</t>
  </si>
  <si>
    <t>Software Purchase/Maintenance</t>
  </si>
  <si>
    <t>Creation of Robust Database Solution for e-Tendering and Monitoring.</t>
  </si>
  <si>
    <t>Fire Fighting Trucks</t>
  </si>
  <si>
    <t>Purchase of 2 Fire fighting Trucks</t>
  </si>
  <si>
    <t>052102600100: ONDO STATE UNIVERSITY OF MEDICAL SCIENCES TEACHING HOSPITAL</t>
  </si>
  <si>
    <t>Purchase of Laptop and Desktop Computers with Accessories</t>
  </si>
  <si>
    <t>Construction/Renovation of Hospitals</t>
  </si>
  <si>
    <t>Construction of New Hospital Complexes at SSHA and SSHO to create Specialist Clinic, General Outpatient Clinic, Accident and Emergency Department, Emergency Theater and Office Spaces</t>
  </si>
  <si>
    <t>Construction of Perimeter Fence and Landscaping at Medical Village</t>
  </si>
  <si>
    <t>Renovation of Wards and Residential Quarters</t>
  </si>
  <si>
    <t>Provision of Medical Equipment</t>
  </si>
  <si>
    <t>Deployment of Electronic Medical Record Information System</t>
  </si>
  <si>
    <t>Purchase of Medical Equipment</t>
  </si>
  <si>
    <t>Purchase of Vehicles/Ambulance</t>
  </si>
  <si>
    <t>Provision of Teaching Hospital Infrastructure</t>
  </si>
  <si>
    <t>Take Off Grant</t>
  </si>
  <si>
    <t>Provision for Accreditation</t>
  </si>
  <si>
    <t>Training and Capacity Building</t>
  </si>
  <si>
    <t>Purchase of Uniform for Health Attendants &amp; others</t>
  </si>
  <si>
    <t>051705500100: BOARD OF ADULT, TECHNICAL AND VOCATIONAL EDUCATION</t>
  </si>
  <si>
    <t>Procurement of Software and other serviceable (peripherals) items for computer in BATVE offices: Windows Office packages, Antivirus, Backup, UPS, Stabilizers, HP LaserJet 2050/Pro M402dw Cartridge and Printers</t>
  </si>
  <si>
    <t>Upgrading of EMIS Unit/Procurement of Computers with Installation and Hosting of Website</t>
  </si>
  <si>
    <t>Purchase of Machine/Maintenance of Tools</t>
  </si>
  <si>
    <t>Procurement of Mowers</t>
  </si>
  <si>
    <t>Procurement/Repair/Maintenance of Machines/Equipment at SACs, GTCs: Embroidery Machines, Buttons making machines, sowing machines, whipping machines, oven, refrigerator, freezers, fryer, slicers, cutter, hair dryer, circular machines, soap making mixer,chalk making low temperature dryer, deep fryer, cylinder, burners, apparatus, welding machines la</t>
  </si>
  <si>
    <t>Procurement of equipment @6PHS: purchasing slides, dissecting sets, microscope, kipps apparatus, cylinder, ammeter, condensers, water bath, etc</t>
  </si>
  <si>
    <t>Purchase of Sporting Materials/Quipment</t>
  </si>
  <si>
    <t>Procurement of Sporting Equipment for GTCs and PHS: Javelin, Jersey Training Kits, High Jump Stand, Sprint baton, discuss, shot put, football, lawn tennis net, goalpost nets, Spike Shoe, hand ball</t>
  </si>
  <si>
    <t>Fabrication,Production,Commercialization Initiative Project GCP.(IGR)</t>
  </si>
  <si>
    <t>Mass production of home detergents,confectionaries,bakery product,tie&amp;dye product,chalk,fueless generator/bike,tricycle,solar traffic light,palm oil expeller/extractor,furniture,collapsible chairs,souvenirs,electric furnace</t>
  </si>
  <si>
    <t>Special Training Mentorship Programme (STAMP): Composition of Sector Skill Industry Group (SSIG),Pre-Launching Activities,Launching,Post Launching,Mindset Changing Training Programme,Skill Importation Training Programme,Entrepreneurial Training,Graduation Programme.</t>
  </si>
  <si>
    <t>Support for Technological Innovations and Development</t>
  </si>
  <si>
    <t>Rehabilitate/Upgrade PHS Akure to Production Centre (phase I): removing and fixing of damaged ceiling asbestos, painting and refurbishing of blocks of classrooms</t>
  </si>
  <si>
    <t>Renovation of PHS: Roofing of Classrooms, Plumbing works &amp; Demolition of Damaged Walls</t>
  </si>
  <si>
    <t>Renovation of BATVE Headquarters/Annexe Offices Akure: Roofing and Roof Covering, Windows Frame replacement,replacement of damaged doors,electrical installation,walls painting,plumbing works</t>
  </si>
  <si>
    <t>Renovation of Government Technical Colleges in the State</t>
  </si>
  <si>
    <t>Maintenance/Renovation of Skill Acquisition Centers in Okitipupa, Ipe and Epinmi Akoko</t>
  </si>
  <si>
    <t>Technical and Vocational Education and Training (Tvet) Development</t>
  </si>
  <si>
    <t>023305100100: MINISTRY OF NATURAL RESOURCES</t>
  </si>
  <si>
    <t>Regeneration, Conservation, Forest Protection and Wildlife Resources</t>
  </si>
  <si>
    <t>Coppice Management of Team Plantations</t>
  </si>
  <si>
    <t>Phase 1 Infrastructural Development of Osse River Park</t>
  </si>
  <si>
    <t>Raising of Teak Seedlings</t>
  </si>
  <si>
    <t>Raising of Gmelina Seedlings</t>
  </si>
  <si>
    <t>Planting of Teak Seedlings</t>
  </si>
  <si>
    <t>Planting of Gmelina Seedlings</t>
  </si>
  <si>
    <t>Visit to Examine Performance (Monitoring and Evaluation of the Ministry Activities)</t>
  </si>
  <si>
    <t>Purchase of Office Furniture and Equipment for the Ministry's Headquarters, Zonal and Area Offices</t>
  </si>
  <si>
    <t>Ministry of Natural Resources Home Grown Development Plan</t>
  </si>
  <si>
    <t>Regular Data Collection within and outside the State in order to inject observable innovation to boost the revenue generation in the State</t>
  </si>
  <si>
    <t>Printing of Security Documents for Timber Exploitation</t>
  </si>
  <si>
    <t>Evaluation Studies/Impact Assessment</t>
  </si>
  <si>
    <t>Purchase of Motorcycles for the Ministry</t>
  </si>
  <si>
    <t>purchase of 6 nos. laptop computer for planning officers and accounts section</t>
  </si>
  <si>
    <t>Renovation/Fencing of Owo Training School</t>
  </si>
  <si>
    <t>Analysis of Forestry and Produce field data for innovative ideas</t>
  </si>
  <si>
    <t>Project Implementation Tracking and Evaluation</t>
  </si>
  <si>
    <t>Kitting of Uniform Field Staff for Forestry</t>
  </si>
  <si>
    <t>Establishment of Website for Ministry of Natural Resources</t>
  </si>
  <si>
    <t>Coppice Management of Gmelina Plantations</t>
  </si>
  <si>
    <t>World Forest Day</t>
  </si>
  <si>
    <t>Resuscitation of Moribund Atejere Control Post</t>
  </si>
  <si>
    <t>Raising of Indigenous Seedlings</t>
  </si>
  <si>
    <t>Planting of Indeginous Seedlings</t>
  </si>
  <si>
    <t>Maintenance of existing planted plantations</t>
  </si>
  <si>
    <t>Produce Inspection Services</t>
  </si>
  <si>
    <t>Supervision of grading</t>
  </si>
  <si>
    <t>Supervision of Anti-Smuggling Activities</t>
  </si>
  <si>
    <t>Purchase of 3 million Cocoa Seal at N9.00k each</t>
  </si>
  <si>
    <t>Rehabilitation of Produce Training School, Ondo</t>
  </si>
  <si>
    <t>Production of Specialized Documents for Produce and Allied Activities</t>
  </si>
  <si>
    <t>Completion of Control Posts at Usual, Ibuji, Okeigbo and Ifon</t>
  </si>
  <si>
    <t>Pest Control Activities at Warehouses and Processing Factories</t>
  </si>
  <si>
    <t>Quality Control at Warehouses and Processing Factories</t>
  </si>
  <si>
    <t>Office of the Special Assistant to Governor on Natural Resources</t>
  </si>
  <si>
    <t>Kitting of Uniform Staff for Produce</t>
  </si>
  <si>
    <t>Procurement of Grading Tools: 10 Aqua Boy at N800,000 each 25 Closing Pliers at N40,000 each 25 Coding Tools at N40,000 each</t>
  </si>
  <si>
    <t>Sensitization of Stakeholders on Produce Grading Parameters and Certification</t>
  </si>
  <si>
    <t>Flag - Off of Cocoa Trade Main Season in Ondo State</t>
  </si>
  <si>
    <t>Government Counterpart Contribution for REDD+</t>
  </si>
  <si>
    <t>053500100100: MINISTRY OF ENVIRONMENT</t>
  </si>
  <si>
    <t>Tree Planting/Landscaping/Beautification</t>
  </si>
  <si>
    <t>i). Management of Nurseries, Raising of Assorted Tree Seedlings and Planting of Urban Trees and Ornaments. Planting along Airport Road, Fiwasaye and Agbogbo Areas</t>
  </si>
  <si>
    <t>ii). Development and Rehabilitation of Parks, Gardens, Recreational Spots and Public Open Spaces</t>
  </si>
  <si>
    <t>Environmental Education/Sensitization</t>
  </si>
  <si>
    <t>Town Hall Meeting and Stakeholders Workshop on Environmental Matters across the State.</t>
  </si>
  <si>
    <t>Production of Information, Education and Communication (IEC) materials</t>
  </si>
  <si>
    <t>Production and airing of jingles &amp; documentary and Airing of Commissioner activities</t>
  </si>
  <si>
    <t>School Environmental Awareness and sensitization, procurement of projector&amp; accessories.</t>
  </si>
  <si>
    <t>Solid Mineral Development Activities</t>
  </si>
  <si>
    <t>Monitoring Visits to all Mining sites (MINRENCO activities)</t>
  </si>
  <si>
    <t>Mineral investigation/exploration</t>
  </si>
  <si>
    <t>Ecological Control and Environmental Services</t>
  </si>
  <si>
    <t>Establishment of Memorial Parks in Akure, Owo, Ikare, Okitipupa, Ondo and Igbokoda (Land Acquisition)</t>
  </si>
  <si>
    <t>Mechanical/Manual Channelization/Clearing of Water Hyacinth/Weed across the State and Purchase of Water Hyacinth Harvester</t>
  </si>
  <si>
    <t>Maintenance of River Courses across the State</t>
  </si>
  <si>
    <t>Gully Erosion Control (Concrete Channelization) Works</t>
  </si>
  <si>
    <t>Administration and enforcement of state Environmental Impact Assessment (EIA) Laws; Registration of accredited Consultants.issuance of EIA permit,Environmental auditing of existing facilities across the state;</t>
  </si>
  <si>
    <t>Environmental Data Gathering, ICT /Geographical information System laboratory</t>
  </si>
  <si>
    <t>Environmental Governance(Review of Policy Regulations and Law)</t>
  </si>
  <si>
    <t>Purchase of tools, Laboratory chemicals,field maintenance equipment, Kits and Wares, safety boots.</t>
  </si>
  <si>
    <t>Climate Change Activities;. Sensitization of relevant MDAs on the cross sectorial implication of climate change issues,ii). Reactivation of Climate Change Desk Officer in all MDAs in development of action plan for the state,iii). Encouragement on investment in renewable (clean) energy and energy saving activities through advocacy,iv). Development o</t>
  </si>
  <si>
    <t>Environmental Sanitation Activities</t>
  </si>
  <si>
    <t>New Map (Drawn Down)</t>
  </si>
  <si>
    <t>New Map ( Counterpart Contribution)</t>
  </si>
  <si>
    <t>Maintenance of Swamp Bogie</t>
  </si>
  <si>
    <t>Fumigation of All Schools in Ondo State</t>
  </si>
  <si>
    <t>Oil and Gas Development Activities</t>
  </si>
  <si>
    <t>Joint Assessment Visit of Stakeholders to Oil well Facilities in the State</t>
  </si>
  <si>
    <t>Stakeholders Forum for Oil Community Areas</t>
  </si>
  <si>
    <t>purchase of 6 complete systems RAM 4GB,HDD 500GB, UPS 1.2KVA</t>
  </si>
  <si>
    <t>purchase of laptop system RAM 4GB,HDD 500GB, COREi3 15" screen</t>
  </si>
  <si>
    <t>purchase of 2 canon 3500 lumen projectors with screen remote</t>
  </si>
  <si>
    <t>General Renovation of Headquarters offices and the offices Annex(Laboratory)</t>
  </si>
  <si>
    <t>Purchase/Refurbishment of Government Vehicle</t>
  </si>
  <si>
    <t>Refurbishment of Government Vehicle</t>
  </si>
  <si>
    <t>Procurement of TVS Honda Dispatch Motor Cycle</t>
  </si>
  <si>
    <t>Purchase of 7 1.4ft inches office table</t>
  </si>
  <si>
    <t>purchase of 10 of diplomat swivel chair</t>
  </si>
  <si>
    <t>purchase of 608 office chairs,10 of 107 office chairs</t>
  </si>
  <si>
    <t>purchase of 10 units 20 inches OX fans</t>
  </si>
  <si>
    <t>printing of Letter Heads, Files,Jackets,Sealed Stickers</t>
  </si>
  <si>
    <t>011100300100: ONDO STATE BOUNDARY COMMISSION</t>
  </si>
  <si>
    <t>Purchase of ICT/Office Equipment</t>
  </si>
  <si>
    <t>Purchase of Video Camera</t>
  </si>
  <si>
    <t>Purchase of 1 Photocopier</t>
  </si>
  <si>
    <t>Purchase of 2HP laptops</t>
  </si>
  <si>
    <t>Purchase of Sliding Windows</t>
  </si>
  <si>
    <t>Purchase of Conference Chairs</t>
  </si>
  <si>
    <t>Purchase of 5 Executive Tables</t>
  </si>
  <si>
    <t>Purchase of 100 yards of Window blinds for 12 Office Windows</t>
  </si>
  <si>
    <t>Purchase of Plants and Equipment</t>
  </si>
  <si>
    <t>Purchase of 1 Power Generating Set</t>
  </si>
  <si>
    <t>011102100200: LIAISON OFFICE, ABUJA</t>
  </si>
  <si>
    <t>Maintenance of Governor's Lodge, Abuja</t>
  </si>
  <si>
    <t>051705600100: ONDO STATE SCHOLARSHIP BOARD</t>
  </si>
  <si>
    <t>Purchase of 2 hp Desktop Computers with Accessories</t>
  </si>
  <si>
    <t>Purchase of 3 nos HP Laptop Computers</t>
  </si>
  <si>
    <t>Purchase of 3 (Three) OX Fan</t>
  </si>
  <si>
    <t>Maintenance of Official Website</t>
  </si>
  <si>
    <t>Scholarship and Bursary Awards</t>
  </si>
  <si>
    <t>012500800100: SERVICE MATTERS DEPARTMENT</t>
  </si>
  <si>
    <t>Renovation of Staff Toilets</t>
  </si>
  <si>
    <t>Procurement of 10 Units of Adjustable Swing-door Metal File Cabinet @N100,000 each</t>
  </si>
  <si>
    <t>Provision of Window Blinds in Offices</t>
  </si>
  <si>
    <t>Renovation of Government Buildings</t>
  </si>
  <si>
    <t>Partitioning and Painting of Office Complex</t>
  </si>
  <si>
    <t>Establishment of Industrial Park</t>
  </si>
  <si>
    <t>Ondo South Industrial Park Annex Topographical Survey @20m</t>
  </si>
  <si>
    <t>Monitoring and Supervision of PPP Project/Revenue Tracking</t>
  </si>
  <si>
    <t>Community Relations (3 Senatorial Districts)</t>
  </si>
  <si>
    <t>Engineering Design Consultant (N15m) and Legal Consultant @50% Management/Finance Consultants (N60m)</t>
  </si>
  <si>
    <t>Enumerator of Economic Crops and Assets @N20m per Senatorial District</t>
  </si>
  <si>
    <t>Development/Management of Free Trade Zone</t>
  </si>
  <si>
    <t>Development and Management of Ondo State Free Trade Zone</t>
  </si>
  <si>
    <t>Job Creation Drive</t>
  </si>
  <si>
    <t>Ease of Doing Business/ONDIPA NIPC Certification</t>
  </si>
  <si>
    <t>Publicity/Media Relation</t>
  </si>
  <si>
    <t>Establishment of Deep Sea Port</t>
  </si>
  <si>
    <t>Establishment/Management of Deep Sea Port</t>
  </si>
  <si>
    <t>Capacity Building/Workshops</t>
  </si>
  <si>
    <t>Investors Summit</t>
  </si>
  <si>
    <t>012305500100: OWENA PRESS</t>
  </si>
  <si>
    <t>Procurement of Printing Machine</t>
  </si>
  <si>
    <t>Purchase of Biz Hub C1020,A3 Printer</t>
  </si>
  <si>
    <t>022900100100: OFFICE OF TRANSPORT</t>
  </si>
  <si>
    <t>Provision of Uniform Accessories to STC/IWW Officers/Shuttle/VIO Officers</t>
  </si>
  <si>
    <t>Fencing/Renovation of VIO's Offices</t>
  </si>
  <si>
    <t>Clearing of Water Ways</t>
  </si>
  <si>
    <t>Clearing of Water Hycinth/Weeds along State Waterways and Allied Matters</t>
  </si>
  <si>
    <t>Purchase/Maintenance of Vehicles</t>
  </si>
  <si>
    <t>Purchase/Reconfiguration and Repairs of Towing Trucks</t>
  </si>
  <si>
    <t>Completion of On-going Office Complex/Construction of Toilets</t>
  </si>
  <si>
    <t>Road Furniture</t>
  </si>
  <si>
    <t>Road Furniture and Road/Waterways Maintenance.</t>
  </si>
  <si>
    <t>Database Creation</t>
  </si>
  <si>
    <t>Inland Port/Aerodrome Project Facilitation</t>
  </si>
  <si>
    <t>Facilitation of Alape Port/Igodan-Lisa Aerodrome</t>
  </si>
  <si>
    <t>Provision of Transport Jackets</t>
  </si>
  <si>
    <t>Provision of Jacket for Okada Riders</t>
  </si>
  <si>
    <t>026100100100: OFFICE OF PUBLIC UTILITIES</t>
  </si>
  <si>
    <t>Intervention on Public Utilities</t>
  </si>
  <si>
    <t>Needs Assessment on Public Utilities</t>
  </si>
  <si>
    <t>Support for Mini Grid</t>
  </si>
  <si>
    <t>Renewable Energy Desk</t>
  </si>
  <si>
    <t>GIS/USSD reporting facilities and feedback harvesting mechanism</t>
  </si>
  <si>
    <t>Support for Cluster Off-Take Unit (COU)</t>
  </si>
  <si>
    <t>Stakeholders Forum on Public Utilities</t>
  </si>
  <si>
    <t>Consultancy Services on Public Utilities</t>
  </si>
  <si>
    <t>022000200100: DEBT MANAGEMENT OFFICE</t>
  </si>
  <si>
    <t>Reroofing of Office Complex</t>
  </si>
  <si>
    <t>Purchase of Office Equipment/ICT</t>
  </si>
  <si>
    <t>Procurement of Debt Management Software</t>
  </si>
  <si>
    <t>Training of Staff on Debt Management</t>
  </si>
  <si>
    <t>Purchase of Motorcycle</t>
  </si>
  <si>
    <t>055200100200: DIRECTORATE OF RURAL AND COMMUNITY DEVELOPMENT</t>
  </si>
  <si>
    <t>Desktop Computers with printers 3{no} at the rate of 252.800 per one =758,400 { b}Laptop Computers System 4 {no} at the rate of 184,000 per one =736,000 {c} 2{no} Photocopiers at the rate of 252,800 per one =505,600 {d} 2{no} of Projectors with screen at the rate of 100.000 per one =200.000 {e} 1 {no} Generator at 180.000 per one</t>
  </si>
  <si>
    <t>3 units of Laptop computers at #300,000 per one</t>
  </si>
  <si>
    <t>Purchase of Tables.</t>
  </si>
  <si>
    <t>Purchase of Chairs.</t>
  </si>
  <si>
    <t>Ondo State House of Assembly Constituency Project</t>
  </si>
  <si>
    <t>Execution of Constituency Projects across the three senatorial districts of the State</t>
  </si>
  <si>
    <t>Rural Development</t>
  </si>
  <si>
    <t>Rural Community Projects (RUCOMP)</t>
  </si>
  <si>
    <t>Publicity with publications</t>
  </si>
  <si>
    <t>Confidence Building Projects</t>
  </si>
  <si>
    <t>Grant-Aiding of Communal Self-Help Projects</t>
  </si>
  <si>
    <t>Conduct of Baseline survey in Rural Areas of Ondo State for :-(i) Infrastructural facilities(ii) Rural Business (iii) Rural Extension Services</t>
  </si>
  <si>
    <t>Conduct of Needs Assessment Survey in all the Rural Areas</t>
  </si>
  <si>
    <t>Advocacy and Social Mobilization</t>
  </si>
  <si>
    <t>Coordination of Rural Development Programme/Management of Zonal Offices</t>
  </si>
  <si>
    <t>Completion of ongoing projects (RUCOMP)</t>
  </si>
  <si>
    <t>Trainings and compulsory Professional Workshops and Conferences (IACD, NASoW COREN, NSE, ICAN, etc.)</t>
  </si>
  <si>
    <t>Monitoring and Evaluation of all Projects under the Supervision of the Directorate</t>
  </si>
  <si>
    <t>Renovation of Zonal Offices</t>
  </si>
  <si>
    <t>Refurbishment of 4 Hilux Vehicles and 1 Bus</t>
  </si>
  <si>
    <t>Sustainable Rural Livelihood Project</t>
  </si>
  <si>
    <t>Community Engagement</t>
  </si>
  <si>
    <t>Rural Renewable Energy Project</t>
  </si>
  <si>
    <t>Keystone Rural Business</t>
  </si>
  <si>
    <t>Perimeter Fencing</t>
  </si>
  <si>
    <t>TRAINING AND CAPACITY BUILDIING FOR AUDITORS</t>
  </si>
  <si>
    <t>REFURBISHMENT AND MAINTENANCE OF VEHINCLES</t>
  </si>
  <si>
    <t>Purchase of two Laptops with printer</t>
  </si>
  <si>
    <t>011103500100: ONDO STATE PENSIONS TRANSITIONAL DEPARTMENT</t>
  </si>
  <si>
    <t>Purchase of 5nos Desktop Computers with Accessories</t>
  </si>
  <si>
    <t>Purchase of 3 nos Photocopiers</t>
  </si>
  <si>
    <t>Digitalisation of Pension Transitional Department</t>
  </si>
  <si>
    <t>Purchase of 5 nos Standing Fans</t>
  </si>
  <si>
    <t>Purchase of 3 nos Air Conditioners</t>
  </si>
  <si>
    <t>Purchase of Office/Conference Tables</t>
  </si>
  <si>
    <t>Purchase of Chairs for Office/Conference Room</t>
  </si>
  <si>
    <t>Maintenance of present Office Complex</t>
  </si>
  <si>
    <t>011103500200: STATE PENSION COMMISSION</t>
  </si>
  <si>
    <t>Purchase of 4nos of Desktop Computers,</t>
  </si>
  <si>
    <t>5 Laptop Computers @N243,600 each</t>
  </si>
  <si>
    <t>2 Server Computers @N610,000 each</t>
  </si>
  <si>
    <t>3.5KVA UPS@ N240,000</t>
  </si>
  <si>
    <t>Electronic Pension Contribution Collection System (EPCCOS) and Ancillary Matters</t>
  </si>
  <si>
    <t>2 Fax, duplex, wireless, scan, copy printer @ #45000</t>
  </si>
  <si>
    <t>10NOS 5000 A Automatic Voltage Stabilizer @ #30000</t>
  </si>
  <si>
    <t>Ict/Setting up of Pension Management Information System(MIS)</t>
  </si>
  <si>
    <t>Purchase of 80KVA Power Generating Set @N6,102,000</t>
  </si>
  <si>
    <t>Provision of Office Furniture and Fittings</t>
  </si>
  <si>
    <t>Purchase of 5 Small Thermocool Refrigerators @180,000 each</t>
  </si>
  <si>
    <t>1 executive chair @ #80000</t>
  </si>
  <si>
    <t>15 Office managers swivel chairs @ #30000</t>
  </si>
  <si>
    <t>10 leather visitor conference chair @ #15000</t>
  </si>
  <si>
    <t>Ecosystem sofa set</t>
  </si>
  <si>
    <t>3 2 door filling cabinet fc-A 18th @ 65000</t>
  </si>
  <si>
    <t>10 Office Tables @ #20,000</t>
  </si>
  <si>
    <t>Legal and pension books</t>
  </si>
  <si>
    <t>4 LG Air conditional and 2 plasma Televisions</t>
  </si>
  <si>
    <t>3 Shredders @ #25000</t>
  </si>
  <si>
    <t>Office/ conference and Executive Tables</t>
  </si>
  <si>
    <t>023800100500: YOUTH EMPLOYMENT AND SOCIAL SUPPORT OPERATIONS (YESSO)</t>
  </si>
  <si>
    <t>Capital Projects for YESSO</t>
  </si>
  <si>
    <t>State Contribution to YESSO Project</t>
  </si>
  <si>
    <t>YESSO Drawdown</t>
  </si>
  <si>
    <t>Ondo State Covid-19 Action Response and Economic Stimulus (Increase Social and Special Transfers through Expanded Social Register)</t>
  </si>
  <si>
    <t>022200900100: CONSUMER PROTECTION COMMITTEE</t>
  </si>
  <si>
    <t>Purchase of one (1) nos Desktop Computer, Three (3) Laptop Computers</t>
  </si>
  <si>
    <t>Purchase of one Video Camera Digit</t>
  </si>
  <si>
    <t>Purchase of (1) generating Plant @ N250,000</t>
  </si>
  <si>
    <t>Purchase of One no of Executive Table @ N120,000 and four no of executive chair @ N80,000 each for Directors</t>
  </si>
  <si>
    <t>Purchase of Laboratory Equipment</t>
  </si>
  <si>
    <t>Purchase of Mobile Analytical Kits and Testing Elements</t>
  </si>
  <si>
    <t>Overhauling of Vehicles</t>
  </si>
  <si>
    <t>Purchase of Cash Safe</t>
  </si>
  <si>
    <t>Purchase of Window Blind</t>
  </si>
  <si>
    <t>Purchase of Ten Cabinets</t>
  </si>
  <si>
    <t>Purchase of 4 Medium Size Refrigerators</t>
  </si>
  <si>
    <t>Purchase of 4 Air Conditioners</t>
  </si>
  <si>
    <t>Purchase of 4 OX Fans</t>
  </si>
  <si>
    <t>Purchase of Desktop Computers with UPS</t>
  </si>
  <si>
    <t>Purchase of 3 AR5316E Photocopy Machine</t>
  </si>
  <si>
    <t>Purchase of 10 HP Laptops at N180,000 each</t>
  </si>
  <si>
    <t>Purchase of 4 Scanners</t>
  </si>
  <si>
    <t>Purchase of 5 Printers</t>
  </si>
  <si>
    <t>PURCHASE OF 3HP LAPTOP AT N200,000 EACH</t>
  </si>
  <si>
    <t>Sunshine Lotto</t>
  </si>
  <si>
    <t>Lottery Multi Printing Machine for the 18 Local government Areas</t>
  </si>
  <si>
    <t>Purchase of 10 Computers , Photocopiers, Scanners, Laminating Machine</t>
  </si>
  <si>
    <t>Promotion of Sunshine Lotto</t>
  </si>
  <si>
    <t>052100200100: CONTRIBUTORY HEALTH COMMISSION</t>
  </si>
  <si>
    <t>Purchase of Computers, Tablets</t>
  </si>
  <si>
    <t>Purchase of Projectors</t>
  </si>
  <si>
    <t>Purchase of Office Camera</t>
  </si>
  <si>
    <t>Purchase of Binding Equipment</t>
  </si>
  <si>
    <t>Purchase of Executive Tables</t>
  </si>
  <si>
    <t>Purchase of Safes, file cabinets,cupboards, aluminum partition</t>
  </si>
  <si>
    <t>Purchase of Air conditioners</t>
  </si>
  <si>
    <t>Construction of New Office Complex</t>
  </si>
  <si>
    <t>Procurement of Operational Vehicle: Toyotal Hilux</t>
  </si>
  <si>
    <t>Research on Contributory Health Scheme</t>
  </si>
  <si>
    <t>Public Health Programme</t>
  </si>
  <si>
    <t>Public Enlightenment, Monitoring &amp; Evaluation</t>
  </si>
  <si>
    <t>Health Care for Under 5 and Pregnant Women</t>
  </si>
  <si>
    <t>Re-imbursement to PHCs and Hospitals</t>
  </si>
  <si>
    <t>Procurement of Medicament &amp; Consumables to combat Covid-19 pandemic</t>
  </si>
  <si>
    <t>Advocacy, Sensitization and Marketing</t>
  </si>
  <si>
    <t>Accreditation, Registration &amp; Monitoring of Health facilities</t>
  </si>
  <si>
    <t>ICT Unit maintenance</t>
  </si>
  <si>
    <t>Printing of Data tools</t>
  </si>
  <si>
    <t>Development of the Health Insurance Scheme Software and Hardware Infrastructure</t>
  </si>
  <si>
    <t>011105200100: DEPARTMENT OF PUBLIC SERVICE REFORM AND DEVELOPMENT (DPSRD)</t>
  </si>
  <si>
    <t>Purchase of 3 nos each of Desktop and Laptop Computers</t>
  </si>
  <si>
    <t>Purchase of 2 nos of Sharp Photocopiers</t>
  </si>
  <si>
    <t>Purchase of Office Equipment (General)</t>
  </si>
  <si>
    <t>Purchase of 12.5 KVA Generator</t>
  </si>
  <si>
    <t>025200100100: MINISTRY OF WATER RESOURCES, PUBLIC SANITATION AND HYGIENE</t>
  </si>
  <si>
    <t>Water Supply Sanitation and Hygiene Programme</t>
  </si>
  <si>
    <t>Improved Water Supply and Sanitation Coordination, Monitoring &amp; Evaluation</t>
  </si>
  <si>
    <t>Improved Water Sanitation and Hygiene (WASH) Sector Emergency Response Implementation and Empowerment</t>
  </si>
  <si>
    <t>Capacity Building for Staff of the Ministry and for Staff of Sector-Plan Implementing Agencies</t>
  </si>
  <si>
    <t>Research &amp; Development of Low Cost, Affordable, Practical and Appropriate Technologies for Water and Sanitation Services Delivery including Research into Local Technologies for manufacture of Local Spare Parts Village Level Operation Mechanics (VLOM).</t>
  </si>
  <si>
    <t>Participation in National Council on Water Resources</t>
  </si>
  <si>
    <t>Fumigation/Decontamination Activities</t>
  </si>
  <si>
    <t>World Day Celebrations (Global Handwashing Day, World Toilet Day, Menstrual Hygiene Day, World Water Day e.t.c)</t>
  </si>
  <si>
    <t>Renovation of the Ministry's Headquarters Office Complex</t>
  </si>
  <si>
    <t>Provision of Office Equipments</t>
  </si>
  <si>
    <t>Purchase of Desktop and Laptop Computers</t>
  </si>
  <si>
    <t>Purchase of Laserjet Printers</t>
  </si>
  <si>
    <t>Provision of Office Furniture &amp; Fittings</t>
  </si>
  <si>
    <t>Purchase of Office Tables &amp; Conference Tables</t>
  </si>
  <si>
    <t>Purchase of Executive &amp; Office Chairs</t>
  </si>
  <si>
    <t>Purchase of Air Conditioners</t>
  </si>
  <si>
    <t>Purchase of Office Safes &amp; Cabinets</t>
  </si>
  <si>
    <t>Water Conservation and Management</t>
  </si>
  <si>
    <t>Water Conservation and Management Implementation and Sustainability</t>
  </si>
  <si>
    <t>Clean Ondo Campaign Programme</t>
  </si>
  <si>
    <t>053500100200: NEW MAP PROJECT OFFICE</t>
  </si>
  <si>
    <t>Ecological Control Programme</t>
  </si>
  <si>
    <t>New Map Draw Down</t>
  </si>
  <si>
    <t>023305100200: ONDO STATE UN-REDD+ PROJECT</t>
  </si>
  <si>
    <t>REDD+ Programme</t>
  </si>
  <si>
    <t>REDD+ Draw Down</t>
  </si>
  <si>
    <t>023400100300: PUBLIC WORKS DEPARTMENT (OSARMCO)</t>
  </si>
  <si>
    <t>Rehabilitation of Roads</t>
  </si>
  <si>
    <t>012400400300: ONDO STATE SECURITY NETWORK AGENCY (AMOTEKUN CORPS)</t>
  </si>
  <si>
    <t>Provision of Furniture and Fittings</t>
  </si>
  <si>
    <t>Procurement of Office Tables</t>
  </si>
  <si>
    <t>Procurement of Office Chairs</t>
  </si>
  <si>
    <t>Purchase of 2 Nos of Air Conditioners</t>
  </si>
  <si>
    <t>Purchase of 2 nos Fridge</t>
  </si>
  <si>
    <t>Purchase of 24 Nos Fans</t>
  </si>
  <si>
    <t>Office Equipment/Renovation of Office</t>
  </si>
  <si>
    <t>Purchase of 2 Nos of Security Screening Machines @N650,000 each</t>
  </si>
  <si>
    <t>Purchase of 1 No Photocopying Machine</t>
  </si>
  <si>
    <t>Purchase of 2 Nos Desktop and 1 Nos of Laptop Computers</t>
  </si>
  <si>
    <t>Purchase of 1 Nos Scanner</t>
  </si>
  <si>
    <t>Purchase of 1 No Shredding Machine</t>
  </si>
  <si>
    <t>1 Nos Power Generating Set</t>
  </si>
  <si>
    <t>Societal Re-orientation (General)</t>
  </si>
  <si>
    <t>Security Equipments</t>
  </si>
  <si>
    <t>Provision of Security Consumables</t>
  </si>
  <si>
    <t>022205600100: ONDO STATE ENTREPRENEURSHIP AGENCY (ONDEA)</t>
  </si>
  <si>
    <t>Poverty Alleviation</t>
  </si>
  <si>
    <t>Entrepreneurship Programmes/Projects</t>
  </si>
  <si>
    <t>Entrepreneurs Cycle Fund (Loans to Entrepreneurs in the 18 LGAs</t>
  </si>
  <si>
    <t>Equipment assistance to Entrepreneurs: Startups, empowerment and Scaling up</t>
  </si>
  <si>
    <t>Entrepreneurs Master Class:Capacity building for Entrepreneurs</t>
  </si>
  <si>
    <t>Entrepreneurship Development Programmes: (i) My Innovation and Invention,(ii) Home and Away,(iii) Digital Woman, (iv) My Governor and Me (v) Broadcast your Business</t>
  </si>
  <si>
    <t>Monitoring and Supervision of loan facility Projects and stipend for Volunteers ( Field assistants across the 18 LGAs)</t>
  </si>
  <si>
    <t>Youth unemployment conferences and other Professional workshop</t>
  </si>
  <si>
    <t>Publicity of the Agency's activities</t>
  </si>
  <si>
    <t>Office Furniture</t>
  </si>
  <si>
    <t>Purchase of Office Furniture(30 units of Executive Massage Chairs @ N30,000.00/unit</t>
  </si>
  <si>
    <t>Purchase Office Furniture (30units of Executive Modern Tables @ N45,000/unit</t>
  </si>
  <si>
    <t>Purchase of Office Furniture (10 units of File Cabinet @ N65,000.00/unit</t>
  </si>
  <si>
    <t>Partitioning of Offices and Lightening (Headquarter and outstations in the 18 LGAs)</t>
  </si>
  <si>
    <t>Purchase of Office Equipment(Projector)</t>
  </si>
  <si>
    <t>Purchase of Office Equipment( 5units of Laserjet Pro M402d Printers @150,000.00/unit</t>
  </si>
  <si>
    <t>Purchase of Office Equipment(4units of Sharp Photocopying Machine @300,000.00/unit</t>
  </si>
  <si>
    <t>Purchase of Office Equipment(2units of Scanning Machine @ N70,000/unit</t>
  </si>
  <si>
    <t>Purchase of Office Equipment(10units of HP Core high Laptops @ 200,000.00/unit for key officers of the Agency</t>
  </si>
  <si>
    <t>Media Equipment:2 units of Laptop MacBook Pro 2018 @ N600,000.00/unit, Canon 5D Mark III Digital Camera @ N980,000.00, One unit of Canon Lens 24-70MMM @ 300,000.00, One unit of Canon Lens 70-200MM @ N520,000.00</t>
  </si>
  <si>
    <t>Website upgrade, Maintenance and Software fee</t>
  </si>
  <si>
    <t>026300200100: ONDO STATE BUILDING CONTROL AGENCY</t>
  </si>
  <si>
    <t>Housing and Urban Development (General)</t>
  </si>
  <si>
    <t>Purchase of 3 Nos of Hilux</t>
  </si>
  <si>
    <t>Building Control Equipment and Other Ancillary Programmes</t>
  </si>
  <si>
    <t>1</t>
  </si>
  <si>
    <t>000022</t>
  </si>
  <si>
    <t>02050000220206</t>
  </si>
  <si>
    <t>2</t>
  </si>
  <si>
    <t>02050000220201</t>
  </si>
  <si>
    <t>3</t>
  </si>
  <si>
    <t>02050000220202</t>
  </si>
  <si>
    <t>4</t>
  </si>
  <si>
    <t>02050000220203</t>
  </si>
  <si>
    <t>5</t>
  </si>
  <si>
    <t>02050000220204</t>
  </si>
  <si>
    <t>6</t>
  </si>
  <si>
    <t>02050000220205</t>
  </si>
  <si>
    <t>000148</t>
  </si>
  <si>
    <t>7</t>
  </si>
  <si>
    <t>02050001480101</t>
  </si>
  <si>
    <t>000267</t>
  </si>
  <si>
    <t>8</t>
  </si>
  <si>
    <t>03050002670101</t>
  </si>
  <si>
    <t>9</t>
  </si>
  <si>
    <t>03050002670102</t>
  </si>
  <si>
    <t>000268</t>
  </si>
  <si>
    <t>000269</t>
  </si>
  <si>
    <t>10</t>
  </si>
  <si>
    <t>03050002690305</t>
  </si>
  <si>
    <t>11</t>
  </si>
  <si>
    <t>03050002690301</t>
  </si>
  <si>
    <t>12</t>
  </si>
  <si>
    <t>03050002690302</t>
  </si>
  <si>
    <t>13</t>
  </si>
  <si>
    <t>03050002690303</t>
  </si>
  <si>
    <t>14</t>
  </si>
  <si>
    <t>03050002690304</t>
  </si>
  <si>
    <t>000270</t>
  </si>
  <si>
    <t>15</t>
  </si>
  <si>
    <t>03050002700301</t>
  </si>
  <si>
    <t>16</t>
  </si>
  <si>
    <t>03050002700302</t>
  </si>
  <si>
    <t>17</t>
  </si>
  <si>
    <t>03050002700303</t>
  </si>
  <si>
    <t>18</t>
  </si>
  <si>
    <t>03050002700304</t>
  </si>
  <si>
    <t>19</t>
  </si>
  <si>
    <t>03050002700305</t>
  </si>
  <si>
    <t>20</t>
  </si>
  <si>
    <t>03050002700306</t>
  </si>
  <si>
    <t>21</t>
  </si>
  <si>
    <t>03050002700323</t>
  </si>
  <si>
    <t>000271</t>
  </si>
  <si>
    <t>000272</t>
  </si>
  <si>
    <t>22</t>
  </si>
  <si>
    <t>03050002720301</t>
  </si>
  <si>
    <t>000273</t>
  </si>
  <si>
    <t>23</t>
  </si>
  <si>
    <t>03050002730301</t>
  </si>
  <si>
    <t>000274</t>
  </si>
  <si>
    <t>24</t>
  </si>
  <si>
    <t>03050002740301</t>
  </si>
  <si>
    <t>25</t>
  </si>
  <si>
    <t>03050002740302</t>
  </si>
  <si>
    <t>000275</t>
  </si>
  <si>
    <t>26</t>
  </si>
  <si>
    <t>03050002750101</t>
  </si>
  <si>
    <t>27</t>
  </si>
  <si>
    <t>03050002750104</t>
  </si>
  <si>
    <t>000192</t>
  </si>
  <si>
    <t>02130001920301</t>
  </si>
  <si>
    <t>02130001920302</t>
  </si>
  <si>
    <t>000193</t>
  </si>
  <si>
    <t>02130001930301</t>
  </si>
  <si>
    <t>000194</t>
  </si>
  <si>
    <t>02130001940301</t>
  </si>
  <si>
    <t>000195</t>
  </si>
  <si>
    <t>02130001950101</t>
  </si>
  <si>
    <t>000129</t>
  </si>
  <si>
    <t>02060001290102</t>
  </si>
  <si>
    <t>02060001290101</t>
  </si>
  <si>
    <t>000131</t>
  </si>
  <si>
    <t>01080001310201</t>
  </si>
  <si>
    <t>01080001310202</t>
  </si>
  <si>
    <t>000196</t>
  </si>
  <si>
    <t>02130001960301</t>
  </si>
  <si>
    <t>02130001960302</t>
  </si>
  <si>
    <t>000197</t>
  </si>
  <si>
    <t>02130001970301</t>
  </si>
  <si>
    <t>02130001970302</t>
  </si>
  <si>
    <t>000451</t>
  </si>
  <si>
    <t>02130004510401</t>
  </si>
  <si>
    <t>000201</t>
  </si>
  <si>
    <t>05060002010101</t>
  </si>
  <si>
    <t>000077</t>
  </si>
  <si>
    <t>02110000770101</t>
  </si>
  <si>
    <t>02110000770102</t>
  </si>
  <si>
    <t>02110000770103</t>
  </si>
  <si>
    <t>02110000770104</t>
  </si>
  <si>
    <t>000120</t>
  </si>
  <si>
    <t>03130001200111</t>
  </si>
  <si>
    <t>03130001200101</t>
  </si>
  <si>
    <t>03130001200102</t>
  </si>
  <si>
    <t>03130001200103</t>
  </si>
  <si>
    <t>03130001200104</t>
  </si>
  <si>
    <t>03130001200105</t>
  </si>
  <si>
    <t>03130001200106</t>
  </si>
  <si>
    <t>03130001200107</t>
  </si>
  <si>
    <t>03130001200108</t>
  </si>
  <si>
    <t>03130001200109</t>
  </si>
  <si>
    <t>03130001200110</t>
  </si>
  <si>
    <t>03130001200128</t>
  </si>
  <si>
    <t>03130001200132</t>
  </si>
  <si>
    <t>000371</t>
  </si>
  <si>
    <t>02130003710401</t>
  </si>
  <si>
    <t>000372</t>
  </si>
  <si>
    <t>02130003720401</t>
  </si>
  <si>
    <t>000373</t>
  </si>
  <si>
    <t>02130003730401</t>
  </si>
  <si>
    <t>02130003730402</t>
  </si>
  <si>
    <t>02130003730409</t>
  </si>
  <si>
    <t>000374</t>
  </si>
  <si>
    <t>02130003740401</t>
  </si>
  <si>
    <t>02130003740406</t>
  </si>
  <si>
    <t>000506</t>
  </si>
  <si>
    <t>02130005060401</t>
  </si>
  <si>
    <t>000405</t>
  </si>
  <si>
    <t>02130004050401</t>
  </si>
  <si>
    <t>02130004050402</t>
  </si>
  <si>
    <t>02130004050407</t>
  </si>
  <si>
    <t>000151</t>
  </si>
  <si>
    <t>01010001510201</t>
  </si>
  <si>
    <t>01010001510202</t>
  </si>
  <si>
    <t>000412</t>
  </si>
  <si>
    <t>01010004120301</t>
  </si>
  <si>
    <t>01010004120305</t>
  </si>
  <si>
    <t>01010004120306</t>
  </si>
  <si>
    <t>01010004120309</t>
  </si>
  <si>
    <t>01010004120307</t>
  </si>
  <si>
    <t>01010004120308</t>
  </si>
  <si>
    <t>01010004120310</t>
  </si>
  <si>
    <t>01010004120312</t>
  </si>
  <si>
    <t>01010004120313</t>
  </si>
  <si>
    <t>01010004120314</t>
  </si>
  <si>
    <t>01010004120315</t>
  </si>
  <si>
    <t>01010004120316</t>
  </si>
  <si>
    <t>01010004120317</t>
  </si>
  <si>
    <t>01010004120318</t>
  </si>
  <si>
    <t>01010004120319</t>
  </si>
  <si>
    <t>01010004120320</t>
  </si>
  <si>
    <t>01010004120321</t>
  </si>
  <si>
    <t>01010004120322</t>
  </si>
  <si>
    <t>01010004120323</t>
  </si>
  <si>
    <t>01010004120324</t>
  </si>
  <si>
    <t>01010004120325</t>
  </si>
  <si>
    <t>01010004120326</t>
  </si>
  <si>
    <t>01010004120327</t>
  </si>
  <si>
    <t>01010004120328</t>
  </si>
  <si>
    <t>000426</t>
  </si>
  <si>
    <t>01010004260301</t>
  </si>
  <si>
    <t>28</t>
  </si>
  <si>
    <t>01010004260302</t>
  </si>
  <si>
    <t>29</t>
  </si>
  <si>
    <t>01010004260303</t>
  </si>
  <si>
    <t>30</t>
  </si>
  <si>
    <t>01010004260304</t>
  </si>
  <si>
    <t>000427</t>
  </si>
  <si>
    <t>31</t>
  </si>
  <si>
    <t>01010004270301</t>
  </si>
  <si>
    <t>32</t>
  </si>
  <si>
    <t>01010004270302</t>
  </si>
  <si>
    <t>33</t>
  </si>
  <si>
    <t>01010004270303</t>
  </si>
  <si>
    <t>34</t>
  </si>
  <si>
    <t>01010004270304</t>
  </si>
  <si>
    <t>35</t>
  </si>
  <si>
    <t>01010004270305</t>
  </si>
  <si>
    <t>36</t>
  </si>
  <si>
    <t>01010004270306</t>
  </si>
  <si>
    <t>37</t>
  </si>
  <si>
    <t>01010004270307</t>
  </si>
  <si>
    <t>38</t>
  </si>
  <si>
    <t>01010004270308</t>
  </si>
  <si>
    <t>39</t>
  </si>
  <si>
    <t>01010004270309</t>
  </si>
  <si>
    <t>000428</t>
  </si>
  <si>
    <t>40</t>
  </si>
  <si>
    <t>41</t>
  </si>
  <si>
    <t>42</t>
  </si>
  <si>
    <t>01010004280203</t>
  </si>
  <si>
    <t>43</t>
  </si>
  <si>
    <t>01010004280204</t>
  </si>
  <si>
    <t>44</t>
  </si>
  <si>
    <t>01010004280205</t>
  </si>
  <si>
    <t>45</t>
  </si>
  <si>
    <t>01010004280206</t>
  </si>
  <si>
    <t>000409</t>
  </si>
  <si>
    <t>02060004090101</t>
  </si>
  <si>
    <t>000410</t>
  </si>
  <si>
    <t>04040004100101</t>
  </si>
  <si>
    <t>000411</t>
  </si>
  <si>
    <t>02130004110401</t>
  </si>
  <si>
    <t>02130004110403</t>
  </si>
  <si>
    <t>02130004110404</t>
  </si>
  <si>
    <t>000048</t>
  </si>
  <si>
    <t>04040000480103</t>
  </si>
  <si>
    <t>04040000480104</t>
  </si>
  <si>
    <t>04040000480105</t>
  </si>
  <si>
    <t>04040000480106</t>
  </si>
  <si>
    <t>04040000480107</t>
  </si>
  <si>
    <t>04040000480101</t>
  </si>
  <si>
    <t>04040000480102</t>
  </si>
  <si>
    <t>04040000480122</t>
  </si>
  <si>
    <t>04040000480119</t>
  </si>
  <si>
    <t>04040000480120</t>
  </si>
  <si>
    <t>04040000480127</t>
  </si>
  <si>
    <t>000049</t>
  </si>
  <si>
    <t>04040000490108</t>
  </si>
  <si>
    <t>04040000490109</t>
  </si>
  <si>
    <t>04040000490110</t>
  </si>
  <si>
    <t>04040000490111</t>
  </si>
  <si>
    <t>04040000490112</t>
  </si>
  <si>
    <t>04040000490113</t>
  </si>
  <si>
    <t>04040000490114</t>
  </si>
  <si>
    <t>04040000490115</t>
  </si>
  <si>
    <t>04040000490116</t>
  </si>
  <si>
    <t>04040000490117</t>
  </si>
  <si>
    <t>04040000490101</t>
  </si>
  <si>
    <t>04040000490102</t>
  </si>
  <si>
    <t>04040000490103</t>
  </si>
  <si>
    <t>04040000490104</t>
  </si>
  <si>
    <t>04040000490105</t>
  </si>
  <si>
    <t>04040000490106</t>
  </si>
  <si>
    <t>04040000490107</t>
  </si>
  <si>
    <t>04040000490135</t>
  </si>
  <si>
    <t>04040000490136</t>
  </si>
  <si>
    <t>000367</t>
  </si>
  <si>
    <t>02060003670201</t>
  </si>
  <si>
    <t>02060003670207</t>
  </si>
  <si>
    <t>02060003670204</t>
  </si>
  <si>
    <t>02060003670205</t>
  </si>
  <si>
    <t>000452</t>
  </si>
  <si>
    <t>05030004520101</t>
  </si>
  <si>
    <t>000034</t>
  </si>
  <si>
    <t>02060000340101</t>
  </si>
  <si>
    <t>02060000340103</t>
  </si>
  <si>
    <t>000035</t>
  </si>
  <si>
    <t>02110000350102</t>
  </si>
  <si>
    <t>02110000350104</t>
  </si>
  <si>
    <t>02110000350103</t>
  </si>
  <si>
    <t>02110000350101</t>
  </si>
  <si>
    <t>02110000350113</t>
  </si>
  <si>
    <t>000368</t>
  </si>
  <si>
    <t>04130003680201</t>
  </si>
  <si>
    <t>000369</t>
  </si>
  <si>
    <t>02130003690201</t>
  </si>
  <si>
    <t>000370</t>
  </si>
  <si>
    <t>02060003700101</t>
  </si>
  <si>
    <t>000063</t>
  </si>
  <si>
    <t>02170000630301</t>
  </si>
  <si>
    <t>02170000630302</t>
  </si>
  <si>
    <t>000064</t>
  </si>
  <si>
    <t>02130000640301</t>
  </si>
  <si>
    <t>02130000640302</t>
  </si>
  <si>
    <t>000065</t>
  </si>
  <si>
    <t>02060000650101</t>
  </si>
  <si>
    <t>02060000650102</t>
  </si>
  <si>
    <t>000066</t>
  </si>
  <si>
    <t>02100000660101</t>
  </si>
  <si>
    <t>02100000660102</t>
  </si>
  <si>
    <t>000067</t>
  </si>
  <si>
    <t>02130000670302</t>
  </si>
  <si>
    <t>02130000670305</t>
  </si>
  <si>
    <t>02130000670307</t>
  </si>
  <si>
    <t>02130000670308</t>
  </si>
  <si>
    <t>02130000670311</t>
  </si>
  <si>
    <t>000352</t>
  </si>
  <si>
    <t>02130003520401</t>
  </si>
  <si>
    <t>000080</t>
  </si>
  <si>
    <t>03050000800301</t>
  </si>
  <si>
    <t>03050000800302</t>
  </si>
  <si>
    <t>000354</t>
  </si>
  <si>
    <t>02060003540202</t>
  </si>
  <si>
    <t>02060003540201</t>
  </si>
  <si>
    <t>000355</t>
  </si>
  <si>
    <t>01030003550104</t>
  </si>
  <si>
    <t>01030003550103</t>
  </si>
  <si>
    <t>01030003550101</t>
  </si>
  <si>
    <t>01030003550102</t>
  </si>
  <si>
    <t>01030003550113</t>
  </si>
  <si>
    <t>01030003550119</t>
  </si>
  <si>
    <t>01030003550120</t>
  </si>
  <si>
    <t>000423</t>
  </si>
  <si>
    <t>04030004230101</t>
  </si>
  <si>
    <t>04030004230102</t>
  </si>
  <si>
    <t>000424</t>
  </si>
  <si>
    <t>01030004240101</t>
  </si>
  <si>
    <t>01030004240102</t>
  </si>
  <si>
    <t>000389</t>
  </si>
  <si>
    <t>02060003890201</t>
  </si>
  <si>
    <t>02060003890202</t>
  </si>
  <si>
    <t>02060003890203</t>
  </si>
  <si>
    <t>02060003890204</t>
  </si>
  <si>
    <t>02060003890205</t>
  </si>
  <si>
    <t>000390</t>
  </si>
  <si>
    <t>02050003900101</t>
  </si>
  <si>
    <t>02050003900102</t>
  </si>
  <si>
    <t>02050003900107</t>
  </si>
  <si>
    <t>000392</t>
  </si>
  <si>
    <t>02140003920101</t>
  </si>
  <si>
    <t>02140003920103</t>
  </si>
  <si>
    <t>02140003920102</t>
  </si>
  <si>
    <t>000393</t>
  </si>
  <si>
    <t>03130003930201</t>
  </si>
  <si>
    <t>000396</t>
  </si>
  <si>
    <t>02130003960406</t>
  </si>
  <si>
    <t>02130003960401</t>
  </si>
  <si>
    <t>02130003960402</t>
  </si>
  <si>
    <t>02130003960403</t>
  </si>
  <si>
    <t>02130003960404</t>
  </si>
  <si>
    <t>02130003960405</t>
  </si>
  <si>
    <t>02130003960419</t>
  </si>
  <si>
    <t>02130003960420</t>
  </si>
  <si>
    <t>000397</t>
  </si>
  <si>
    <t>02110003970301</t>
  </si>
  <si>
    <t>02110003970302</t>
  </si>
  <si>
    <t>000398</t>
  </si>
  <si>
    <t>02130003980401</t>
  </si>
  <si>
    <t>000399</t>
  </si>
  <si>
    <t>02110003990304</t>
  </si>
  <si>
    <t>02110003990303</t>
  </si>
  <si>
    <t>02110003990302</t>
  </si>
  <si>
    <t>02110003990301</t>
  </si>
  <si>
    <t>000407</t>
  </si>
  <si>
    <t>02050004070301</t>
  </si>
  <si>
    <t>000408</t>
  </si>
  <si>
    <t>02040004080101</t>
  </si>
  <si>
    <t>000007</t>
  </si>
  <si>
    <t>02130000070105</t>
  </si>
  <si>
    <t>02130000070106</t>
  </si>
  <si>
    <t>02130000070101</t>
  </si>
  <si>
    <t>02130000070102</t>
  </si>
  <si>
    <t>02130000070103</t>
  </si>
  <si>
    <t>02130000070104</t>
  </si>
  <si>
    <t>02130000070109</t>
  </si>
  <si>
    <t>02130000070110</t>
  </si>
  <si>
    <t>02130000070111</t>
  </si>
  <si>
    <t>02130000070127</t>
  </si>
  <si>
    <t>02130000070128</t>
  </si>
  <si>
    <t>02130000070129</t>
  </si>
  <si>
    <t>02130000070140</t>
  </si>
  <si>
    <t>000023</t>
  </si>
  <si>
    <t>02130000230106</t>
  </si>
  <si>
    <t>02130000230101</t>
  </si>
  <si>
    <t>02130000230102</t>
  </si>
  <si>
    <t>02130000230103</t>
  </si>
  <si>
    <t>02130000230104</t>
  </si>
  <si>
    <t>02130000230105</t>
  </si>
  <si>
    <t>02130000230120</t>
  </si>
  <si>
    <t>02130000230121</t>
  </si>
  <si>
    <t>000146</t>
  </si>
  <si>
    <t>02090001460201</t>
  </si>
  <si>
    <t>02090001460202</t>
  </si>
  <si>
    <t>02090001460207</t>
  </si>
  <si>
    <t>000298</t>
  </si>
  <si>
    <t>02020002980101</t>
  </si>
  <si>
    <t>02020002980103</t>
  </si>
  <si>
    <t>02020002980102</t>
  </si>
  <si>
    <t>02020002980113</t>
  </si>
  <si>
    <t>000299</t>
  </si>
  <si>
    <t>03020002990101</t>
  </si>
  <si>
    <t>000300</t>
  </si>
  <si>
    <t>02020003000101</t>
  </si>
  <si>
    <t>000301</t>
  </si>
  <si>
    <t>02020003010101</t>
  </si>
  <si>
    <t>02020003010102</t>
  </si>
  <si>
    <t>02020003010111</t>
  </si>
  <si>
    <t>000302</t>
  </si>
  <si>
    <t>02020003020101</t>
  </si>
  <si>
    <t>000414</t>
  </si>
  <si>
    <t>02020004140101</t>
  </si>
  <si>
    <t>02020004140102</t>
  </si>
  <si>
    <t>02020004140103</t>
  </si>
  <si>
    <t>02020004140104</t>
  </si>
  <si>
    <t>02020004140105</t>
  </si>
  <si>
    <t>02020004140106</t>
  </si>
  <si>
    <t>02020004140107</t>
  </si>
  <si>
    <t>02020004140108</t>
  </si>
  <si>
    <t>000088</t>
  </si>
  <si>
    <t>02110000880305</t>
  </si>
  <si>
    <t>02110000880301</t>
  </si>
  <si>
    <t>02110000880302</t>
  </si>
  <si>
    <t>02110000880303</t>
  </si>
  <si>
    <t>02110000880304</t>
  </si>
  <si>
    <t>02110000880314</t>
  </si>
  <si>
    <t>02110000880315</t>
  </si>
  <si>
    <t>02110000880316</t>
  </si>
  <si>
    <t>000089</t>
  </si>
  <si>
    <t>02110000890301</t>
  </si>
  <si>
    <t>02110000890302</t>
  </si>
  <si>
    <t>02110000890303</t>
  </si>
  <si>
    <t>02110000890304</t>
  </si>
  <si>
    <t>02110000890315</t>
  </si>
  <si>
    <t>000128</t>
  </si>
  <si>
    <t>04110001280304</t>
  </si>
  <si>
    <t>04110001280307</t>
  </si>
  <si>
    <t>04110001280308</t>
  </si>
  <si>
    <t>04110001280309</t>
  </si>
  <si>
    <t>04110001280310</t>
  </si>
  <si>
    <t>04110001280301</t>
  </si>
  <si>
    <t>04110001280302</t>
  </si>
  <si>
    <t>04110001280303</t>
  </si>
  <si>
    <t>04110001280327</t>
  </si>
  <si>
    <t>04110001280328</t>
  </si>
  <si>
    <t>04110001280329</t>
  </si>
  <si>
    <t>04110001280330</t>
  </si>
  <si>
    <t>04110001280331</t>
  </si>
  <si>
    <t>04110001280332</t>
  </si>
  <si>
    <t>04110001280333</t>
  </si>
  <si>
    <t>04110001280335</t>
  </si>
  <si>
    <t>04110001280347</t>
  </si>
  <si>
    <t>04110001280365</t>
  </si>
  <si>
    <t>000092</t>
  </si>
  <si>
    <t>02110000920311</t>
  </si>
  <si>
    <t>02110000920305</t>
  </si>
  <si>
    <t>02110000920307</t>
  </si>
  <si>
    <t>02110000920301</t>
  </si>
  <si>
    <t>02110000920341</t>
  </si>
  <si>
    <t>02110000920302</t>
  </si>
  <si>
    <t>02110000920342</t>
  </si>
  <si>
    <t>02110000920343</t>
  </si>
  <si>
    <t>02110000920344</t>
  </si>
  <si>
    <t>02110000920345</t>
  </si>
  <si>
    <t>02110000920346</t>
  </si>
  <si>
    <t>02110000920347</t>
  </si>
  <si>
    <t>02110000920348</t>
  </si>
  <si>
    <t>02110000920349</t>
  </si>
  <si>
    <t>02110000920361</t>
  </si>
  <si>
    <t>000095</t>
  </si>
  <si>
    <t>02110000950303</t>
  </si>
  <si>
    <t>02110000950301</t>
  </si>
  <si>
    <t>02110000950302</t>
  </si>
  <si>
    <t>02110000950315</t>
  </si>
  <si>
    <t>000144</t>
  </si>
  <si>
    <t>02050001440102</t>
  </si>
  <si>
    <t>02050001440101</t>
  </si>
  <si>
    <t>02050001440105</t>
  </si>
  <si>
    <t>000179</t>
  </si>
  <si>
    <t>02020001790101</t>
  </si>
  <si>
    <t>000441</t>
  </si>
  <si>
    <t>02060004410201</t>
  </si>
  <si>
    <t>02060004410202</t>
  </si>
  <si>
    <t>000385</t>
  </si>
  <si>
    <t>02130003850401</t>
  </si>
  <si>
    <t>000386</t>
  </si>
  <si>
    <t>02130003860401</t>
  </si>
  <si>
    <t>02130003860402</t>
  </si>
  <si>
    <t>000387</t>
  </si>
  <si>
    <t>02130003870401</t>
  </si>
  <si>
    <t>000388</t>
  </si>
  <si>
    <t>02130003880401</t>
  </si>
  <si>
    <t>02130003880406</t>
  </si>
  <si>
    <t>02130003880407</t>
  </si>
  <si>
    <t>000391</t>
  </si>
  <si>
    <t>03050003910101</t>
  </si>
  <si>
    <t>000126</t>
  </si>
  <si>
    <t>03050001260201</t>
  </si>
  <si>
    <t>03050001260202</t>
  </si>
  <si>
    <t>03050001260205</t>
  </si>
  <si>
    <t>000394</t>
  </si>
  <si>
    <t>03050003940102</t>
  </si>
  <si>
    <t>03050003940101</t>
  </si>
  <si>
    <t>03050003940106</t>
  </si>
  <si>
    <t>000395</t>
  </si>
  <si>
    <t>02050003950101</t>
  </si>
  <si>
    <t>000400</t>
  </si>
  <si>
    <t>03050004000102</t>
  </si>
  <si>
    <t>03050004000101</t>
  </si>
  <si>
    <t>03050004000105</t>
  </si>
  <si>
    <t>000137</t>
  </si>
  <si>
    <t>02130001370301</t>
  </si>
  <si>
    <t>02130001370302</t>
  </si>
  <si>
    <t>02130001370303</t>
  </si>
  <si>
    <t>02130001370304</t>
  </si>
  <si>
    <t>000138</t>
  </si>
  <si>
    <t>02110001380301</t>
  </si>
  <si>
    <t>000190</t>
  </si>
  <si>
    <t>02130001900101</t>
  </si>
  <si>
    <t>000191</t>
  </si>
  <si>
    <t>02060001910101</t>
  </si>
  <si>
    <t>000044</t>
  </si>
  <si>
    <t>02050000440101</t>
  </si>
  <si>
    <t>000333</t>
  </si>
  <si>
    <t>02060003330101</t>
  </si>
  <si>
    <t>02060003330102</t>
  </si>
  <si>
    <t>02060003330103</t>
  </si>
  <si>
    <t>02060003330108</t>
  </si>
  <si>
    <t>02060003330109</t>
  </si>
  <si>
    <t>000334</t>
  </si>
  <si>
    <t>02060003340201</t>
  </si>
  <si>
    <t>000036</t>
  </si>
  <si>
    <t>02140000360101</t>
  </si>
  <si>
    <t>02140000360105</t>
  </si>
  <si>
    <t>02140000360106</t>
  </si>
  <si>
    <t>000375</t>
  </si>
  <si>
    <t>02130003750401</t>
  </si>
  <si>
    <t>02130003750405</t>
  </si>
  <si>
    <t>02130003750406</t>
  </si>
  <si>
    <t>000376</t>
  </si>
  <si>
    <t>02110003760301</t>
  </si>
  <si>
    <t>02110003760302</t>
  </si>
  <si>
    <t>000377</t>
  </si>
  <si>
    <t>02110003770101</t>
  </si>
  <si>
    <t>02110003770103</t>
  </si>
  <si>
    <t>02110003770107</t>
  </si>
  <si>
    <t>02110003770108</t>
  </si>
  <si>
    <t>02110003770109</t>
  </si>
  <si>
    <t>02110003770110</t>
  </si>
  <si>
    <t>000378</t>
  </si>
  <si>
    <t>02060003780201</t>
  </si>
  <si>
    <t>000145</t>
  </si>
  <si>
    <t>05130001450101</t>
  </si>
  <si>
    <t>05130001450104</t>
  </si>
  <si>
    <t>05130001450105</t>
  </si>
  <si>
    <t>05130001450108</t>
  </si>
  <si>
    <t>000379</t>
  </si>
  <si>
    <t>02140003790101</t>
  </si>
  <si>
    <t>02140003790102</t>
  </si>
  <si>
    <t>02140003790106</t>
  </si>
  <si>
    <t>02140003790107</t>
  </si>
  <si>
    <t>02140003790108</t>
  </si>
  <si>
    <t>02140003790109</t>
  </si>
  <si>
    <t>02140003790110</t>
  </si>
  <si>
    <t>02140003790111</t>
  </si>
  <si>
    <t>000380</t>
  </si>
  <si>
    <t>02110003800301</t>
  </si>
  <si>
    <t>02110003800302</t>
  </si>
  <si>
    <t>02110003800307</t>
  </si>
  <si>
    <t>02110003800308</t>
  </si>
  <si>
    <t>02110003800310</t>
  </si>
  <si>
    <t>02110003800313</t>
  </si>
  <si>
    <t>000038</t>
  </si>
  <si>
    <t>01010000380203</t>
  </si>
  <si>
    <t>01010000380226</t>
  </si>
  <si>
    <t>01010000380202</t>
  </si>
  <si>
    <t>01010000380204</t>
  </si>
  <si>
    <t>01010000380205</t>
  </si>
  <si>
    <t>01010000380206</t>
  </si>
  <si>
    <t>01010000380207</t>
  </si>
  <si>
    <t>01010000380209</t>
  </si>
  <si>
    <t>01010000380210</t>
  </si>
  <si>
    <t>01010000380212</t>
  </si>
  <si>
    <t>01010000380213</t>
  </si>
  <si>
    <t>01010000380214</t>
  </si>
  <si>
    <t>01010000380215</t>
  </si>
  <si>
    <t>01010000380216</t>
  </si>
  <si>
    <t>01010000380217</t>
  </si>
  <si>
    <t>01010000380218</t>
  </si>
  <si>
    <t>01010000380220</t>
  </si>
  <si>
    <t>01010000380221</t>
  </si>
  <si>
    <t>01010000380222</t>
  </si>
  <si>
    <t>01010000380223</t>
  </si>
  <si>
    <t>01010000380225</t>
  </si>
  <si>
    <t>01010000380224</t>
  </si>
  <si>
    <t>01010000380228</t>
  </si>
  <si>
    <t>01010000380227</t>
  </si>
  <si>
    <t>01010000380229</t>
  </si>
  <si>
    <t>01010000380230</t>
  </si>
  <si>
    <t>01010000380208</t>
  </si>
  <si>
    <t>01010000380254</t>
  </si>
  <si>
    <t>01010000380255</t>
  </si>
  <si>
    <t>01010000380267</t>
  </si>
  <si>
    <t>01010000380266</t>
  </si>
  <si>
    <t>01010000380264</t>
  </si>
  <si>
    <t>01010000380265</t>
  </si>
  <si>
    <t>01010000380268</t>
  </si>
  <si>
    <t>01010000380281</t>
  </si>
  <si>
    <t>000039</t>
  </si>
  <si>
    <t>01010000390201</t>
  </si>
  <si>
    <t>01010000390202</t>
  </si>
  <si>
    <t>01010000390211</t>
  </si>
  <si>
    <t>01010000390212</t>
  </si>
  <si>
    <t>01010000390213</t>
  </si>
  <si>
    <t>01010000390214</t>
  </si>
  <si>
    <t>01010000390220</t>
  </si>
  <si>
    <t>01010000390221</t>
  </si>
  <si>
    <t>01010000390209</t>
  </si>
  <si>
    <t>01010000390217</t>
  </si>
  <si>
    <t>46</t>
  </si>
  <si>
    <t>01010000390218</t>
  </si>
  <si>
    <t>47</t>
  </si>
  <si>
    <t>01010000390219</t>
  </si>
  <si>
    <t>48</t>
  </si>
  <si>
    <t>01010000390222</t>
  </si>
  <si>
    <t>49</t>
  </si>
  <si>
    <t>01010000390231</t>
  </si>
  <si>
    <t>50</t>
  </si>
  <si>
    <t>01010000390232</t>
  </si>
  <si>
    <t>51</t>
  </si>
  <si>
    <t>01010000390233</t>
  </si>
  <si>
    <t>52</t>
  </si>
  <si>
    <t>01010000390234</t>
  </si>
  <si>
    <t>53</t>
  </si>
  <si>
    <t>01010000390235</t>
  </si>
  <si>
    <t>54</t>
  </si>
  <si>
    <t>01010000390236</t>
  </si>
  <si>
    <t>55</t>
  </si>
  <si>
    <t>01010000390237</t>
  </si>
  <si>
    <t>56</t>
  </si>
  <si>
    <t>01010000390238</t>
  </si>
  <si>
    <t>57</t>
  </si>
  <si>
    <t>01010000390239</t>
  </si>
  <si>
    <t>58</t>
  </si>
  <si>
    <t>01010000390240</t>
  </si>
  <si>
    <t>59</t>
  </si>
  <si>
    <t>01010000390241</t>
  </si>
  <si>
    <t>000040</t>
  </si>
  <si>
    <t>60</t>
  </si>
  <si>
    <t>01010000400203</t>
  </si>
  <si>
    <t>61</t>
  </si>
  <si>
    <t>01010000400201</t>
  </si>
  <si>
    <t>62</t>
  </si>
  <si>
    <t>01010000400202</t>
  </si>
  <si>
    <t>63</t>
  </si>
  <si>
    <t>01010000400207</t>
  </si>
  <si>
    <t>000041</t>
  </si>
  <si>
    <t>64</t>
  </si>
  <si>
    <t>01010000410107</t>
  </si>
  <si>
    <t>65</t>
  </si>
  <si>
    <t>01010000410115</t>
  </si>
  <si>
    <t>66</t>
  </si>
  <si>
    <t>01010000410116</t>
  </si>
  <si>
    <t>67</t>
  </si>
  <si>
    <t>01010000410101</t>
  </si>
  <si>
    <t>68</t>
  </si>
  <si>
    <t>01010000410102</t>
  </si>
  <si>
    <t>69</t>
  </si>
  <si>
    <t>01010000410103</t>
  </si>
  <si>
    <t>70</t>
  </si>
  <si>
    <t>01010000410104</t>
  </si>
  <si>
    <t>71</t>
  </si>
  <si>
    <t>01010000410105</t>
  </si>
  <si>
    <t>72</t>
  </si>
  <si>
    <t>01010000410108</t>
  </si>
  <si>
    <t>73</t>
  </si>
  <si>
    <t>01010000410109</t>
  </si>
  <si>
    <t>74</t>
  </si>
  <si>
    <t>01010000410110</t>
  </si>
  <si>
    <t>75</t>
  </si>
  <si>
    <t>01010000410111</t>
  </si>
  <si>
    <t>76</t>
  </si>
  <si>
    <t>01010000410112</t>
  </si>
  <si>
    <t>77</t>
  </si>
  <si>
    <t>01010000410113</t>
  </si>
  <si>
    <t>78</t>
  </si>
  <si>
    <t>01010000410114</t>
  </si>
  <si>
    <t>79</t>
  </si>
  <si>
    <t>01010000410132</t>
  </si>
  <si>
    <t>80</t>
  </si>
  <si>
    <t>01010000410120</t>
  </si>
  <si>
    <t>81</t>
  </si>
  <si>
    <t>01010000410121</t>
  </si>
  <si>
    <t>82</t>
  </si>
  <si>
    <t>01010000410122</t>
  </si>
  <si>
    <t>83</t>
  </si>
  <si>
    <t>01010000410123</t>
  </si>
  <si>
    <t>84</t>
  </si>
  <si>
    <t>01010000410129</t>
  </si>
  <si>
    <t>85</t>
  </si>
  <si>
    <t>01010000410130</t>
  </si>
  <si>
    <t>86</t>
  </si>
  <si>
    <t>01010000410131</t>
  </si>
  <si>
    <t>87</t>
  </si>
  <si>
    <t>01010000410142</t>
  </si>
  <si>
    <t>88</t>
  </si>
  <si>
    <t>01010000410145</t>
  </si>
  <si>
    <t>89</t>
  </si>
  <si>
    <t>01010000410147</t>
  </si>
  <si>
    <t>90</t>
  </si>
  <si>
    <t>01010000410148</t>
  </si>
  <si>
    <t>91</t>
  </si>
  <si>
    <t>01010000410149</t>
  </si>
  <si>
    <t>92</t>
  </si>
  <si>
    <t>01010000410150</t>
  </si>
  <si>
    <t>93</t>
  </si>
  <si>
    <t>01010000410153</t>
  </si>
  <si>
    <t>94</t>
  </si>
  <si>
    <t>01010000410154</t>
  </si>
  <si>
    <t>95</t>
  </si>
  <si>
    <t>01010000410155</t>
  </si>
  <si>
    <t>96</t>
  </si>
  <si>
    <t>01010000410156</t>
  </si>
  <si>
    <t>97</t>
  </si>
  <si>
    <t>01010000410157</t>
  </si>
  <si>
    <t>98</t>
  </si>
  <si>
    <t>01010000410159</t>
  </si>
  <si>
    <t>99</t>
  </si>
  <si>
    <t>01010000410160</t>
  </si>
  <si>
    <t>100</t>
  </si>
  <si>
    <t>01010000410162</t>
  </si>
  <si>
    <t>101</t>
  </si>
  <si>
    <t>01010000410163</t>
  </si>
  <si>
    <t>102</t>
  </si>
  <si>
    <t>01010000410164</t>
  </si>
  <si>
    <t>103</t>
  </si>
  <si>
    <t>01010000410165</t>
  </si>
  <si>
    <t>104</t>
  </si>
  <si>
    <t>01010000410166</t>
  </si>
  <si>
    <t>105</t>
  </si>
  <si>
    <t>01010000410167</t>
  </si>
  <si>
    <t>000042</t>
  </si>
  <si>
    <t>106</t>
  </si>
  <si>
    <t>01010000420212</t>
  </si>
  <si>
    <t>107</t>
  </si>
  <si>
    <t>01010000420213</t>
  </si>
  <si>
    <t>108</t>
  </si>
  <si>
    <t>01010000420214</t>
  </si>
  <si>
    <t>109</t>
  </si>
  <si>
    <t>01010000420215</t>
  </si>
  <si>
    <t>110</t>
  </si>
  <si>
    <t>01010000420211</t>
  </si>
  <si>
    <t>111</t>
  </si>
  <si>
    <t>01010000420206</t>
  </si>
  <si>
    <t>112</t>
  </si>
  <si>
    <t>01010000420207</t>
  </si>
  <si>
    <t>113</t>
  </si>
  <si>
    <t>01010000420208</t>
  </si>
  <si>
    <t>114</t>
  </si>
  <si>
    <t>01010000420209</t>
  </si>
  <si>
    <t>115</t>
  </si>
  <si>
    <t>01010000420210</t>
  </si>
  <si>
    <t>116</t>
  </si>
  <si>
    <t>01010000420216</t>
  </si>
  <si>
    <t>117</t>
  </si>
  <si>
    <t>01010000420217</t>
  </si>
  <si>
    <t>118</t>
  </si>
  <si>
    <t>01010000420230</t>
  </si>
  <si>
    <t>119</t>
  </si>
  <si>
    <t>01010000420231</t>
  </si>
  <si>
    <t>120</t>
  </si>
  <si>
    <t>01010000420232</t>
  </si>
  <si>
    <t>121</t>
  </si>
  <si>
    <t>01010000420233</t>
  </si>
  <si>
    <t>122</t>
  </si>
  <si>
    <t>01010000420250</t>
  </si>
  <si>
    <t>123</t>
  </si>
  <si>
    <t>01010000420251</t>
  </si>
  <si>
    <t>124</t>
  </si>
  <si>
    <t>01010000420252</t>
  </si>
  <si>
    <t>125</t>
  </si>
  <si>
    <t>126</t>
  </si>
  <si>
    <t>000232</t>
  </si>
  <si>
    <t>127</t>
  </si>
  <si>
    <t>01010002320101</t>
  </si>
  <si>
    <t>128</t>
  </si>
  <si>
    <t>01010002320102</t>
  </si>
  <si>
    <t>129</t>
  </si>
  <si>
    <t>01010002320105</t>
  </si>
  <si>
    <t>130</t>
  </si>
  <si>
    <t>01010002320106</t>
  </si>
  <si>
    <t>131</t>
  </si>
  <si>
    <t>01010002320107</t>
  </si>
  <si>
    <t>132</t>
  </si>
  <si>
    <t>01010002320108</t>
  </si>
  <si>
    <t>000429</t>
  </si>
  <si>
    <t>133</t>
  </si>
  <si>
    <t>134</t>
  </si>
  <si>
    <t>135</t>
  </si>
  <si>
    <t>136</t>
  </si>
  <si>
    <t>137</t>
  </si>
  <si>
    <t>138</t>
  </si>
  <si>
    <t>139</t>
  </si>
  <si>
    <t>01010004290107</t>
  </si>
  <si>
    <t>01</t>
  </si>
  <si>
    <t>000503</t>
  </si>
  <si>
    <t>01010005030201</t>
  </si>
  <si>
    <t>01010005030202</t>
  </si>
  <si>
    <t>000015</t>
  </si>
  <si>
    <t>01010000150209</t>
  </si>
  <si>
    <t>01010000150210</t>
  </si>
  <si>
    <t>01010000150211</t>
  </si>
  <si>
    <t>01010000150212</t>
  </si>
  <si>
    <t>01010000150207</t>
  </si>
  <si>
    <t>01010000150213</t>
  </si>
  <si>
    <t>01010000150214</t>
  </si>
  <si>
    <t>01010000150215</t>
  </si>
  <si>
    <t>01010000150216</t>
  </si>
  <si>
    <t>01010000150217</t>
  </si>
  <si>
    <t>01010000150218</t>
  </si>
  <si>
    <t>01010000150230</t>
  </si>
  <si>
    <t>01010000150225</t>
  </si>
  <si>
    <t>01010000150220</t>
  </si>
  <si>
    <t>01010000150221</t>
  </si>
  <si>
    <t>01010000150222</t>
  </si>
  <si>
    <t>01010000150223</t>
  </si>
  <si>
    <t>01010000150201</t>
  </si>
  <si>
    <t>01010000150202</t>
  </si>
  <si>
    <t>01010000150203</t>
  </si>
  <si>
    <t>01010000150204</t>
  </si>
  <si>
    <t>01010000150205</t>
  </si>
  <si>
    <t>01010000150206</t>
  </si>
  <si>
    <t>01010000150224</t>
  </si>
  <si>
    <t>01010000150208</t>
  </si>
  <si>
    <t>01010000150219</t>
  </si>
  <si>
    <t>01010000150226</t>
  </si>
  <si>
    <t>01010000150227</t>
  </si>
  <si>
    <t>01010000150228</t>
  </si>
  <si>
    <t>01010000150266</t>
  </si>
  <si>
    <t>000016</t>
  </si>
  <si>
    <t>01010000160201</t>
  </si>
  <si>
    <t>000203</t>
  </si>
  <si>
    <t>01010002030201</t>
  </si>
  <si>
    <t>01010002030202</t>
  </si>
  <si>
    <t>01010002030203</t>
  </si>
  <si>
    <t>01010002030204</t>
  </si>
  <si>
    <t>01010002030205</t>
  </si>
  <si>
    <t>01010002030206</t>
  </si>
  <si>
    <t>01010002030207</t>
  </si>
  <si>
    <t>01010002030209</t>
  </si>
  <si>
    <t>01010002030210</t>
  </si>
  <si>
    <t>01010002030211</t>
  </si>
  <si>
    <t>01010002030208</t>
  </si>
  <si>
    <t>01010002030227</t>
  </si>
  <si>
    <t>01010002030212</t>
  </si>
  <si>
    <t>000204</t>
  </si>
  <si>
    <t>01010002040201</t>
  </si>
  <si>
    <t>000205</t>
  </si>
  <si>
    <t>01010002050201</t>
  </si>
  <si>
    <t>000206</t>
  </si>
  <si>
    <t>01070002060101</t>
  </si>
  <si>
    <t>000208</t>
  </si>
  <si>
    <t>01010002080201</t>
  </si>
  <si>
    <t>01010002080202</t>
  </si>
  <si>
    <t>000018</t>
  </si>
  <si>
    <t>02140000180104</t>
  </si>
  <si>
    <t>02140000180105</t>
  </si>
  <si>
    <t>02140000180106</t>
  </si>
  <si>
    <t>02140000180101</t>
  </si>
  <si>
    <t>02140000180102</t>
  </si>
  <si>
    <t>02140000180103</t>
  </si>
  <si>
    <t>02140000180118</t>
  </si>
  <si>
    <t>02140000180119</t>
  </si>
  <si>
    <t>02140000180120</t>
  </si>
  <si>
    <t>000153</t>
  </si>
  <si>
    <t>02140001530102</t>
  </si>
  <si>
    <t>02140001530103</t>
  </si>
  <si>
    <t>02140001530101</t>
  </si>
  <si>
    <t>02140001530104</t>
  </si>
  <si>
    <t>02140001530105</t>
  </si>
  <si>
    <t>000099</t>
  </si>
  <si>
    <t>02010000990202</t>
  </si>
  <si>
    <t>02010000990201</t>
  </si>
  <si>
    <t>02010000990206</t>
  </si>
  <si>
    <t>02010000990208</t>
  </si>
  <si>
    <t>02010000990211</t>
  </si>
  <si>
    <t>000202</t>
  </si>
  <si>
    <t>01010002020201</t>
  </si>
  <si>
    <t>01010002020204</t>
  </si>
  <si>
    <t>000222</t>
  </si>
  <si>
    <t>03050002220103</t>
  </si>
  <si>
    <t>03050002220102</t>
  </si>
  <si>
    <t>03050002220101</t>
  </si>
  <si>
    <t>03050002220104</t>
  </si>
  <si>
    <t>03050002220107</t>
  </si>
  <si>
    <t>03050002220106</t>
  </si>
  <si>
    <t>03050002220105</t>
  </si>
  <si>
    <t>03050002220127</t>
  </si>
  <si>
    <t>000223</t>
  </si>
  <si>
    <t>01010002230101</t>
  </si>
  <si>
    <t>000224</t>
  </si>
  <si>
    <t>01010002240201</t>
  </si>
  <si>
    <t>000225</t>
  </si>
  <si>
    <t>01010002250201</t>
  </si>
  <si>
    <t>000228</t>
  </si>
  <si>
    <t>01010002280201</t>
  </si>
  <si>
    <t>01010002280203</t>
  </si>
  <si>
    <t>01010002280204</t>
  </si>
  <si>
    <t>01010002280206</t>
  </si>
  <si>
    <t>01010002280207</t>
  </si>
  <si>
    <t>01010002280208</t>
  </si>
  <si>
    <t>01010002280209</t>
  </si>
  <si>
    <t>01010002280211</t>
  </si>
  <si>
    <t>000430</t>
  </si>
  <si>
    <t>01010004300301</t>
  </si>
  <si>
    <t>01010004300304</t>
  </si>
  <si>
    <t>01010004300305</t>
  </si>
  <si>
    <t>01010004300306</t>
  </si>
  <si>
    <t>01010004300321</t>
  </si>
  <si>
    <t>000480</t>
  </si>
  <si>
    <t>01010004800301</t>
  </si>
  <si>
    <t>000119</t>
  </si>
  <si>
    <t>02130001190101</t>
  </si>
  <si>
    <t>000133</t>
  </si>
  <si>
    <t>03110001330308</t>
  </si>
  <si>
    <t>03110001330306</t>
  </si>
  <si>
    <t>03110001330307</t>
  </si>
  <si>
    <t>03110001330309</t>
  </si>
  <si>
    <t>000134</t>
  </si>
  <si>
    <t>02130001340306</t>
  </si>
  <si>
    <t>02130001340304</t>
  </si>
  <si>
    <t>02130001340305</t>
  </si>
  <si>
    <t>02130001340301</t>
  </si>
  <si>
    <t>02130001340302</t>
  </si>
  <si>
    <t>02130001340319</t>
  </si>
  <si>
    <t>02130001340320</t>
  </si>
  <si>
    <t>02130001340321</t>
  </si>
  <si>
    <t>000135</t>
  </si>
  <si>
    <t>02060001350101</t>
  </si>
  <si>
    <t>02060001350104</t>
  </si>
  <si>
    <t>000136</t>
  </si>
  <si>
    <t>02130001360101</t>
  </si>
  <si>
    <t>000229</t>
  </si>
  <si>
    <t>02130002290101</t>
  </si>
  <si>
    <t>000230</t>
  </si>
  <si>
    <t>03130002300102</t>
  </si>
  <si>
    <t>000231</t>
  </si>
  <si>
    <t>02130002310301</t>
  </si>
  <si>
    <t>02130002310304</t>
  </si>
  <si>
    <t>02130002310306</t>
  </si>
  <si>
    <t>000448</t>
  </si>
  <si>
    <t>02130004480101</t>
  </si>
  <si>
    <t>000091</t>
  </si>
  <si>
    <t>02130000910105</t>
  </si>
  <si>
    <t>02130000910108</t>
  </si>
  <si>
    <t>02130000910110</t>
  </si>
  <si>
    <t>02130000910109</t>
  </si>
  <si>
    <t>02130000910111</t>
  </si>
  <si>
    <t>02130000910101</t>
  </si>
  <si>
    <t>02130000910102</t>
  </si>
  <si>
    <t>02130000910103</t>
  </si>
  <si>
    <t>02130000910104</t>
  </si>
  <si>
    <t>02130000910137</t>
  </si>
  <si>
    <t>02130000910139</t>
  </si>
  <si>
    <t>02130000910154</t>
  </si>
  <si>
    <t>000173</t>
  </si>
  <si>
    <t>02060001730101</t>
  </si>
  <si>
    <t>02060001730102</t>
  </si>
  <si>
    <t>02060001730107</t>
  </si>
  <si>
    <t>02060001730109</t>
  </si>
  <si>
    <t>000175</t>
  </si>
  <si>
    <t>02130001750301</t>
  </si>
  <si>
    <t>02130001750303</t>
  </si>
  <si>
    <t>000176</t>
  </si>
  <si>
    <t>02130001760301</t>
  </si>
  <si>
    <t>000177</t>
  </si>
  <si>
    <t>02130001770101</t>
  </si>
  <si>
    <t>000178</t>
  </si>
  <si>
    <t>03050001780101</t>
  </si>
  <si>
    <t>03050001780105</t>
  </si>
  <si>
    <t>000122</t>
  </si>
  <si>
    <t>05120001220101</t>
  </si>
  <si>
    <t>05120001220104</t>
  </si>
  <si>
    <t>000237</t>
  </si>
  <si>
    <t>01030002370101</t>
  </si>
  <si>
    <t>01030002370105</t>
  </si>
  <si>
    <t>01030002370108</t>
  </si>
  <si>
    <t>000239</t>
  </si>
  <si>
    <t>02120002390101</t>
  </si>
  <si>
    <t>02120002390102</t>
  </si>
  <si>
    <t>02120002390107</t>
  </si>
  <si>
    <t>02120002390108</t>
  </si>
  <si>
    <t>02120002390109</t>
  </si>
  <si>
    <t>02120002390110</t>
  </si>
  <si>
    <t>02120002390111</t>
  </si>
  <si>
    <t>02120002390113</t>
  </si>
  <si>
    <t>02120002390119</t>
  </si>
  <si>
    <t>02120002390115</t>
  </si>
  <si>
    <t>02120002390116</t>
  </si>
  <si>
    <t>02120002390117</t>
  </si>
  <si>
    <t>02120002390118</t>
  </si>
  <si>
    <t>000235</t>
  </si>
  <si>
    <t>01030002350103</t>
  </si>
  <si>
    <t>01030002350102</t>
  </si>
  <si>
    <t>01030002350101</t>
  </si>
  <si>
    <t>000236</t>
  </si>
  <si>
    <t>02030002360101</t>
  </si>
  <si>
    <t>000416</t>
  </si>
  <si>
    <t>01030004160101</t>
  </si>
  <si>
    <t>01030004160103</t>
  </si>
  <si>
    <t>000469</t>
  </si>
  <si>
    <t>05030004690101</t>
  </si>
  <si>
    <t>05030004690103</t>
  </si>
  <si>
    <t>000481</t>
  </si>
  <si>
    <t>01030004810101</t>
  </si>
  <si>
    <t>01030004810102</t>
  </si>
  <si>
    <t>000028</t>
  </si>
  <si>
    <t>03110000280201</t>
  </si>
  <si>
    <t>03110000280202</t>
  </si>
  <si>
    <t>03110000280205</t>
  </si>
  <si>
    <t>03110000280206</t>
  </si>
  <si>
    <t>000031</t>
  </si>
  <si>
    <t>02110000310303</t>
  </si>
  <si>
    <t>02110000310302</t>
  </si>
  <si>
    <t>02110000310301</t>
  </si>
  <si>
    <t>000032</t>
  </si>
  <si>
    <t>03110000320301</t>
  </si>
  <si>
    <t>03110000320302</t>
  </si>
  <si>
    <t>000033</t>
  </si>
  <si>
    <t>02110000330301</t>
  </si>
  <si>
    <t>000165</t>
  </si>
  <si>
    <t>01110001650101</t>
  </si>
  <si>
    <t>01110001650102</t>
  </si>
  <si>
    <t>000166</t>
  </si>
  <si>
    <t>01080001660101</t>
  </si>
  <si>
    <t>000167</t>
  </si>
  <si>
    <t>03110001670101</t>
  </si>
  <si>
    <t>03110001670103</t>
  </si>
  <si>
    <t>03110001670106</t>
  </si>
  <si>
    <t>03110001670102</t>
  </si>
  <si>
    <t>03110001670105</t>
  </si>
  <si>
    <t>000168</t>
  </si>
  <si>
    <t>03110001680101</t>
  </si>
  <si>
    <t>03110001680102</t>
  </si>
  <si>
    <t>000169</t>
  </si>
  <si>
    <t>03110001690102</t>
  </si>
  <si>
    <t>03110001690103</t>
  </si>
  <si>
    <t>03110001690101</t>
  </si>
  <si>
    <t>03110001690110</t>
  </si>
  <si>
    <t>000170</t>
  </si>
  <si>
    <t>03110001700101</t>
  </si>
  <si>
    <t>03110001700102</t>
  </si>
  <si>
    <t>03110001700103</t>
  </si>
  <si>
    <t>000217</t>
  </si>
  <si>
    <t>02170002170101</t>
  </si>
  <si>
    <t>02170002170102</t>
  </si>
  <si>
    <t>02170002170103</t>
  </si>
  <si>
    <t>02170002170112</t>
  </si>
  <si>
    <t>000069</t>
  </si>
  <si>
    <t>02020000690203</t>
  </si>
  <si>
    <t>02020000690201</t>
  </si>
  <si>
    <t>000238</t>
  </si>
  <si>
    <t>02020002380203</t>
  </si>
  <si>
    <t>02020002380202</t>
  </si>
  <si>
    <t>02020002380201</t>
  </si>
  <si>
    <t>000240</t>
  </si>
  <si>
    <t>05020002400203</t>
  </si>
  <si>
    <t>05020002400201</t>
  </si>
  <si>
    <t>05020002400204</t>
  </si>
  <si>
    <t>05020002400205</t>
  </si>
  <si>
    <t>05020002400207</t>
  </si>
  <si>
    <t>05020002400208</t>
  </si>
  <si>
    <t>000350</t>
  </si>
  <si>
    <t>02130003500402</t>
  </si>
  <si>
    <t>02130003500403</t>
  </si>
  <si>
    <t>02130003500401</t>
  </si>
  <si>
    <t>000351</t>
  </si>
  <si>
    <t>04020003510205</t>
  </si>
  <si>
    <t>04020003510207</t>
  </si>
  <si>
    <t>04020003510208</t>
  </si>
  <si>
    <t>04020003510209</t>
  </si>
  <si>
    <t>04020003510210</t>
  </si>
  <si>
    <t>000086</t>
  </si>
  <si>
    <t>02090000860101</t>
  </si>
  <si>
    <t>02090000860103</t>
  </si>
  <si>
    <t>000093</t>
  </si>
  <si>
    <t>02110000930301</t>
  </si>
  <si>
    <t>02110000930302</t>
  </si>
  <si>
    <t>02110000930303</t>
  </si>
  <si>
    <t>02110000930304</t>
  </si>
  <si>
    <t>02110000930305</t>
  </si>
  <si>
    <t>02110000930306</t>
  </si>
  <si>
    <t>000127</t>
  </si>
  <si>
    <t>02060001270101</t>
  </si>
  <si>
    <t>02060001270102</t>
  </si>
  <si>
    <t>02060001270103</t>
  </si>
  <si>
    <t>02060001270104</t>
  </si>
  <si>
    <t>02060001270105</t>
  </si>
  <si>
    <t>02060001270106</t>
  </si>
  <si>
    <t>02060001270107</t>
  </si>
  <si>
    <t>02060001270115</t>
  </si>
  <si>
    <t>000150</t>
  </si>
  <si>
    <t>05080001500201</t>
  </si>
  <si>
    <t>05080001500202</t>
  </si>
  <si>
    <t>000213</t>
  </si>
  <si>
    <t>04040002130101</t>
  </si>
  <si>
    <t>04040002130102</t>
  </si>
  <si>
    <t>000214</t>
  </si>
  <si>
    <t>01080002140101</t>
  </si>
  <si>
    <t>000215</t>
  </si>
  <si>
    <t>04110002150301</t>
  </si>
  <si>
    <t>000216</t>
  </si>
  <si>
    <t>05130002160101</t>
  </si>
  <si>
    <t>05130002160102</t>
  </si>
  <si>
    <t>05130002160106</t>
  </si>
  <si>
    <t>05130002160108</t>
  </si>
  <si>
    <t>000447</t>
  </si>
  <si>
    <t>02130004470101</t>
  </si>
  <si>
    <t>000321</t>
  </si>
  <si>
    <t>02130003210301</t>
  </si>
  <si>
    <t>000324</t>
  </si>
  <si>
    <t>02130003240301</t>
  </si>
  <si>
    <t>02130003240304</t>
  </si>
  <si>
    <t>02130003240305</t>
  </si>
  <si>
    <t>000325</t>
  </si>
  <si>
    <t>03050003250101</t>
  </si>
  <si>
    <t>03050003250102</t>
  </si>
  <si>
    <t>000083</t>
  </si>
  <si>
    <t>05100000830103</t>
  </si>
  <si>
    <t>05100000830101</t>
  </si>
  <si>
    <t>05100000830102</t>
  </si>
  <si>
    <t>000084</t>
  </si>
  <si>
    <t>05100000840101</t>
  </si>
  <si>
    <t>05100000840102</t>
  </si>
  <si>
    <t>05100000840105</t>
  </si>
  <si>
    <t>000118</t>
  </si>
  <si>
    <t>02100001180104</t>
  </si>
  <si>
    <t>02100001180101</t>
  </si>
  <si>
    <t>02100001180102</t>
  </si>
  <si>
    <t>02100001180103</t>
  </si>
  <si>
    <t>02100001180107</t>
  </si>
  <si>
    <t>02100001180108</t>
  </si>
  <si>
    <t>02100001180109</t>
  </si>
  <si>
    <t>02100001180114</t>
  </si>
  <si>
    <t>000233</t>
  </si>
  <si>
    <t>02100002330101</t>
  </si>
  <si>
    <t>02100002330103</t>
  </si>
  <si>
    <t>000483</t>
  </si>
  <si>
    <t>02100004830101</t>
  </si>
  <si>
    <t>02100004830102</t>
  </si>
  <si>
    <t>000070</t>
  </si>
  <si>
    <t>02100000700107</t>
  </si>
  <si>
    <t>02100000700106</t>
  </si>
  <si>
    <t>02100000700105</t>
  </si>
  <si>
    <t>02100000700104</t>
  </si>
  <si>
    <t>02100000700118</t>
  </si>
  <si>
    <t>02100000700119</t>
  </si>
  <si>
    <t>000241</t>
  </si>
  <si>
    <t>02110002410301</t>
  </si>
  <si>
    <t>000242</t>
  </si>
  <si>
    <t>04040002420105</t>
  </si>
  <si>
    <t>04040002420101</t>
  </si>
  <si>
    <t>04040002420102</t>
  </si>
  <si>
    <t>04040002420103</t>
  </si>
  <si>
    <t>04040002420104</t>
  </si>
  <si>
    <t>04040002420115</t>
  </si>
  <si>
    <t>04040002420116</t>
  </si>
  <si>
    <t>04040002420118</t>
  </si>
  <si>
    <t>04040002420127</t>
  </si>
  <si>
    <t>04040002420137</t>
  </si>
  <si>
    <t>000243</t>
  </si>
  <si>
    <t>02060002430101</t>
  </si>
  <si>
    <t>02060002430102</t>
  </si>
  <si>
    <t>02060002430106</t>
  </si>
  <si>
    <t>02060002430110</t>
  </si>
  <si>
    <t>02060002430115</t>
  </si>
  <si>
    <t>000496</t>
  </si>
  <si>
    <t>02100004960102</t>
  </si>
  <si>
    <t>02100004960101</t>
  </si>
  <si>
    <t>02100004960103</t>
  </si>
  <si>
    <t>02100004960104</t>
  </si>
  <si>
    <t>000220</t>
  </si>
  <si>
    <t>02060002200101</t>
  </si>
  <si>
    <t>02060002200102</t>
  </si>
  <si>
    <t>02060002200103</t>
  </si>
  <si>
    <t>000221</t>
  </si>
  <si>
    <t>02060002210101</t>
  </si>
  <si>
    <t>000008</t>
  </si>
  <si>
    <t>02110000080101</t>
  </si>
  <si>
    <t>000117</t>
  </si>
  <si>
    <t>02060001170103</t>
  </si>
  <si>
    <t>02060001170104</t>
  </si>
  <si>
    <t>02060001170105</t>
  </si>
  <si>
    <t>02060001170101</t>
  </si>
  <si>
    <t>02060001170102</t>
  </si>
  <si>
    <t>02060001170115</t>
  </si>
  <si>
    <t>02060001170122</t>
  </si>
  <si>
    <t>02060001170123</t>
  </si>
  <si>
    <t>000186</t>
  </si>
  <si>
    <t>05060001860101</t>
  </si>
  <si>
    <t>05060001860102</t>
  </si>
  <si>
    <t>05060001860106</t>
  </si>
  <si>
    <t>05060001860103</t>
  </si>
  <si>
    <t>05060001860105</t>
  </si>
  <si>
    <t>05060001860104</t>
  </si>
  <si>
    <t>000188</t>
  </si>
  <si>
    <t>02060001880101</t>
  </si>
  <si>
    <t>000140</t>
  </si>
  <si>
    <t>02060001400101</t>
  </si>
  <si>
    <t>02060001400104</t>
  </si>
  <si>
    <t>000212</t>
  </si>
  <si>
    <t>02060002120101</t>
  </si>
  <si>
    <t>02060002120102</t>
  </si>
  <si>
    <t>02060002120104</t>
  </si>
  <si>
    <t>02060002120105</t>
  </si>
  <si>
    <t>02060002120106</t>
  </si>
  <si>
    <t>000484</t>
  </si>
  <si>
    <t>02060004840201</t>
  </si>
  <si>
    <t>02060004840202</t>
  </si>
  <si>
    <t>000493</t>
  </si>
  <si>
    <t>03060004930201</t>
  </si>
  <si>
    <t>000046</t>
  </si>
  <si>
    <t>02060000460103</t>
  </si>
  <si>
    <t>02060000460104</t>
  </si>
  <si>
    <t>02060000460105</t>
  </si>
  <si>
    <t>02060000460106</t>
  </si>
  <si>
    <t>02060000460107</t>
  </si>
  <si>
    <t>02060000460101</t>
  </si>
  <si>
    <t>02060000460102</t>
  </si>
  <si>
    <t>02060000460118</t>
  </si>
  <si>
    <t>02060000460125</t>
  </si>
  <si>
    <t>02060000460126</t>
  </si>
  <si>
    <t>000047</t>
  </si>
  <si>
    <t>02130000470101</t>
  </si>
  <si>
    <t>02130000470102</t>
  </si>
  <si>
    <t>02130000470105</t>
  </si>
  <si>
    <t>02130000470107</t>
  </si>
  <si>
    <t>02130000470112</t>
  </si>
  <si>
    <t>02130000470118</t>
  </si>
  <si>
    <t>000087</t>
  </si>
  <si>
    <t>02060000870102</t>
  </si>
  <si>
    <t>02060000870101</t>
  </si>
  <si>
    <t>02060000870106</t>
  </si>
  <si>
    <t>000310</t>
  </si>
  <si>
    <t>02130003100304</t>
  </si>
  <si>
    <t>02130003100307</t>
  </si>
  <si>
    <t>000149</t>
  </si>
  <si>
    <t>04020001490101</t>
  </si>
  <si>
    <t>000314</t>
  </si>
  <si>
    <t>03050003140101</t>
  </si>
  <si>
    <t>03050003140102</t>
  </si>
  <si>
    <t>03050003140103</t>
  </si>
  <si>
    <t>03050003140104</t>
  </si>
  <si>
    <t>03050003140105</t>
  </si>
  <si>
    <t>000317</t>
  </si>
  <si>
    <t>02130003170301</t>
  </si>
  <si>
    <t>02130003170302</t>
  </si>
  <si>
    <t>000318</t>
  </si>
  <si>
    <t>05130003180201</t>
  </si>
  <si>
    <t>000320</t>
  </si>
  <si>
    <t>05130003200201</t>
  </si>
  <si>
    <t>05130003200202</t>
  </si>
  <si>
    <t>05130003200203</t>
  </si>
  <si>
    <t>05130003200206</t>
  </si>
  <si>
    <t>05130003200205</t>
  </si>
  <si>
    <t>000309</t>
  </si>
  <si>
    <t>03050003090101</t>
  </si>
  <si>
    <t>03050003090102</t>
  </si>
  <si>
    <t>03050003090103</t>
  </si>
  <si>
    <t>03050003090104</t>
  </si>
  <si>
    <t>03050003090105</t>
  </si>
  <si>
    <t>03050003090106</t>
  </si>
  <si>
    <t>03050003090107</t>
  </si>
  <si>
    <t>03050003090122</t>
  </si>
  <si>
    <t>000311</t>
  </si>
  <si>
    <t>02130003110301</t>
  </si>
  <si>
    <t>02130003110304</t>
  </si>
  <si>
    <t>000312</t>
  </si>
  <si>
    <t>03050003120101</t>
  </si>
  <si>
    <t>000421</t>
  </si>
  <si>
    <t>02130004210401</t>
  </si>
  <si>
    <t>000319</t>
  </si>
  <si>
    <t>02130003190301</t>
  </si>
  <si>
    <t>02130003190302</t>
  </si>
  <si>
    <t>02130003190310</t>
  </si>
  <si>
    <t>000485</t>
  </si>
  <si>
    <t>02020004850101</t>
  </si>
  <si>
    <t>02020004850103</t>
  </si>
  <si>
    <t>000486</t>
  </si>
  <si>
    <t>02020004860301</t>
  </si>
  <si>
    <t>02020004860302</t>
  </si>
  <si>
    <t>000487</t>
  </si>
  <si>
    <t>02020004870301</t>
  </si>
  <si>
    <t>02020004870302</t>
  </si>
  <si>
    <t>000344</t>
  </si>
  <si>
    <t>04080003440101</t>
  </si>
  <si>
    <t>04080003440102</t>
  </si>
  <si>
    <t>04080003440103</t>
  </si>
  <si>
    <t>04080003440104</t>
  </si>
  <si>
    <t>04080003440117</t>
  </si>
  <si>
    <t>04080003440118</t>
  </si>
  <si>
    <t>000346</t>
  </si>
  <si>
    <t>02080003460101</t>
  </si>
  <si>
    <t>000347</t>
  </si>
  <si>
    <t>04100003470101</t>
  </si>
  <si>
    <t>000349</t>
  </si>
  <si>
    <t>02130003490401</t>
  </si>
  <si>
    <t>02130003490404</t>
  </si>
  <si>
    <t>02130003490405</t>
  </si>
  <si>
    <t>02130003490406</t>
  </si>
  <si>
    <t>02130003490407</t>
  </si>
  <si>
    <t>000076</t>
  </si>
  <si>
    <t>02080000760102</t>
  </si>
  <si>
    <t>000340</t>
  </si>
  <si>
    <t>02080003400201</t>
  </si>
  <si>
    <t>000342</t>
  </si>
  <si>
    <t>02080003420201</t>
  </si>
  <si>
    <t>000343</t>
  </si>
  <si>
    <t>02080003430202</t>
  </si>
  <si>
    <t>02080003430201</t>
  </si>
  <si>
    <t>000345</t>
  </si>
  <si>
    <t>04080003450202</t>
  </si>
  <si>
    <t>04080003450204</t>
  </si>
  <si>
    <t>000356</t>
  </si>
  <si>
    <t>02060003560101</t>
  </si>
  <si>
    <t>02060003560102</t>
  </si>
  <si>
    <t>02060003560103</t>
  </si>
  <si>
    <t>02060003560104</t>
  </si>
  <si>
    <t>000357</t>
  </si>
  <si>
    <t>02080003570201</t>
  </si>
  <si>
    <t>000358</t>
  </si>
  <si>
    <t>04040003580101</t>
  </si>
  <si>
    <t>000359</t>
  </si>
  <si>
    <t>03050003590101</t>
  </si>
  <si>
    <t>03050003590102</t>
  </si>
  <si>
    <t>000360</t>
  </si>
  <si>
    <t>03040003600101</t>
  </si>
  <si>
    <t>03040003600104</t>
  </si>
  <si>
    <t>03040003600103</t>
  </si>
  <si>
    <t>03040003600107</t>
  </si>
  <si>
    <t>03040003600108</t>
  </si>
  <si>
    <t>03040003600121</t>
  </si>
  <si>
    <t>03040003600109</t>
  </si>
  <si>
    <t>03040003600115</t>
  </si>
  <si>
    <t>000454</t>
  </si>
  <si>
    <t>02030004540101</t>
  </si>
  <si>
    <t>000455</t>
  </si>
  <si>
    <t>04050004550301</t>
  </si>
  <si>
    <t>000287</t>
  </si>
  <si>
    <t>02050002870101</t>
  </si>
  <si>
    <t>02050002870115</t>
  </si>
  <si>
    <t>000290</t>
  </si>
  <si>
    <t>03050002900101</t>
  </si>
  <si>
    <t>000291</t>
  </si>
  <si>
    <t>03050002910101</t>
  </si>
  <si>
    <t>000292</t>
  </si>
  <si>
    <t>03050002920201</t>
  </si>
  <si>
    <t>03050002920202</t>
  </si>
  <si>
    <t>03050002920203</t>
  </si>
  <si>
    <t>03050002920204</t>
  </si>
  <si>
    <t>000293</t>
  </si>
  <si>
    <t>03050002930301</t>
  </si>
  <si>
    <t>000294</t>
  </si>
  <si>
    <t>02050002940101</t>
  </si>
  <si>
    <t>000303</t>
  </si>
  <si>
    <t>03050003030101</t>
  </si>
  <si>
    <t>03050003030102</t>
  </si>
  <si>
    <t>000304</t>
  </si>
  <si>
    <t>03050003040101</t>
  </si>
  <si>
    <t>03050003040102</t>
  </si>
  <si>
    <t>03050003040103</t>
  </si>
  <si>
    <t>03050003040105</t>
  </si>
  <si>
    <t>03050003040106</t>
  </si>
  <si>
    <t>03050003040117</t>
  </si>
  <si>
    <t>03050003040118</t>
  </si>
  <si>
    <t>000305</t>
  </si>
  <si>
    <t>03050003050101</t>
  </si>
  <si>
    <t>03050003050104</t>
  </si>
  <si>
    <t>000435</t>
  </si>
  <si>
    <t>03050004350101</t>
  </si>
  <si>
    <t>000436</t>
  </si>
  <si>
    <t>03050004360201</t>
  </si>
  <si>
    <t>000198</t>
  </si>
  <si>
    <t>03050001980101</t>
  </si>
  <si>
    <t>03050001980105</t>
  </si>
  <si>
    <t>000199</t>
  </si>
  <si>
    <t>03050001990101</t>
  </si>
  <si>
    <t>000200</t>
  </si>
  <si>
    <t>03050002000101</t>
  </si>
  <si>
    <t>000433</t>
  </si>
  <si>
    <t>03050004330201</t>
  </si>
  <si>
    <t>05</t>
  </si>
  <si>
    <t>000500</t>
  </si>
  <si>
    <t>03050005000201</t>
  </si>
  <si>
    <t>000218</t>
  </si>
  <si>
    <t>03050002180201</t>
  </si>
  <si>
    <t>03050002180203</t>
  </si>
  <si>
    <t>03050002180206</t>
  </si>
  <si>
    <t>03050002180208</t>
  </si>
  <si>
    <t>000219</t>
  </si>
  <si>
    <t>03050002190201</t>
  </si>
  <si>
    <t>03050002190202</t>
  </si>
  <si>
    <t>000432</t>
  </si>
  <si>
    <t>03050004320201</t>
  </si>
  <si>
    <t>000180</t>
  </si>
  <si>
    <t>02060001800101</t>
  </si>
  <si>
    <t>02060001800111</t>
  </si>
  <si>
    <t>02060001800102</t>
  </si>
  <si>
    <t>02060001800112</t>
  </si>
  <si>
    <t>02060001800103</t>
  </si>
  <si>
    <t>02060001800104</t>
  </si>
  <si>
    <t>02060001800105</t>
  </si>
  <si>
    <t>02060001800108</t>
  </si>
  <si>
    <t>000185</t>
  </si>
  <si>
    <t>03050001850201</t>
  </si>
  <si>
    <t>03050001850205</t>
  </si>
  <si>
    <t>03050001850207</t>
  </si>
  <si>
    <t>000418</t>
  </si>
  <si>
    <t>02050004180101</t>
  </si>
  <si>
    <t>000295</t>
  </si>
  <si>
    <t>02050002950101</t>
  </si>
  <si>
    <t>000296</t>
  </si>
  <si>
    <t>03050002960101</t>
  </si>
  <si>
    <t>000297</t>
  </si>
  <si>
    <t>02050002970102</t>
  </si>
  <si>
    <t>02050002970103</t>
  </si>
  <si>
    <t>02050002970101</t>
  </si>
  <si>
    <t>000246</t>
  </si>
  <si>
    <t>02110002460301</t>
  </si>
  <si>
    <t>000248</t>
  </si>
  <si>
    <t>02110002480301</t>
  </si>
  <si>
    <t>02110002480305</t>
  </si>
  <si>
    <t>000249</t>
  </si>
  <si>
    <t>02110002490301</t>
  </si>
  <si>
    <t>000250</t>
  </si>
  <si>
    <t>02110002500301</t>
  </si>
  <si>
    <t>000105</t>
  </si>
  <si>
    <t>02060001050101</t>
  </si>
  <si>
    <t>02060001050104</t>
  </si>
  <si>
    <t>000251</t>
  </si>
  <si>
    <t>02110002510301</t>
  </si>
  <si>
    <t>02110002510305</t>
  </si>
  <si>
    <t>000252</t>
  </si>
  <si>
    <t>02110002520301</t>
  </si>
  <si>
    <t>02110002520305</t>
  </si>
  <si>
    <t>000255</t>
  </si>
  <si>
    <t>02110002550301</t>
  </si>
  <si>
    <t>000259</t>
  </si>
  <si>
    <t>02110002590301</t>
  </si>
  <si>
    <t>02110002590305</t>
  </si>
  <si>
    <t>000260</t>
  </si>
  <si>
    <t>02060002600101</t>
  </si>
  <si>
    <t>02060002600105</t>
  </si>
  <si>
    <t>000098</t>
  </si>
  <si>
    <t>04040000980101</t>
  </si>
  <si>
    <t>04040000980102</t>
  </si>
  <si>
    <t>000154</t>
  </si>
  <si>
    <t>02040001540101</t>
  </si>
  <si>
    <t>02040001540102</t>
  </si>
  <si>
    <t>02040001540104</t>
  </si>
  <si>
    <t>02040001540115</t>
  </si>
  <si>
    <t>02040001540112</t>
  </si>
  <si>
    <t>000155</t>
  </si>
  <si>
    <t>04040001550102</t>
  </si>
  <si>
    <t>04040001550103</t>
  </si>
  <si>
    <t>04040001550104</t>
  </si>
  <si>
    <t>04040001550105</t>
  </si>
  <si>
    <t>04040001550107</t>
  </si>
  <si>
    <t>04040001550108</t>
  </si>
  <si>
    <t>04040001550109</t>
  </si>
  <si>
    <t>04040001550110</t>
  </si>
  <si>
    <t>04040001550111</t>
  </si>
  <si>
    <t>04040001550112</t>
  </si>
  <si>
    <t>04040001550113</t>
  </si>
  <si>
    <t>04040001550114</t>
  </si>
  <si>
    <t>04040001550115</t>
  </si>
  <si>
    <t>04040001550116</t>
  </si>
  <si>
    <t>04040001550117</t>
  </si>
  <si>
    <t>04040001550118</t>
  </si>
  <si>
    <t>04040001550153</t>
  </si>
  <si>
    <t>04040001550154</t>
  </si>
  <si>
    <t>04040001550155</t>
  </si>
  <si>
    <t>04040001550156</t>
  </si>
  <si>
    <t>04040001550157</t>
  </si>
  <si>
    <t>000156</t>
  </si>
  <si>
    <t>04040001560101</t>
  </si>
  <si>
    <t>04040001560103</t>
  </si>
  <si>
    <t>04040001560104</t>
  </si>
  <si>
    <t>04040001560106</t>
  </si>
  <si>
    <t>04040001560107</t>
  </si>
  <si>
    <t>04040001560108</t>
  </si>
  <si>
    <t>04040001560109</t>
  </si>
  <si>
    <t>04040001560121</t>
  </si>
  <si>
    <t>000157</t>
  </si>
  <si>
    <t>04040001570101</t>
  </si>
  <si>
    <t>04040001570102</t>
  </si>
  <si>
    <t>000160</t>
  </si>
  <si>
    <t>04040001600101</t>
  </si>
  <si>
    <t>04040001600102</t>
  </si>
  <si>
    <t>04040001600103</t>
  </si>
  <si>
    <t>04040001600104</t>
  </si>
  <si>
    <t>04040001600105</t>
  </si>
  <si>
    <t>04040001600106</t>
  </si>
  <si>
    <t>04040001600119</t>
  </si>
  <si>
    <t>04040001600127</t>
  </si>
  <si>
    <t>000161</t>
  </si>
  <si>
    <t>02040001610101</t>
  </si>
  <si>
    <t>000162</t>
  </si>
  <si>
    <t>02040001620101</t>
  </si>
  <si>
    <t>02040001620102</t>
  </si>
  <si>
    <t>02040001620103</t>
  </si>
  <si>
    <t>02040001620104</t>
  </si>
  <si>
    <t>02040001620105</t>
  </si>
  <si>
    <t>000163</t>
  </si>
  <si>
    <t>04040001630101</t>
  </si>
  <si>
    <t>04040001630102</t>
  </si>
  <si>
    <t>04040001630103</t>
  </si>
  <si>
    <t>04040001630104</t>
  </si>
  <si>
    <t>04040001630105</t>
  </si>
  <si>
    <t>04040001630106</t>
  </si>
  <si>
    <t>04040001630107</t>
  </si>
  <si>
    <t>04040001630108</t>
  </si>
  <si>
    <t>04040001630109</t>
  </si>
  <si>
    <t>04040001630110</t>
  </si>
  <si>
    <t>04040001630130</t>
  </si>
  <si>
    <t>04040001630131</t>
  </si>
  <si>
    <t>04040001630151</t>
  </si>
  <si>
    <t>000164</t>
  </si>
  <si>
    <t>04040001640101</t>
  </si>
  <si>
    <t>04040001640103</t>
  </si>
  <si>
    <t>04040001640104</t>
  </si>
  <si>
    <t>000172</t>
  </si>
  <si>
    <t>02040001720101</t>
  </si>
  <si>
    <t>02040001720103</t>
  </si>
  <si>
    <t>000276</t>
  </si>
  <si>
    <t>04040002760101</t>
  </si>
  <si>
    <t>04040002760102</t>
  </si>
  <si>
    <t>04040002760103</t>
  </si>
  <si>
    <t>04040002760104</t>
  </si>
  <si>
    <t>04040002760105</t>
  </si>
  <si>
    <t>04040002760108</t>
  </si>
  <si>
    <t>04040002760110</t>
  </si>
  <si>
    <t>04040002760113</t>
  </si>
  <si>
    <t>04040002760116</t>
  </si>
  <si>
    <t>04040002760114</t>
  </si>
  <si>
    <t>04040002760117</t>
  </si>
  <si>
    <t>04040002760115</t>
  </si>
  <si>
    <t>04040002760118</t>
  </si>
  <si>
    <t>04040002760120</t>
  </si>
  <si>
    <t>04040002760147</t>
  </si>
  <si>
    <t>04040002760166</t>
  </si>
  <si>
    <t>04040002760167</t>
  </si>
  <si>
    <t>04040002760172</t>
  </si>
  <si>
    <t>000437</t>
  </si>
  <si>
    <t>04040004370201</t>
  </si>
  <si>
    <t>000473</t>
  </si>
  <si>
    <t>04040004730101</t>
  </si>
  <si>
    <t>04040004730103</t>
  </si>
  <si>
    <t>000283</t>
  </si>
  <si>
    <t>04040002830201</t>
  </si>
  <si>
    <t>04040002830202</t>
  </si>
  <si>
    <t>000284</t>
  </si>
  <si>
    <t>02040002840203</t>
  </si>
  <si>
    <t>000285</t>
  </si>
  <si>
    <t>02040002850201</t>
  </si>
  <si>
    <t>02040002850205</t>
  </si>
  <si>
    <t>000286</t>
  </si>
  <si>
    <t>03050002860101</t>
  </si>
  <si>
    <t>000322</t>
  </si>
  <si>
    <t>01010003220301</t>
  </si>
  <si>
    <t>000323</t>
  </si>
  <si>
    <t>02130003230301</t>
  </si>
  <si>
    <t>02130003230305</t>
  </si>
  <si>
    <t>02130003230306</t>
  </si>
  <si>
    <t>02130003230307</t>
  </si>
  <si>
    <t>02130003230308</t>
  </si>
  <si>
    <t>04</t>
  </si>
  <si>
    <t>000494</t>
  </si>
  <si>
    <t>04040004940201</t>
  </si>
  <si>
    <t>000279</t>
  </si>
  <si>
    <t>04040002790201</t>
  </si>
  <si>
    <t>000280</t>
  </si>
  <si>
    <t>04040002800201</t>
  </si>
  <si>
    <t>04040002800203</t>
  </si>
  <si>
    <t>000281</t>
  </si>
  <si>
    <t>04040002810201</t>
  </si>
  <si>
    <t>000282</t>
  </si>
  <si>
    <t>03050002820101</t>
  </si>
  <si>
    <t>03050002820104</t>
  </si>
  <si>
    <t>03050002820105</t>
  </si>
  <si>
    <t>000453</t>
  </si>
  <si>
    <t>02040004530201</t>
  </si>
  <si>
    <t>02040004530202</t>
  </si>
  <si>
    <t>000182</t>
  </si>
  <si>
    <t>04040001820101</t>
  </si>
  <si>
    <t>04040001820102</t>
  </si>
  <si>
    <t>04040001820105</t>
  </si>
  <si>
    <t>04040001820103</t>
  </si>
  <si>
    <t>04040001820104</t>
  </si>
  <si>
    <t>04040001820114</t>
  </si>
  <si>
    <t>04040001820115</t>
  </si>
  <si>
    <t>04040001820128</t>
  </si>
  <si>
    <t>000335</t>
  </si>
  <si>
    <t>02060003350201</t>
  </si>
  <si>
    <t>02060003350206</t>
  </si>
  <si>
    <t>02060003350204</t>
  </si>
  <si>
    <t>02060003350205</t>
  </si>
  <si>
    <t>02060003350207</t>
  </si>
  <si>
    <t>02060003350208</t>
  </si>
  <si>
    <t>02060003350209</t>
  </si>
  <si>
    <t>02060003350210</t>
  </si>
  <si>
    <t>02060003350211</t>
  </si>
  <si>
    <t>02060003350212</t>
  </si>
  <si>
    <t>02060003350213</t>
  </si>
  <si>
    <t>02060003350214</t>
  </si>
  <si>
    <t>02060003350215</t>
  </si>
  <si>
    <t>000081</t>
  </si>
  <si>
    <t>05090000810101</t>
  </si>
  <si>
    <t>05090000810102</t>
  </si>
  <si>
    <t>05090000810103</t>
  </si>
  <si>
    <t>000082</t>
  </si>
  <si>
    <t>05090000820101</t>
  </si>
  <si>
    <t>05090000820102</t>
  </si>
  <si>
    <t>05090000820103</t>
  </si>
  <si>
    <t>05090000820104</t>
  </si>
  <si>
    <t>000101</t>
  </si>
  <si>
    <t>02060001010101</t>
  </si>
  <si>
    <t>000306</t>
  </si>
  <si>
    <t>05090003060101</t>
  </si>
  <si>
    <t>000307</t>
  </si>
  <si>
    <t>05090003070101</t>
  </si>
  <si>
    <t>000308</t>
  </si>
  <si>
    <t>05090003080101</t>
  </si>
  <si>
    <t>05090003080102</t>
  </si>
  <si>
    <t>05090003080103</t>
  </si>
  <si>
    <t>05090003080104</t>
  </si>
  <si>
    <t>05090003080106</t>
  </si>
  <si>
    <t>05090003080107</t>
  </si>
  <si>
    <t>05090003080108</t>
  </si>
  <si>
    <t>05090003080109</t>
  </si>
  <si>
    <t>05090003080127</t>
  </si>
  <si>
    <t>000361</t>
  </si>
  <si>
    <t>02110003610301</t>
  </si>
  <si>
    <t>02110003610302</t>
  </si>
  <si>
    <t>000362</t>
  </si>
  <si>
    <t>02080003620201</t>
  </si>
  <si>
    <t>02080003620202</t>
  </si>
  <si>
    <t>000364</t>
  </si>
  <si>
    <t>02080003640201</t>
  </si>
  <si>
    <t>000365</t>
  </si>
  <si>
    <t>02080003650201</t>
  </si>
  <si>
    <t>02080003650202</t>
  </si>
  <si>
    <t>000366</t>
  </si>
  <si>
    <t>02130003660401</t>
  </si>
  <si>
    <t>000382</t>
  </si>
  <si>
    <t>02110003820301</t>
  </si>
  <si>
    <t>02110003820302</t>
  </si>
  <si>
    <t>000383</t>
  </si>
  <si>
    <t>02130003830401</t>
  </si>
  <si>
    <t>000072</t>
  </si>
  <si>
    <t>02090000720201</t>
  </si>
  <si>
    <t>000384</t>
  </si>
  <si>
    <t>02060003840204</t>
  </si>
  <si>
    <t>000336</t>
  </si>
  <si>
    <t>05040003360201</t>
  </si>
  <si>
    <t>05040003360202</t>
  </si>
  <si>
    <t>05040003360209</t>
  </si>
  <si>
    <t>000043</t>
  </si>
  <si>
    <t>02060000430101</t>
  </si>
  <si>
    <t>02060000430102</t>
  </si>
  <si>
    <t>02060000430103</t>
  </si>
  <si>
    <t>02060000430104</t>
  </si>
  <si>
    <t>02060000430105</t>
  </si>
  <si>
    <t>02060000430111</t>
  </si>
  <si>
    <t>02060000430112</t>
  </si>
  <si>
    <t>02060000430113</t>
  </si>
  <si>
    <t>02060000430115</t>
  </si>
  <si>
    <t>02060000430116</t>
  </si>
  <si>
    <t>02060000430117</t>
  </si>
  <si>
    <t>02060000430118</t>
  </si>
  <si>
    <t>000130</t>
  </si>
  <si>
    <t>02170001300105</t>
  </si>
  <si>
    <t>02170001300106</t>
  </si>
  <si>
    <t>02170001300108</t>
  </si>
  <si>
    <t>04140001301402</t>
  </si>
  <si>
    <t>02170001300104</t>
  </si>
  <si>
    <t>02170001300113</t>
  </si>
  <si>
    <t>02170001300115</t>
  </si>
  <si>
    <t>02170001300116</t>
  </si>
  <si>
    <t>02170001300117</t>
  </si>
  <si>
    <t>02170001300120</t>
  </si>
  <si>
    <t>02170001300122</t>
  </si>
  <si>
    <t>02170001300123</t>
  </si>
  <si>
    <t>02170001300125</t>
  </si>
  <si>
    <t>02170001300142</t>
  </si>
  <si>
    <t>000254</t>
  </si>
  <si>
    <t>02170002540311</t>
  </si>
  <si>
    <t>000256</t>
  </si>
  <si>
    <t>02140002560111</t>
  </si>
  <si>
    <t>000257</t>
  </si>
  <si>
    <t>02170002570301</t>
  </si>
  <si>
    <t>000263</t>
  </si>
  <si>
    <t>03170002630303</t>
  </si>
  <si>
    <t>000265</t>
  </si>
  <si>
    <t>02170002650301</t>
  </si>
  <si>
    <t>000152</t>
  </si>
  <si>
    <t>04040001520201</t>
  </si>
  <si>
    <t>04040001520202</t>
  </si>
  <si>
    <t>000442</t>
  </si>
  <si>
    <t>04040004420207</t>
  </si>
  <si>
    <t>000443</t>
  </si>
  <si>
    <t>04040004430201</t>
  </si>
  <si>
    <t>04040004430204</t>
  </si>
  <si>
    <t>04040004430211</t>
  </si>
  <si>
    <t>000444</t>
  </si>
  <si>
    <t>04040004440101</t>
  </si>
  <si>
    <t>04040004440104</t>
  </si>
  <si>
    <t>000445</t>
  </si>
  <si>
    <t>02040004450201</t>
  </si>
  <si>
    <t>000446</t>
  </si>
  <si>
    <t>04040004460101</t>
  </si>
  <si>
    <t>04040004460102</t>
  </si>
  <si>
    <t>04040004460103</t>
  </si>
  <si>
    <t>04040004460104</t>
  </si>
  <si>
    <t>000052</t>
  </si>
  <si>
    <t>03110000520302</t>
  </si>
  <si>
    <t>03110000520303</t>
  </si>
  <si>
    <t>000053</t>
  </si>
  <si>
    <t>02130000530301</t>
  </si>
  <si>
    <t>02130000530302</t>
  </si>
  <si>
    <t>02130000530305</t>
  </si>
  <si>
    <t>000054</t>
  </si>
  <si>
    <t>03080000540101</t>
  </si>
  <si>
    <t>000055</t>
  </si>
  <si>
    <t>01050000550101</t>
  </si>
  <si>
    <t>01050000550103</t>
  </si>
  <si>
    <t>01050000550107</t>
  </si>
  <si>
    <t>000056</t>
  </si>
  <si>
    <t>02130000560101</t>
  </si>
  <si>
    <t>02130000560102</t>
  </si>
  <si>
    <t>02130000560103</t>
  </si>
  <si>
    <t>02130000560104</t>
  </si>
  <si>
    <t>02130000560112</t>
  </si>
  <si>
    <t>02130000560119</t>
  </si>
  <si>
    <t>000009</t>
  </si>
  <si>
    <t>01090000090101</t>
  </si>
  <si>
    <t>01090000090102</t>
  </si>
  <si>
    <t>01090000090104</t>
  </si>
  <si>
    <t>01090000090105</t>
  </si>
  <si>
    <t>01090000090106</t>
  </si>
  <si>
    <t>01090000090107</t>
  </si>
  <si>
    <t>01090000090111</t>
  </si>
  <si>
    <t>01090000090112</t>
  </si>
  <si>
    <t>01090000090113</t>
  </si>
  <si>
    <t>01090000090114</t>
  </si>
  <si>
    <t>01090000090115</t>
  </si>
  <si>
    <t>01090000090117</t>
  </si>
  <si>
    <t>01090000090119</t>
  </si>
  <si>
    <t>01090000090133</t>
  </si>
  <si>
    <t>01090000090136</t>
  </si>
  <si>
    <t>01090000090138</t>
  </si>
  <si>
    <t>01090000090139</t>
  </si>
  <si>
    <t>01090000090140</t>
  </si>
  <si>
    <t>01090000090154</t>
  </si>
  <si>
    <t>01090000090157</t>
  </si>
  <si>
    <t>01090000090164</t>
  </si>
  <si>
    <t>01090000090194</t>
  </si>
  <si>
    <t>01090000090195</t>
  </si>
  <si>
    <t>01090000090196</t>
  </si>
  <si>
    <t>01090000090197</t>
  </si>
  <si>
    <t>000010</t>
  </si>
  <si>
    <t>01090000100101</t>
  </si>
  <si>
    <t>01090000100102</t>
  </si>
  <si>
    <t>01090000100103</t>
  </si>
  <si>
    <t>01090000100104</t>
  </si>
  <si>
    <t>01090000100105</t>
  </si>
  <si>
    <t>01090000100106</t>
  </si>
  <si>
    <t>01090000100107</t>
  </si>
  <si>
    <t>01090000100108</t>
  </si>
  <si>
    <t>01090000100119</t>
  </si>
  <si>
    <t>01090000100120</t>
  </si>
  <si>
    <t>01090000100132</t>
  </si>
  <si>
    <t>01090000100135</t>
  </si>
  <si>
    <t>01090000100136</t>
  </si>
  <si>
    <t>000001</t>
  </si>
  <si>
    <t>02090000010201</t>
  </si>
  <si>
    <t>02090000010202</t>
  </si>
  <si>
    <t>000002</t>
  </si>
  <si>
    <t>02090000020101</t>
  </si>
  <si>
    <t>02090000020102</t>
  </si>
  <si>
    <t>02090000020103</t>
  </si>
  <si>
    <t>02090000020104</t>
  </si>
  <si>
    <t>000003</t>
  </si>
  <si>
    <t>02090000030102</t>
  </si>
  <si>
    <t>02090000030103</t>
  </si>
  <si>
    <t>000004</t>
  </si>
  <si>
    <t>02090000040103</t>
  </si>
  <si>
    <t>02090000040101</t>
  </si>
  <si>
    <t>02090000040102</t>
  </si>
  <si>
    <t>02090000040104</t>
  </si>
  <si>
    <t>02090000040110</t>
  </si>
  <si>
    <t>02090000040112</t>
  </si>
  <si>
    <t>02090000040113</t>
  </si>
  <si>
    <t>02090000040114</t>
  </si>
  <si>
    <t>02090000040115</t>
  </si>
  <si>
    <t>02090000040116</t>
  </si>
  <si>
    <t>02090000040119</t>
  </si>
  <si>
    <t>02090000040120</t>
  </si>
  <si>
    <t>02090000040131</t>
  </si>
  <si>
    <t>02090000040147</t>
  </si>
  <si>
    <t>000005</t>
  </si>
  <si>
    <t>02090000050102</t>
  </si>
  <si>
    <t>02090000050104</t>
  </si>
  <si>
    <t>000006</t>
  </si>
  <si>
    <t>02050000060111</t>
  </si>
  <si>
    <t>02050000060112</t>
  </si>
  <si>
    <t>02050000060113</t>
  </si>
  <si>
    <t>02050000060114</t>
  </si>
  <si>
    <t>000110</t>
  </si>
  <si>
    <t>05090001100102</t>
  </si>
  <si>
    <t>05090001100109</t>
  </si>
  <si>
    <t>000143</t>
  </si>
  <si>
    <t>02090001430104</t>
  </si>
  <si>
    <t>02090001430115</t>
  </si>
  <si>
    <t>02090001430116</t>
  </si>
  <si>
    <t>02090001430117</t>
  </si>
  <si>
    <t>02090001430118</t>
  </si>
  <si>
    <t>02090001430120</t>
  </si>
  <si>
    <t>000012</t>
  </si>
  <si>
    <t>02110000120102</t>
  </si>
  <si>
    <t>02110000120103</t>
  </si>
  <si>
    <t>02110000120107</t>
  </si>
  <si>
    <t>000013</t>
  </si>
  <si>
    <t>02060000130102</t>
  </si>
  <si>
    <t>000014</t>
  </si>
  <si>
    <t>02060000140102</t>
  </si>
  <si>
    <t>02060000140103</t>
  </si>
  <si>
    <t>02060000140113</t>
  </si>
  <si>
    <t>000017</t>
  </si>
  <si>
    <t>02140000170101</t>
  </si>
  <si>
    <t>000094</t>
  </si>
  <si>
    <t>02060000940101</t>
  </si>
  <si>
    <t>02060000940104</t>
  </si>
  <si>
    <t>000021</t>
  </si>
  <si>
    <t>03110000210102</t>
  </si>
  <si>
    <t>03110000210103</t>
  </si>
  <si>
    <t>03110000210104</t>
  </si>
  <si>
    <t>03110000210105</t>
  </si>
  <si>
    <t>03110000210106</t>
  </si>
  <si>
    <t>000106</t>
  </si>
  <si>
    <t>03050001060301</t>
  </si>
  <si>
    <t>000024</t>
  </si>
  <si>
    <t>02130000240303</t>
  </si>
  <si>
    <t>000025</t>
  </si>
  <si>
    <t>02090000250101</t>
  </si>
  <si>
    <t>000026</t>
  </si>
  <si>
    <t>02130000260101</t>
  </si>
  <si>
    <t>02130000260102</t>
  </si>
  <si>
    <t>02130000260103</t>
  </si>
  <si>
    <t>000027</t>
  </si>
  <si>
    <t>02060000270101</t>
  </si>
  <si>
    <t>000111</t>
  </si>
  <si>
    <t>02120001110106</t>
  </si>
  <si>
    <t>02120001110104</t>
  </si>
  <si>
    <t>02120001110102</t>
  </si>
  <si>
    <t>02120001110101</t>
  </si>
  <si>
    <t>02120001110107</t>
  </si>
  <si>
    <t>000113</t>
  </si>
  <si>
    <t>02120001130101</t>
  </si>
  <si>
    <t>000114</t>
  </si>
  <si>
    <t>02120001140103</t>
  </si>
  <si>
    <t>02120001140104</t>
  </si>
  <si>
    <t>000115</t>
  </si>
  <si>
    <t>02120001150101</t>
  </si>
  <si>
    <t>000116</t>
  </si>
  <si>
    <t>03050001160101</t>
  </si>
  <si>
    <t>03050001160102</t>
  </si>
  <si>
    <t>000425</t>
  </si>
  <si>
    <t>02020004250101</t>
  </si>
  <si>
    <t>000073</t>
  </si>
  <si>
    <t>02060000730104</t>
  </si>
  <si>
    <t>02060000730101</t>
  </si>
  <si>
    <t>000074</t>
  </si>
  <si>
    <t>02160000740101</t>
  </si>
  <si>
    <t>000075</t>
  </si>
  <si>
    <t>02170000750301</t>
  </si>
  <si>
    <t>000244</t>
  </si>
  <si>
    <t>02060002440101</t>
  </si>
  <si>
    <t>000247</t>
  </si>
  <si>
    <t>02170002470201</t>
  </si>
  <si>
    <t>02170002470205</t>
  </si>
  <si>
    <t>000415</t>
  </si>
  <si>
    <t>02190004150201</t>
  </si>
  <si>
    <t>000450</t>
  </si>
  <si>
    <t>02170004500301</t>
  </si>
  <si>
    <t>000107</t>
  </si>
  <si>
    <t>02100001070106</t>
  </si>
  <si>
    <t>02100001070107</t>
  </si>
  <si>
    <t>02100001070111</t>
  </si>
  <si>
    <t>02100001070110</t>
  </si>
  <si>
    <t>02100001070102</t>
  </si>
  <si>
    <t>02100001070101</t>
  </si>
  <si>
    <t>02100001070104</t>
  </si>
  <si>
    <t>000050</t>
  </si>
  <si>
    <t>02130000500301</t>
  </si>
  <si>
    <t>02130000500304</t>
  </si>
  <si>
    <t>000051</t>
  </si>
  <si>
    <t>03130000510303</t>
  </si>
  <si>
    <t>000419</t>
  </si>
  <si>
    <t>05130004190401</t>
  </si>
  <si>
    <t>000057</t>
  </si>
  <si>
    <t>03110000570101</t>
  </si>
  <si>
    <t>03110000570106</t>
  </si>
  <si>
    <t>03110000570109</t>
  </si>
  <si>
    <t>03110000570110</t>
  </si>
  <si>
    <t>000058</t>
  </si>
  <si>
    <t>02100000580101</t>
  </si>
  <si>
    <t>000059</t>
  </si>
  <si>
    <t>05100000590101</t>
  </si>
  <si>
    <t>05100000590199</t>
  </si>
  <si>
    <t>05100000590103</t>
  </si>
  <si>
    <t>05100000590104</t>
  </si>
  <si>
    <t>05100000590105</t>
  </si>
  <si>
    <t>05100000590106</t>
  </si>
  <si>
    <t>05100000590107</t>
  </si>
  <si>
    <t>05100000590108</t>
  </si>
  <si>
    <t>05100000590109</t>
  </si>
  <si>
    <t>05100000590136</t>
  </si>
  <si>
    <t>05100000590138</t>
  </si>
  <si>
    <t>000060</t>
  </si>
  <si>
    <t>02100000600101</t>
  </si>
  <si>
    <t>000062</t>
  </si>
  <si>
    <t>02130000620101</t>
  </si>
  <si>
    <t>000123</t>
  </si>
  <si>
    <t>05100001230101</t>
  </si>
  <si>
    <t>000495</t>
  </si>
  <si>
    <t>02060004950201</t>
  </si>
  <si>
    <t>02060004950202</t>
  </si>
  <si>
    <t>02060004950203</t>
  </si>
  <si>
    <t>000071</t>
  </si>
  <si>
    <t>02090000710201</t>
  </si>
  <si>
    <t>02090000710203</t>
  </si>
  <si>
    <t>02090000710210</t>
  </si>
  <si>
    <t>000328</t>
  </si>
  <si>
    <t>03050003280101</t>
  </si>
  <si>
    <t>000078</t>
  </si>
  <si>
    <t>02110000780301</t>
  </si>
  <si>
    <t>02110000780302</t>
  </si>
  <si>
    <t>02110000780307</t>
  </si>
  <si>
    <t>000079</t>
  </si>
  <si>
    <t>02130000790302</t>
  </si>
  <si>
    <t>02130000790303</t>
  </si>
  <si>
    <t>02130000790304</t>
  </si>
  <si>
    <t>02130000790305</t>
  </si>
  <si>
    <t>000132</t>
  </si>
  <si>
    <t>02060001320103</t>
  </si>
  <si>
    <t>000090</t>
  </si>
  <si>
    <t>02110000900301</t>
  </si>
  <si>
    <t>02110000900302</t>
  </si>
  <si>
    <t>02110000900303</t>
  </si>
  <si>
    <t>02110000900304</t>
  </si>
  <si>
    <t>02110000900305</t>
  </si>
  <si>
    <t>02110000900306</t>
  </si>
  <si>
    <t>02110000900307</t>
  </si>
  <si>
    <t>02110000900315</t>
  </si>
  <si>
    <t>000096</t>
  </si>
  <si>
    <t>02140000960101</t>
  </si>
  <si>
    <t>000097</t>
  </si>
  <si>
    <t>02060000970101</t>
  </si>
  <si>
    <t>02060000970102</t>
  </si>
  <si>
    <t>02060000970103</t>
  </si>
  <si>
    <t>02060000970104</t>
  </si>
  <si>
    <t>02060000970105</t>
  </si>
  <si>
    <t>02060000970106</t>
  </si>
  <si>
    <t>02060000970107</t>
  </si>
  <si>
    <t>02060000970108</t>
  </si>
  <si>
    <t>02060000970109</t>
  </si>
  <si>
    <t>02060000970110</t>
  </si>
  <si>
    <t>02060000970132</t>
  </si>
  <si>
    <t>000491</t>
  </si>
  <si>
    <t>02130004910401</t>
  </si>
  <si>
    <t>000121</t>
  </si>
  <si>
    <t>01080001210101</t>
  </si>
  <si>
    <t>01080001210103</t>
  </si>
  <si>
    <t>01080001210106</t>
  </si>
  <si>
    <t>000209</t>
  </si>
  <si>
    <t>02020002090101</t>
  </si>
  <si>
    <t>02020002090102</t>
  </si>
  <si>
    <t>02020002090103</t>
  </si>
  <si>
    <t>000210</t>
  </si>
  <si>
    <t>02020002100101</t>
  </si>
  <si>
    <t>000211</t>
  </si>
  <si>
    <t>02020002110103</t>
  </si>
  <si>
    <t>000466</t>
  </si>
  <si>
    <t>02130004660401</t>
  </si>
  <si>
    <t>000467</t>
  </si>
  <si>
    <t>02130004670401</t>
  </si>
  <si>
    <t>000401</t>
  </si>
  <si>
    <t>02120004010101</t>
  </si>
  <si>
    <t>02120004010102</t>
  </si>
  <si>
    <t>02120004010103</t>
  </si>
  <si>
    <t>02120004010104</t>
  </si>
  <si>
    <t>02120004010105</t>
  </si>
  <si>
    <t>02120004010106</t>
  </si>
  <si>
    <t>000402</t>
  </si>
  <si>
    <t>02120004020101</t>
  </si>
  <si>
    <t>02120004020102</t>
  </si>
  <si>
    <t>02120004020103</t>
  </si>
  <si>
    <t>02120004020104</t>
  </si>
  <si>
    <t>02120004020105</t>
  </si>
  <si>
    <t>02120004020109</t>
  </si>
  <si>
    <t>000431</t>
  </si>
  <si>
    <t>01120004310101</t>
  </si>
  <si>
    <t>01120004310102</t>
  </si>
  <si>
    <t>01120004310103</t>
  </si>
  <si>
    <t>000457</t>
  </si>
  <si>
    <t>04040004570201</t>
  </si>
  <si>
    <t>04040004570202</t>
  </si>
  <si>
    <t>04040004570203</t>
  </si>
  <si>
    <t>04040004570204</t>
  </si>
  <si>
    <t>04040004570205</t>
  </si>
  <si>
    <t>04040004570206</t>
  </si>
  <si>
    <t>04040004570207</t>
  </si>
  <si>
    <t>000458</t>
  </si>
  <si>
    <t>05040004580201</t>
  </si>
  <si>
    <t>05040004580202</t>
  </si>
  <si>
    <t>05040004580203</t>
  </si>
  <si>
    <t>05040004580204</t>
  </si>
  <si>
    <t>05040004580205</t>
  </si>
  <si>
    <t>000459</t>
  </si>
  <si>
    <t>02040004590201</t>
  </si>
  <si>
    <t>000460</t>
  </si>
  <si>
    <t>05040004600201</t>
  </si>
  <si>
    <t>000461</t>
  </si>
  <si>
    <t>03040004610201</t>
  </si>
  <si>
    <t>03040004610202</t>
  </si>
  <si>
    <t>000474</t>
  </si>
  <si>
    <t>04040004740103</t>
  </si>
  <si>
    <t>04040004740101</t>
  </si>
  <si>
    <t>04040004740102</t>
  </si>
  <si>
    <t>04040004740104</t>
  </si>
  <si>
    <t>04040004740105</t>
  </si>
  <si>
    <t>04040004740106</t>
  </si>
  <si>
    <t>04040004740107</t>
  </si>
  <si>
    <t>04040004740108</t>
  </si>
  <si>
    <t>04040004740110</t>
  </si>
  <si>
    <t>04040004740111</t>
  </si>
  <si>
    <t>000464</t>
  </si>
  <si>
    <t>05130004640401</t>
  </si>
  <si>
    <t>05130004640402</t>
  </si>
  <si>
    <t>05130004640403</t>
  </si>
  <si>
    <t>05130004640404</t>
  </si>
  <si>
    <t>05130004640405</t>
  </si>
  <si>
    <t>000465</t>
  </si>
  <si>
    <t>05130004650402</t>
  </si>
  <si>
    <t>000462</t>
  </si>
  <si>
    <t>05100004620101</t>
  </si>
  <si>
    <t>05100004620102</t>
  </si>
  <si>
    <t>05100004620103</t>
  </si>
  <si>
    <t>05100004620104</t>
  </si>
  <si>
    <t>05100004620113</t>
  </si>
  <si>
    <t>05100004620112</t>
  </si>
  <si>
    <t>05100004620114</t>
  </si>
  <si>
    <t>000463</t>
  </si>
  <si>
    <t>02100004630101</t>
  </si>
  <si>
    <t>000470</t>
  </si>
  <si>
    <t>05100004700101</t>
  </si>
  <si>
    <t>05100004700102</t>
  </si>
  <si>
    <t>05100004700103</t>
  </si>
  <si>
    <t>05100004700104</t>
  </si>
  <si>
    <t>000471</t>
  </si>
  <si>
    <t>05100004710101</t>
  </si>
  <si>
    <t>05100004710102</t>
  </si>
  <si>
    <t>05100004710103</t>
  </si>
  <si>
    <t>05100004710104</t>
  </si>
  <si>
    <t>000472</t>
  </si>
  <si>
    <t>05100004720101</t>
  </si>
  <si>
    <t>000475</t>
  </si>
  <si>
    <t>02100004750201</t>
  </si>
  <si>
    <t>000482</t>
  </si>
  <si>
    <t>05100004820101</t>
  </si>
  <si>
    <t>000477</t>
  </si>
  <si>
    <t>05090004770101</t>
  </si>
  <si>
    <t>05090004770102</t>
  </si>
  <si>
    <t>000478</t>
  </si>
  <si>
    <t>01010004780301</t>
  </si>
  <si>
    <t>01010004780302</t>
  </si>
  <si>
    <t>000479</t>
  </si>
  <si>
    <t>02170004790101</t>
  </si>
  <si>
    <t>000488</t>
  </si>
  <si>
    <t>05020004880301</t>
  </si>
  <si>
    <t>05020004880302</t>
  </si>
  <si>
    <t>05020004880303</t>
  </si>
  <si>
    <t>05020004880304</t>
  </si>
  <si>
    <t>05020004880305</t>
  </si>
  <si>
    <t>000489</t>
  </si>
  <si>
    <t>05020004890301</t>
  </si>
  <si>
    <t>05020004890302</t>
  </si>
  <si>
    <t>05020004890303</t>
  </si>
  <si>
    <t>05020004890304</t>
  </si>
  <si>
    <t>05020004890305</t>
  </si>
  <si>
    <t>05020004890306</t>
  </si>
  <si>
    <t>05020004890307</t>
  </si>
  <si>
    <t>000490</t>
  </si>
  <si>
    <t>05020004900301</t>
  </si>
  <si>
    <t>02</t>
  </si>
  <si>
    <t>000504</t>
  </si>
  <si>
    <t>05020005040301</t>
  </si>
  <si>
    <t>03</t>
  </si>
  <si>
    <t>000497</t>
  </si>
  <si>
    <t>01030004970101</t>
  </si>
  <si>
    <t>01030004970102</t>
  </si>
  <si>
    <t>01030004970103</t>
  </si>
  <si>
    <t>01030004970104</t>
  </si>
  <si>
    <t>01030004970105</t>
  </si>
  <si>
    <t>01030004970106</t>
  </si>
  <si>
    <t>01030004970107</t>
  </si>
  <si>
    <t>000498</t>
  </si>
  <si>
    <t>01030004980101</t>
  </si>
  <si>
    <t>01030004980102</t>
  </si>
  <si>
    <t>01030004980104</t>
  </si>
  <si>
    <t>01030004980103</t>
  </si>
  <si>
    <t>000499</t>
  </si>
  <si>
    <t>01030004990103</t>
  </si>
  <si>
    <t>01030004990106</t>
  </si>
  <si>
    <t>01030004990102</t>
  </si>
  <si>
    <t>01030004990108</t>
  </si>
  <si>
    <t>01030004990109</t>
  </si>
  <si>
    <t>01030004990101</t>
  </si>
  <si>
    <t>01030004990107</t>
  </si>
  <si>
    <t>06</t>
  </si>
  <si>
    <t>000505</t>
  </si>
  <si>
    <t>02060005050201</t>
  </si>
  <si>
    <t>02060005050202</t>
  </si>
  <si>
    <t>OVERHEAD COST DETAILS</t>
  </si>
  <si>
    <t>Economic Segment</t>
  </si>
  <si>
    <t>Details</t>
  </si>
  <si>
    <t>Approved Budget</t>
  </si>
  <si>
    <t>OFFICE OF SENIOR SPECIAL ASSISTANTS TO THE GOVERNOR</t>
  </si>
  <si>
    <t>LOCAL TRAVEL &amp; TRANSPORT: OTHERS</t>
  </si>
  <si>
    <t>TELEPHONE CHARGES</t>
  </si>
  <si>
    <t>INTERNET ACCESS CHARGES</t>
  </si>
  <si>
    <t>OFFICE STATIONERIES/COMPUTER CONSUMABLES</t>
  </si>
  <si>
    <t>NEWSPAPERS</t>
  </si>
  <si>
    <t>MAGAZINES &amp; PERIODICALS</t>
  </si>
  <si>
    <t>PRINTING OF NON SECURITY DOCUMENTS</t>
  </si>
  <si>
    <t>MAINTENANCE OF MOTOR VEHICLE/TRANSPORT EQUIPMENT</t>
  </si>
  <si>
    <t>OTHER MAINTENANCE SERVICES</t>
  </si>
  <si>
    <t>CONFERENCES/SEMINARS &amp; WORKSHOP-LOCAL</t>
  </si>
  <si>
    <t>MANAGEMENT COURSES AT PUBLIC SERVICE TRAINING INSTITUTE(PSTI)</t>
  </si>
  <si>
    <t>REFRESHMENT &amp; MEALS</t>
  </si>
  <si>
    <t>POSTAGES &amp; COURIER SERVICES</t>
  </si>
  <si>
    <t>WELFARE PACKAGES</t>
  </si>
  <si>
    <t>JUDICIARY DIVISION</t>
  </si>
  <si>
    <t>ELECTRICITY CHARGES</t>
  </si>
  <si>
    <t>SEWAGE CHARGES</t>
  </si>
  <si>
    <t>DRUGS/LABORATORY/MEDICAL SUPPLIES</t>
  </si>
  <si>
    <t>MAINTENANCE OF OFFICE FURNITURE</t>
  </si>
  <si>
    <t>MAINTENANCE OF OFFICE BUILDING / RESIDENTIAL QTRS</t>
  </si>
  <si>
    <t>MAINTENANCE OF OFFICE / IT EQUIPMENTS</t>
  </si>
  <si>
    <t>MAINTENANCE OF PLANTS/GENERATORS</t>
  </si>
  <si>
    <t>LOCAL TRAINING</t>
  </si>
  <si>
    <t>SECURITY SERVICES</t>
  </si>
  <si>
    <t>MOTOR VEHICLE FUEL COST</t>
  </si>
  <si>
    <t>PLANT / GENERATOR FUEL COST</t>
  </si>
  <si>
    <t>BANK CHARGES (OTHER THAN INTEREST)</t>
  </si>
  <si>
    <t>HONORARIUM &amp; SITTING ALLOWANCE</t>
  </si>
  <si>
    <t>PUBLICITY &amp; ADVERTISEMENTS</t>
  </si>
  <si>
    <t>MEDICAL EXPENSES-LOCAL</t>
  </si>
  <si>
    <t>SUBSCRIPTION TO PROFESSIONAL BODIES</t>
  </si>
  <si>
    <t>SPECIAL DAYS/CELEBRATIONS</t>
  </si>
  <si>
    <t>MINISTRY OF JUSTICE</t>
  </si>
  <si>
    <t>MAINTENANCE OF GOVERNMENT BUILDINGS</t>
  </si>
  <si>
    <t>ONDO STATE LAW COMMISSION</t>
  </si>
  <si>
    <t>OTHER CONSULTING SERVICES</t>
  </si>
  <si>
    <t>OTHER GOODS &amp; SERVICES</t>
  </si>
  <si>
    <t>DEPUTY GOVERNOR'S OFFICE</t>
  </si>
  <si>
    <t>ONDO STATE BOUNDARY COMMISSION</t>
  </si>
  <si>
    <t>BUREAU OF PUBLIC PROCUREMENT (BPP)</t>
  </si>
  <si>
    <t>OFFICE OF THE SECRETARY TO STATE GOVERNMENT (SSG)</t>
  </si>
  <si>
    <t>GOVERNOR'S OFFICE-GOVERNMENT HOUSE AND PROTOCOL</t>
  </si>
  <si>
    <t>PRINTING OF SECURITY DOCUMENTS</t>
  </si>
  <si>
    <t>GENERAL ADMINISTRATION</t>
  </si>
  <si>
    <t>POLITICAL AND ECONOMIC AFFAIRS DEPARTMENT</t>
  </si>
  <si>
    <t>CABINET AND SPECIAL SERVICES DEPARTMENT</t>
  </si>
  <si>
    <t>ONDO STATE AGRI-BUSINESS EMPOWERMENT CENTRE ( OSAEC )</t>
  </si>
  <si>
    <t>LIAISON OFFICE, LAGOS</t>
  </si>
  <si>
    <t>LIAISON OFFICE, ABUJA</t>
  </si>
  <si>
    <t>ONDO STATE AGENCY FOR THE CONTROL OF AIDS (ODSACA)</t>
  </si>
  <si>
    <t>INTERNATIONAL TRAINING</t>
  </si>
  <si>
    <t>CONFERENCES/SEMINARS &amp; WORKSHOP-INTERNATIONAL</t>
  </si>
  <si>
    <t>ONDO STATE PENSIONS TRANSITIONAL DEPARTMENT</t>
  </si>
  <si>
    <t>INTERNATIONAL TRAVEL &amp; TRANSPORT: OTHERS</t>
  </si>
  <si>
    <t>STATE PENSION COMMISSION</t>
  </si>
  <si>
    <t>MUSLIM WELFARE BOARD</t>
  </si>
  <si>
    <t>CHRISTIAN WELFARE BOARD</t>
  </si>
  <si>
    <t>MINISTRY OF REGIONAL INTEGRATION AND SPECIAL DUTIES</t>
  </si>
  <si>
    <t>POOLS BETTINGS AND LOTTERIES BOARD</t>
  </si>
  <si>
    <t>WATER RATES</t>
  </si>
  <si>
    <t>PUBLIC PRIVATE PARTNERSHIP (PPP)</t>
  </si>
  <si>
    <t>INTER-GOVERNMENTAL AFFAIRS AND MULTILATERAL RELATIONS</t>
  </si>
  <si>
    <t>STATE HOUSE OF ASSEMBLY</t>
  </si>
  <si>
    <t>HOUSE OF ASSEMBLY COMMISSION</t>
  </si>
  <si>
    <t>PUBLIC ACCOUNT SECRETARIAT</t>
  </si>
  <si>
    <t>OFFICE OF THE SPEAKER</t>
  </si>
  <si>
    <t>OFFICE OF THE DEPUTY SPEAKER</t>
  </si>
  <si>
    <t>MINISTRY OF INFORMATION AND ORIENTATION</t>
  </si>
  <si>
    <t>ORANGE FM</t>
  </si>
  <si>
    <t>LOCAL TRAVEL &amp; TRANSPORT: TRAINING</t>
  </si>
  <si>
    <t>CLEANING &amp; FUMIGATION SERVICES</t>
  </si>
  <si>
    <t>ONDO STATE SIGNAGE AGENCY</t>
  </si>
  <si>
    <t>FIRE SERVICES</t>
  </si>
  <si>
    <t>OFFICE OF THE HEAD OF SERVICE</t>
  </si>
  <si>
    <t>GOVERNMENT QUARTERS MANAGEMENT OFFICE</t>
  </si>
  <si>
    <t>PUBLIC SERVICE TRAINING INSTITUTE</t>
  </si>
  <si>
    <t>OFFICE OF ESTABLISHMENTS</t>
  </si>
  <si>
    <t>E-PERSONEL ADMINISTRATION SALARY SYSTEM (E-PASS) OFFICE</t>
  </si>
  <si>
    <t>SERVICE MATTERS DEPARTMENT</t>
  </si>
  <si>
    <t>OFFICE OF THE STATE AUDITOR GENERAL</t>
  </si>
  <si>
    <t>SERVICE-WIDE VOTE EXPENSES</t>
  </si>
  <si>
    <t>OFFICE OF AUDITOR GENERAL FOR LOCAL GOVERNMENT</t>
  </si>
  <si>
    <t>CIVIL SERVICE COMMISSION</t>
  </si>
  <si>
    <t>ONDO STATE INDEPENDENT ELECTORAL COMMISSION (ODIEC)</t>
  </si>
  <si>
    <t>ANNUAL BUDGET EXPENSES &amp; ADMINISTRATION</t>
  </si>
  <si>
    <t>ONDO STATE INDEPENDENT ELECTORAL COMMISSION (ODIEC) AREA OFFICES</t>
  </si>
  <si>
    <t>FORESTRY STAFF TRAINING SCHOOL, OWO</t>
  </si>
  <si>
    <t>AGRICULTURAL DEVELOPMENT PROGRAMME</t>
  </si>
  <si>
    <t>FADAMA PROJECT</t>
  </si>
  <si>
    <t>AGRICULTURAL INPUT AND SUPPLY AGENCY</t>
  </si>
  <si>
    <t>AGRICULTURAL CONSULTING</t>
  </si>
  <si>
    <t>AGRO-CLIMATOLOGICAL AND ECOLOGICAL PROJECT</t>
  </si>
  <si>
    <t>COCOA REVOLUTION OFFICE</t>
  </si>
  <si>
    <t>MINISTRY OF FINANCE</t>
  </si>
  <si>
    <t>EXPENDITURE OFFICE</t>
  </si>
  <si>
    <t>DEBT MANAGEMENT OFFICE</t>
  </si>
  <si>
    <t>OFFICE OF THE ACCOUNTANT GENERAL</t>
  </si>
  <si>
    <t>ONDO STATE INTERNAL REVENUE SERVICE</t>
  </si>
  <si>
    <t>MINISTRY OF COMMERCE, INDUSTRIES AND COOPERATIVES</t>
  </si>
  <si>
    <t>CONSUMER PROTECTION COMMITTEE</t>
  </si>
  <si>
    <t>MICRO CREDIT AGENCY</t>
  </si>
  <si>
    <t>STATE INFORMATION TECHNOLOGY AGENCY (SITA)</t>
  </si>
  <si>
    <t>OFFICE OF TRANSPORT-VEHICLE INSPECTION (AREA) OFFICE AND INLAND WATERWAYS</t>
  </si>
  <si>
    <t>ONDO STATE ELECTRICITY BOARD</t>
  </si>
  <si>
    <t>ONDO STATE UN-REDD+ PROJECT</t>
  </si>
  <si>
    <t>ONDO STATE RURAL ACCESS AND AGRICULTURAL MARKETING PROJECT (RAAMP)</t>
  </si>
  <si>
    <t>MINISTRY OF CULTURE AND TOURISM</t>
  </si>
  <si>
    <t>MINISTRY OF ECONOMIC PLANNING AND BUDGET</t>
  </si>
  <si>
    <t>BUDGET OFFICE</t>
  </si>
  <si>
    <t>MANPOWER DEVELOPMENT OFFICE</t>
  </si>
  <si>
    <t>ONDO STATE BUREAU OF STATISTICS</t>
  </si>
  <si>
    <t>ONDO STATE WATER CORPORATION</t>
  </si>
  <si>
    <t>AUDITING OF ACCOUNTS</t>
  </si>
  <si>
    <t>ONDO STATE RURAL WATER SUPPLY AND SANITATION AGENCY (RUWASSA)</t>
  </si>
  <si>
    <t>ONDO STATE DEVELOPMENT AND PROPERTY CORPORATION</t>
  </si>
  <si>
    <t>DIRECT LABOUR AGENCY</t>
  </si>
  <si>
    <t>MINISTRY OF LANDS AND HOUSING</t>
  </si>
  <si>
    <t>MINISTRY OF PHYSICAL PLANNING AND URBAN DEVELOPMENT</t>
  </si>
  <si>
    <t>ONDO STATE JUDICIARY</t>
  </si>
  <si>
    <t>ONDO STATE JUDICIAL SERVICE COMMISSION</t>
  </si>
  <si>
    <t>RECRUITMENT AND APPOINTMENT (SERVICE WIDE)</t>
  </si>
  <si>
    <t>OFFICE OF HONOURABLE CHIEF JUDGE</t>
  </si>
  <si>
    <t>SECURITY VOTE (INCLUDING OPERATIONS)</t>
  </si>
  <si>
    <t>MEDICAL CONSULTING</t>
  </si>
  <si>
    <t>COOKING GAS/FUEL COST</t>
  </si>
  <si>
    <t>CITIZEN'S RIGHT MEDIATION CENTRE/OFFICE OF PUBLIC DEFENDERS</t>
  </si>
  <si>
    <t>LEGAL SERVICES</t>
  </si>
  <si>
    <t>CONFLICT/DISPUTE MANAGEMENT</t>
  </si>
  <si>
    <t>CUSTOMARY COURT OF APPEAL</t>
  </si>
  <si>
    <t>OFFICE OF THE PRESIDENT OF THE CUSTOMARY COURT OF APPEAL</t>
  </si>
  <si>
    <t>CUSTOMARY COURT OF APPEAL - JUDICIAL DIVISIONS</t>
  </si>
  <si>
    <t>MINISTRY OF YOUTH AND SPORTS DEVELOPMENT</t>
  </si>
  <si>
    <t>CONTINGENCY</t>
  </si>
  <si>
    <t>MINISTRY OF WOMEN AFFAIRS AND SOCIAL DEVELOPMENT</t>
  </si>
  <si>
    <t>AGENCY FOR THE WELFARE OF THE PHYSICALLY CHALLENGED PERSONS</t>
  </si>
  <si>
    <t>ZONAL EDUCATION OFFICES</t>
  </si>
  <si>
    <t>ONDO STATE EDUCATION ENDOWMENT FUND OFFICE</t>
  </si>
  <si>
    <t>MINISTRY OF EDUCATION, SCIENCE AND TECHNOLOGY</t>
  </si>
  <si>
    <t>STATE UNIVERSAL BASIC EDUCATION BOARD (SUBEB) HEADQUARTERS</t>
  </si>
  <si>
    <t>STATE UNIVERSAL BASIC EDUCATION BOARD (SUBEB) ZONAL OFFICE</t>
  </si>
  <si>
    <t>MEGA SCHOOLS</t>
  </si>
  <si>
    <t>ONDO STATE LIBRARY BOARD</t>
  </si>
  <si>
    <t>TEACHING SERVICE COMMISSION</t>
  </si>
  <si>
    <t>ZONAL TEACHING SERVICE COMMISSION, AKURE</t>
  </si>
  <si>
    <t>ZONAL TEACHING SERVICE COMMISSION, IKARE</t>
  </si>
  <si>
    <t>ZONAL TEACHING SERVICE COMMISSION, IRELE</t>
  </si>
  <si>
    <t>ZONAL TEACHING SERVICE COMMISSION, ODIGBO</t>
  </si>
  <si>
    <t>ZONAL TEACHING SERVICE COMMISSION, OKA</t>
  </si>
  <si>
    <t>ZONAL TEACHING SERVICE COMMISSION, OKITIPUPA</t>
  </si>
  <si>
    <t>ZONAL TEACHING SERVICE COMMISSION, ONDO</t>
  </si>
  <si>
    <t>ZONAL TEACHING SERVICE COMMISSION, OWENA</t>
  </si>
  <si>
    <t>ZONAL TEACHING SERVICE COMMISSION, OWO</t>
  </si>
  <si>
    <t>ONDO STATE SCHOLARSHIP BOARD</t>
  </si>
  <si>
    <t>MINISTRY OF HEALTH</t>
  </si>
  <si>
    <t>PRIMARY HEALTH CARE MANAGEMENT BOARD</t>
  </si>
  <si>
    <t>HOSPITALS MANAGEMENT BOARD</t>
  </si>
  <si>
    <t>BOARD OF ALTERNATIVE MEDICINE</t>
  </si>
  <si>
    <t>SCHOOL OF HEALTH TECHNOLOGY</t>
  </si>
  <si>
    <t>EMERGENCY RESPONSE SERVICE</t>
  </si>
  <si>
    <t>NEURO-PSYCHIATRIC SPECIALIST HOSPITAL</t>
  </si>
  <si>
    <t>ONDO STATE WASTE MANAGEMENT</t>
  </si>
  <si>
    <t>SOFTWARE CHARGES/ LICENCE RENEWAL</t>
  </si>
  <si>
    <t>MEDIA RELATION SERVICES</t>
  </si>
  <si>
    <t>ONDO STATE SPORTS COUNCIL</t>
  </si>
  <si>
    <t>FINANCIAL CONSULTING</t>
  </si>
  <si>
    <t>SPORTING ACTIVITIES</t>
  </si>
  <si>
    <t>MINISTRY OF LOCAL GOVERNMENT AND CHIEFTAINCY AFFAIRS</t>
  </si>
  <si>
    <t>LOCAL GOVERNMENT SERVICE COMMISSION</t>
  </si>
  <si>
    <t>ONDO STATE COMMUNITY AND SOCIAL DEVELOPMENT AGENCY</t>
  </si>
  <si>
    <t>MINISTRY OF NATURAL RESOURCES</t>
  </si>
  <si>
    <t>PRODUCTION OF REPORTS TO PUBLIC ACCOUNTS COMMITTEE (PAC)</t>
  </si>
  <si>
    <t>PROMOTION (SERVICE WIDE)</t>
  </si>
  <si>
    <t>MINISTRY OF ENVIRONMENT</t>
  </si>
  <si>
    <t>MINISTRY OF AGRICULTURE</t>
  </si>
  <si>
    <t>STATE INFORMATION TECHNOLOGY AGENCY (SITA) AREA OFFICES</t>
  </si>
  <si>
    <t>MINISTRY OF WORKS AND INFRASTRUCTURE</t>
  </si>
  <si>
    <t>OFFICE OF PUBLIC UTILITIES</t>
  </si>
  <si>
    <t>DIRECTORATE OF RURAL AND COMMUNITY DEVELOPMENT</t>
  </si>
  <si>
    <t>BOARD OF ADULT, TECHNICAL AND VOCATIONAL EDUCATION</t>
  </si>
  <si>
    <t>OFFICE OF TRANSPORT</t>
  </si>
  <si>
    <t>OFFICE OF THE SPECIAL ADVISERS TO THE GOVERNOR</t>
  </si>
  <si>
    <t>INDUSTRIAL AND LABOUR RELATIONS OFFICE</t>
  </si>
  <si>
    <t>YOUTH EMPLOYMENT AND SOCIAL SUPPORT OPERATIONS (YESSO)</t>
  </si>
  <si>
    <t>NEW MAP PROJECT OFFICE</t>
  </si>
  <si>
    <t>MONITORING AND EVALUATION (MEMIS PROJECT) OFFICE</t>
  </si>
  <si>
    <t>STATE FINANCE</t>
  </si>
  <si>
    <t>CONTRIBUTORY HEALTH COMMISSION</t>
  </si>
  <si>
    <t>MINISTRY OF WATER RESOURCES, PUBLIC SANITATION AND HYGIENE</t>
  </si>
  <si>
    <t>DEPARTMENT OF PUBLIC SERVICE REFORM AND DEVELOPMENT (DPSRD)</t>
  </si>
  <si>
    <t>TREASURY CASH OFFICES (TCOS)</t>
  </si>
  <si>
    <t>MINISTRY OF PHYSICAL PLANNING AND URBAN DEVELOPMENT -AREA OFFICES</t>
  </si>
  <si>
    <t>ONDO STATE LIVELIHOOD IMPROVEMENT FAMILY ENTERPRISE -NIGER DELTA (LIFE-ND)</t>
  </si>
  <si>
    <t>ONDO STATE SECURITY NETWORK AGENCY (AMOTEKUN CORPS)</t>
  </si>
  <si>
    <t>ECONOMIC INTELLIGENCE OFFICE</t>
  </si>
  <si>
    <t>ONDO-CARES PROGRAMME COORDINATING OFFICE</t>
  </si>
  <si>
    <t>STATE RESOURCES AND REVENUE MONITORING DEPARTMENT</t>
  </si>
  <si>
    <t>ONDO STATE ENTREPRENEURSHIP AGENCY (ONDEA)</t>
  </si>
  <si>
    <t>MALARIA ELIMINATION AND NUTRITION IMPROVEMENT PROJECT OFFICE</t>
  </si>
  <si>
    <t>ONDO STATE BUILDING CONTROL AGENCY</t>
  </si>
  <si>
    <t>011100200100</t>
  </si>
  <si>
    <t>22020102</t>
  </si>
  <si>
    <t>22020202</t>
  </si>
  <si>
    <t>22020203</t>
  </si>
  <si>
    <t>22020301</t>
  </si>
  <si>
    <t>22020303</t>
  </si>
  <si>
    <t>22020304</t>
  </si>
  <si>
    <t>22020305</t>
  </si>
  <si>
    <t>22020401</t>
  </si>
  <si>
    <t>22020406</t>
  </si>
  <si>
    <t>22020503</t>
  </si>
  <si>
    <t>22020505</t>
  </si>
  <si>
    <t>22021001</t>
  </si>
  <si>
    <t>22021006</t>
  </si>
  <si>
    <t>22021007</t>
  </si>
  <si>
    <t>031801300100</t>
  </si>
  <si>
    <t>22020201</t>
  </si>
  <si>
    <t>22020206</t>
  </si>
  <si>
    <t>22020307</t>
  </si>
  <si>
    <t>22020402</t>
  </si>
  <si>
    <t>22020403</t>
  </si>
  <si>
    <t>22020404</t>
  </si>
  <si>
    <t>22020405</t>
  </si>
  <si>
    <t>22020501</t>
  </si>
  <si>
    <t>22020601</t>
  </si>
  <si>
    <t>22020801</t>
  </si>
  <si>
    <t>22020803</t>
  </si>
  <si>
    <t>22020901</t>
  </si>
  <si>
    <t>22021002</t>
  </si>
  <si>
    <t>22021003</t>
  </si>
  <si>
    <t>22021004</t>
  </si>
  <si>
    <t>22021008</t>
  </si>
  <si>
    <t>22021052</t>
  </si>
  <si>
    <t>032600100100</t>
  </si>
  <si>
    <t>22020415</t>
  </si>
  <si>
    <t>032600200100</t>
  </si>
  <si>
    <t>22020712</t>
  </si>
  <si>
    <t>41040105</t>
  </si>
  <si>
    <t>011100100200</t>
  </si>
  <si>
    <t>011100300100</t>
  </si>
  <si>
    <t>025000200100</t>
  </si>
  <si>
    <t>011101300100</t>
  </si>
  <si>
    <t>011100100100</t>
  </si>
  <si>
    <t>22020306</t>
  </si>
  <si>
    <t>011101300200</t>
  </si>
  <si>
    <t>011101400100</t>
  </si>
  <si>
    <t>011101700100</t>
  </si>
  <si>
    <t>011102100100</t>
  </si>
  <si>
    <t>011102100200</t>
  </si>
  <si>
    <t>22020502</t>
  </si>
  <si>
    <t>22020504</t>
  </si>
  <si>
    <t>011103500100</t>
  </si>
  <si>
    <t>22020104</t>
  </si>
  <si>
    <t>011103500200</t>
  </si>
  <si>
    <t>011103700100</t>
  </si>
  <si>
    <t>011103800100</t>
  </si>
  <si>
    <t>011104400100</t>
  </si>
  <si>
    <t>22020205</t>
  </si>
  <si>
    <t>011111100100</t>
  </si>
  <si>
    <t>011113200100</t>
  </si>
  <si>
    <t>011200300100</t>
  </si>
  <si>
    <t>011200400100</t>
  </si>
  <si>
    <t>011200700200</t>
  </si>
  <si>
    <t>011202100100</t>
  </si>
  <si>
    <t>011202300100</t>
  </si>
  <si>
    <t>012300100100</t>
  </si>
  <si>
    <t>012300400200</t>
  </si>
  <si>
    <t>22020101</t>
  </si>
  <si>
    <t>22020605</t>
  </si>
  <si>
    <t>012305600100</t>
  </si>
  <si>
    <t>012400700100</t>
  </si>
  <si>
    <t>012500100100</t>
  </si>
  <si>
    <t>012500100300</t>
  </si>
  <si>
    <t>012500600100</t>
  </si>
  <si>
    <t>012500700100</t>
  </si>
  <si>
    <t>012500700200</t>
  </si>
  <si>
    <t>012500800100</t>
  </si>
  <si>
    <t>014000100100</t>
  </si>
  <si>
    <t>22021101</t>
  </si>
  <si>
    <t>014000200100</t>
  </si>
  <si>
    <t>014700100100</t>
  </si>
  <si>
    <t>014800100100</t>
  </si>
  <si>
    <t>22021014</t>
  </si>
  <si>
    <t>014800100200</t>
  </si>
  <si>
    <t>021502100100</t>
  </si>
  <si>
    <t>021510200100</t>
  </si>
  <si>
    <t>021510200200</t>
  </si>
  <si>
    <t>021511000100</t>
  </si>
  <si>
    <t>22020707</t>
  </si>
  <si>
    <t>021511500100</t>
  </si>
  <si>
    <t>021511600100</t>
  </si>
  <si>
    <t>022000100100</t>
  </si>
  <si>
    <t>022000100200</t>
  </si>
  <si>
    <t>022000200100</t>
  </si>
  <si>
    <t>022000700100</t>
  </si>
  <si>
    <t>022000800100</t>
  </si>
  <si>
    <t>022200100100</t>
  </si>
  <si>
    <t>022200900100</t>
  </si>
  <si>
    <t>022205100100</t>
  </si>
  <si>
    <t>022800700100</t>
  </si>
  <si>
    <t>022905500100</t>
  </si>
  <si>
    <t>023100300100</t>
  </si>
  <si>
    <t>023305100200</t>
  </si>
  <si>
    <t>023405600100</t>
  </si>
  <si>
    <t>023600100100</t>
  </si>
  <si>
    <t>023800100100</t>
  </si>
  <si>
    <t>023800100200</t>
  </si>
  <si>
    <t>023800100300</t>
  </si>
  <si>
    <t>023800400100</t>
  </si>
  <si>
    <t>025210200100</t>
  </si>
  <si>
    <t>22020709</t>
  </si>
  <si>
    <t>025210300100</t>
  </si>
  <si>
    <t>025305300100</t>
  </si>
  <si>
    <t>025305700100</t>
  </si>
  <si>
    <t>026000100100</t>
  </si>
  <si>
    <t>026300100100</t>
  </si>
  <si>
    <t>031800100100</t>
  </si>
  <si>
    <t>031801100100</t>
  </si>
  <si>
    <t>22021011</t>
  </si>
  <si>
    <t>031801200100</t>
  </si>
  <si>
    <t>22020604</t>
  </si>
  <si>
    <t>22020708</t>
  </si>
  <si>
    <t>22020806</t>
  </si>
  <si>
    <t>032600300100</t>
  </si>
  <si>
    <t>22020703</t>
  </si>
  <si>
    <t>22021058</t>
  </si>
  <si>
    <t>032605200100</t>
  </si>
  <si>
    <t>032605200200</t>
  </si>
  <si>
    <t>032605200300</t>
  </si>
  <si>
    <t>051300100100</t>
  </si>
  <si>
    <t>22021041</t>
  </si>
  <si>
    <t>051400100100</t>
  </si>
  <si>
    <t>051400100200</t>
  </si>
  <si>
    <t>051700100200</t>
  </si>
  <si>
    <t>051700100300</t>
  </si>
  <si>
    <t>051700100100</t>
  </si>
  <si>
    <t>051700300100</t>
  </si>
  <si>
    <t>051700300200</t>
  </si>
  <si>
    <t>051700300300</t>
  </si>
  <si>
    <t>051700800100</t>
  </si>
  <si>
    <t>051705400100</t>
  </si>
  <si>
    <t>051705400200</t>
  </si>
  <si>
    <t>051705400300</t>
  </si>
  <si>
    <t>051705400400</t>
  </si>
  <si>
    <t>051705400500</t>
  </si>
  <si>
    <t>051705400600</t>
  </si>
  <si>
    <t>051705400700</t>
  </si>
  <si>
    <t>051705400800</t>
  </si>
  <si>
    <t>051705400900</t>
  </si>
  <si>
    <t>051705401000</t>
  </si>
  <si>
    <t>051705600100</t>
  </si>
  <si>
    <t>052100100100</t>
  </si>
  <si>
    <t>052100300100</t>
  </si>
  <si>
    <t>052110200100</t>
  </si>
  <si>
    <t>052110300100</t>
  </si>
  <si>
    <t>052110600100</t>
  </si>
  <si>
    <t>052111500100</t>
  </si>
  <si>
    <t>052111600100</t>
  </si>
  <si>
    <t>053505300100</t>
  </si>
  <si>
    <t>22020210</t>
  </si>
  <si>
    <t>22020711</t>
  </si>
  <si>
    <t>053905100100</t>
  </si>
  <si>
    <t>22020701</t>
  </si>
  <si>
    <t>22021009</t>
  </si>
  <si>
    <t>055200200100</t>
  </si>
  <si>
    <t>023305100100</t>
  </si>
  <si>
    <t>22020313</t>
  </si>
  <si>
    <t>22021013</t>
  </si>
  <si>
    <t>053500100100</t>
  </si>
  <si>
    <t>021500100100</t>
  </si>
  <si>
    <t>022800700200</t>
  </si>
  <si>
    <t>023400100100</t>
  </si>
  <si>
    <t>026100100100</t>
  </si>
  <si>
    <t>140</t>
  </si>
  <si>
    <t>055200100200</t>
  </si>
  <si>
    <t>141</t>
  </si>
  <si>
    <t>051705500100</t>
  </si>
  <si>
    <t>142</t>
  </si>
  <si>
    <t>022900100100</t>
  </si>
  <si>
    <t>143</t>
  </si>
  <si>
    <t>011100200300</t>
  </si>
  <si>
    <t>144</t>
  </si>
  <si>
    <t>012500700300</t>
  </si>
  <si>
    <t>145</t>
  </si>
  <si>
    <t>023800100500</t>
  </si>
  <si>
    <t>146</t>
  </si>
  <si>
    <t>147</t>
  </si>
  <si>
    <t>148</t>
  </si>
  <si>
    <t>053500100200</t>
  </si>
  <si>
    <t>149</t>
  </si>
  <si>
    <t>023800100600</t>
  </si>
  <si>
    <t>150</t>
  </si>
  <si>
    <t>022000100400</t>
  </si>
  <si>
    <t>151</t>
  </si>
  <si>
    <t>052100200100</t>
  </si>
  <si>
    <t>152</t>
  </si>
  <si>
    <t>025200100100</t>
  </si>
  <si>
    <t>153</t>
  </si>
  <si>
    <t>011105200100</t>
  </si>
  <si>
    <t>154</t>
  </si>
  <si>
    <t>022000700200</t>
  </si>
  <si>
    <t>155</t>
  </si>
  <si>
    <t>026300100200</t>
  </si>
  <si>
    <t>156</t>
  </si>
  <si>
    <t>021500100300</t>
  </si>
  <si>
    <t>157</t>
  </si>
  <si>
    <t>012400400300</t>
  </si>
  <si>
    <t>158</t>
  </si>
  <si>
    <t>023800100700</t>
  </si>
  <si>
    <t>159</t>
  </si>
  <si>
    <t>023800100800</t>
  </si>
  <si>
    <t>160</t>
  </si>
  <si>
    <t>022000100500</t>
  </si>
  <si>
    <t>161</t>
  </si>
  <si>
    <t>022205600100</t>
  </si>
  <si>
    <t>162</t>
  </si>
  <si>
    <t>052100100200</t>
  </si>
  <si>
    <t>163</t>
  </si>
  <si>
    <t>026300200100</t>
  </si>
  <si>
    <t>Actual (N)</t>
  </si>
  <si>
    <t>Approved Budget (N)</t>
  </si>
  <si>
    <t>Amount for COVID-19 response 2020 (N)</t>
  </si>
  <si>
    <t>Non COVID-19 Related Expenditure</t>
  </si>
  <si>
    <t>SUMMARY OF TOTAL GRANTS AND CONTRIBUTIONS BUDGET 2021</t>
  </si>
  <si>
    <t>Admin Code</t>
  </si>
  <si>
    <t>Organisation Name</t>
  </si>
  <si>
    <t>Approved Budget Estimates</t>
  </si>
  <si>
    <t>Jan - Dec2019</t>
  </si>
  <si>
    <t>2021 (N)</t>
  </si>
  <si>
    <t>ONDO STATE RADIOVISION CORPORATION</t>
  </si>
  <si>
    <t>OWENA PRESS</t>
  </si>
  <si>
    <t>NIGERIA SECURITY AND CIVIL DEFENCE CORPS</t>
  </si>
  <si>
    <t>NIGERIAN LEGION</t>
  </si>
  <si>
    <t>SENIOR STAFF CLUB</t>
  </si>
  <si>
    <t>ONDO STATE AFORESTATION PROJECT</t>
  </si>
  <si>
    <t>PUBLIC WORKS DEPARTMENT (OSARMCO)</t>
  </si>
  <si>
    <t>ONDO STATE AGENCY FOR ROAD MAINTENANCE AND CONSTRUCTION (OSAMCO)</t>
  </si>
  <si>
    <t>ONDO STATE FOOTBALL DEVELOPMENT AGENCY</t>
  </si>
  <si>
    <t>RUFUS GIWA POLYTECHNIC, OWO</t>
  </si>
  <si>
    <t>ADEKUNLE AJASIN UNIVERSITY, AKUNGBA AKOKO</t>
  </si>
  <si>
    <t>OLUSEGUN AGAGU UNIVERSITY OF SCIENCE AND TECHNOLOGY, OKITIPUPA</t>
  </si>
  <si>
    <t>ONDO STATE UNIVERSITY OF MEDICAL SCIENCES</t>
  </si>
  <si>
    <t>ONDO STATE UNIVERSITY OF MEDICAL SCIENCES TEACHING HOSPITAL</t>
  </si>
  <si>
    <t>ONDO STATE FOOTBALL ACADEMY</t>
  </si>
  <si>
    <t>ONDO STATE INVESTMENT PROMOTION AGENCY (ONDIPA)</t>
  </si>
  <si>
    <t>012300300100</t>
  </si>
  <si>
    <t>012305500100</t>
  </si>
  <si>
    <t>012400400100</t>
  </si>
  <si>
    <t>012400400200</t>
  </si>
  <si>
    <t>012500100200</t>
  </si>
  <si>
    <t>023305200100</t>
  </si>
  <si>
    <t>023400100300</t>
  </si>
  <si>
    <t>023400400100</t>
  </si>
  <si>
    <t>051300100200</t>
  </si>
  <si>
    <t>051701800100</t>
  </si>
  <si>
    <t>051702100100</t>
  </si>
  <si>
    <t>051702100200</t>
  </si>
  <si>
    <t>051702100300</t>
  </si>
  <si>
    <t>052102600100</t>
  </si>
  <si>
    <t>053905300100</t>
  </si>
  <si>
    <t>SPECIAL PROGRAMMES DETAILS</t>
  </si>
  <si>
    <t>SPG- Domestic Passage</t>
  </si>
  <si>
    <t>SPG- Donation</t>
  </si>
  <si>
    <t>SPG- Maintenance of Boats</t>
  </si>
  <si>
    <t>SPG- Media relations</t>
  </si>
  <si>
    <t>SPG- Maintenance of Government House</t>
  </si>
  <si>
    <t>SPG- Settlement of Hotel bills</t>
  </si>
  <si>
    <t>SPG- Gift Items During Festivities: Christmas/Salah/Children Party</t>
  </si>
  <si>
    <t>SPG- Offices of ADC, CSO, Chief Detail and Orderly</t>
  </si>
  <si>
    <t>SPG- Hosting of State Guests during Special Events</t>
  </si>
  <si>
    <t>SPG- Programmes for the Office of the SSAs</t>
  </si>
  <si>
    <t>SPG- Procurement of Consumables for Operational Efficiency in Admin, Legal, Publication and Planning Departments</t>
  </si>
  <si>
    <t>SPG- Supply of Petroleum Product into Fuel Dump</t>
  </si>
  <si>
    <t>SPG- Office of the SSA on Youth and Students' Affairs</t>
  </si>
  <si>
    <t>SPG- Office of the Chief of Staff</t>
  </si>
  <si>
    <t>SPG- Office of SSA on Public Communication</t>
  </si>
  <si>
    <t>SPG- Office of the SSAs on Legislative Matters</t>
  </si>
  <si>
    <t>SPG- Office of the SSA on Special Duty and Strategy</t>
  </si>
  <si>
    <t>SPG- Office of the SSA on Administration and Policy Planning</t>
  </si>
  <si>
    <t>SPG- Office of the SA on People living with Disabilities</t>
  </si>
  <si>
    <t>SPG- Office of the SSAs on Chams Technology</t>
  </si>
  <si>
    <t>SPG- Senior Special Assistant to the Governor (Monitoring and Performance)</t>
  </si>
  <si>
    <t>SPG- SEMA</t>
  </si>
  <si>
    <t>SPG- Attendance of State Functions on Behalf of the Governor</t>
  </si>
  <si>
    <t>SPG- Maintenance of Deputy Governor's Lodge</t>
  </si>
  <si>
    <t>SPG- Maintenance of Convoy Vehicles</t>
  </si>
  <si>
    <t>SPG- Hosting of Boundary meetings and other related boundary matters to meet emergency need both inter and intra State Boundary disputes</t>
  </si>
  <si>
    <t>SPG- Sensitization/Workshop on Land/Boundary Related Matters</t>
  </si>
  <si>
    <t>SPG- Demarcation of Inter and Intra State Boundary Exercise/Field Tracing and Verification</t>
  </si>
  <si>
    <t>SPG- Documentary Journals on Boundary Matters</t>
  </si>
  <si>
    <t>SPG- Border Community development agency Activities</t>
  </si>
  <si>
    <t>SPG- Ondo/Osun Disputed Areas and other Related Ondo/Osun Matters</t>
  </si>
  <si>
    <t>SPG- Cleaning of the Secretariat Complex and other Government Offices and other Ancillary Activities</t>
  </si>
  <si>
    <t>SPG- Provision of Security Services at State Secretariat Complex</t>
  </si>
  <si>
    <t>SPG- Events Management, Production of Souvenirs and others</t>
  </si>
  <si>
    <t>SPG- Furniture/Severance Allowance</t>
  </si>
  <si>
    <t>SPG- Hosting of visitors/participants on study tour of Ondo State</t>
  </si>
  <si>
    <t>SPG- Independence anniversary</t>
  </si>
  <si>
    <t>SPG- Opinion Poll research</t>
  </si>
  <si>
    <t>SPG- Monetization for public Office Holders</t>
  </si>
  <si>
    <t>SPG- Workshop/Retreat/Training</t>
  </si>
  <si>
    <t>SPG- Democracy day</t>
  </si>
  <si>
    <t>SPG- Purchase of Parlliative Commodity</t>
  </si>
  <si>
    <t>SPG- Upkeep of Volunteer Corps and 5% overhead Administrative charges.</t>
  </si>
  <si>
    <t>SPG- Activities of the Military (Army)</t>
  </si>
  <si>
    <t>SPG- Federal and State Security Council meeting</t>
  </si>
  <si>
    <t>SPG- Activities of the Military (Navy)</t>
  </si>
  <si>
    <t>SPG- Activities of the Military (Air Force)</t>
  </si>
  <si>
    <t>SPG- Activities of the Paramilitary Agencies</t>
  </si>
  <si>
    <t>SPG- Cabinet/Executive Council Secretariat and maintenance of Exco Chamber and Governor's Conference Room</t>
  </si>
  <si>
    <t>SPG- State Tenders Board Secretariat</t>
  </si>
  <si>
    <t>SPG- Joint Security Patrol (JSP) Office</t>
  </si>
  <si>
    <t>SPG- Swearing-in Ceremonies of Political Appointees in the State and Allied Matters</t>
  </si>
  <si>
    <t>SPG- Payment of Rent</t>
  </si>
  <si>
    <t>SPG- Consular/Protocol Related Matters and Diplomatic Service</t>
  </si>
  <si>
    <t>SPG- ANNUAL OUTFIT ALLOWANCE</t>
  </si>
  <si>
    <t>SPG- Maintenance of Office Premises</t>
  </si>
  <si>
    <t>SPG- Special Intervention on Public Utilities</t>
  </si>
  <si>
    <t>SPG- Maintenance of Governor's Lodge and Convoy - Abuja</t>
  </si>
  <si>
    <t>SPG- Printing of Pension/Retirement Paper/Profoma/Forms</t>
  </si>
  <si>
    <t>SPG- Preparatory Training for Retiring Officers from the Public Service</t>
  </si>
  <si>
    <t>SPG- Stakeholders Forum</t>
  </si>
  <si>
    <t>SPG- Specialised Training</t>
  </si>
  <si>
    <t>SPG- Facilitation of Prompt Payment on Ondo state retirees of Federal Share on Gratuity/Pension at Federal Pension Office, Abuja</t>
  </si>
  <si>
    <t>SPG- Pensioners Day Celebration</t>
  </si>
  <si>
    <t>SPG- Sensitisation Programme</t>
  </si>
  <si>
    <t>SPG- Website Development/Maintenace</t>
  </si>
  <si>
    <t>SPG- Traininig of Staff</t>
  </si>
  <si>
    <t>SPG- Group Life Insurance/Sinking Fund</t>
  </si>
  <si>
    <t>SPG- Muslim Pilgrim Operation</t>
  </si>
  <si>
    <t>SPG- Coordination of Muslim Organisation &amp; Mobilisation of Muslim Activity</t>
  </si>
  <si>
    <t>SPG- Board Members Allowances</t>
  </si>
  <si>
    <t>SPG- Christian Pilgrimage Operation</t>
  </si>
  <si>
    <t>SPG- Co-ordination of Christian Organization and Mobilization of Christian Activities in the State</t>
  </si>
  <si>
    <t>SPG- Visitation to Hospital, Prison, Remand Home and Children</t>
  </si>
  <si>
    <t>SPG- Monitoring, Supervision and Execution of Assigned Projects.</t>
  </si>
  <si>
    <t>SPG- Publicity/Documentation</t>
  </si>
  <si>
    <t>SPG- Conferences, Seminars and Workshops</t>
  </si>
  <si>
    <t>SPG- Bitumen Exploration and other Bitumen related Programmes</t>
  </si>
  <si>
    <t>SPG- Regional Integration Programmes and Allied Matters</t>
  </si>
  <si>
    <t>SPG- Needs Assessment of Public Utilities</t>
  </si>
  <si>
    <t>SPG- CAPACITY BUILDING</t>
  </si>
  <si>
    <t>SPG- Monitoring Enforcement</t>
  </si>
  <si>
    <t>SPG- State Implementation Committee activities on CGS</t>
  </si>
  <si>
    <t>SPG- Project Monitoring, Impact Assessment and other Ancillary Activities</t>
  </si>
  <si>
    <t>SPG- Publicity, Twinning Relationship, Capacity Building and Conferences</t>
  </si>
  <si>
    <t>SPG- Home Grown School Feeding Programme</t>
  </si>
  <si>
    <t>SPG- NASSO Programme and Allied Matters</t>
  </si>
  <si>
    <t>SPG- Management of Public Work Fare Programme</t>
  </si>
  <si>
    <t>SPG- TRAINING VOTE FOR ODHA STAFF</t>
  </si>
  <si>
    <t>SPG- HOSTING &amp; PARTICIPATION OF SPEAKERS CONFERENCE</t>
  </si>
  <si>
    <t>SPG- PASSAGES &amp; FLIGHT FOR ODHA</t>
  </si>
  <si>
    <t>SPG- COMMON WEALTH PARLIAMENTARY CONFERENCE</t>
  </si>
  <si>
    <t>SPG- MAINTENANCE &amp; FUELING OF GENERATOR</t>
  </si>
  <si>
    <t>SPG- CLEARING OF ASSEMBLY PREMISES</t>
  </si>
  <si>
    <t>SPG- PUBLICITY OF THE ASSEMBLY</t>
  </si>
  <si>
    <t>SPG- PUBLIC HEARING ON BILLS AND SPECIAL COMMITTEE ASSIGNMENT</t>
  </si>
  <si>
    <t>SPG- LEGISL. STUDY TOURS &amp; EXCHANGE PROGRAMME FOR HON MEMBERS &amp; CORE LEGISL. STAFF</t>
  </si>
  <si>
    <t>SPG- Procurement of Consumables for the Legislative Paper Office and Maintenance of the Hallowed Chamber</t>
  </si>
  <si>
    <t>SPG- PAYMENT OF INSURANCE PREMIUM</t>
  </si>
  <si>
    <t>SPG- PEACE &amp; PROSPERITY IN THE STATE</t>
  </si>
  <si>
    <t>SPG- MAINTENANCE OF TELEPHONE &amp; INTERCOM &amp; E-LEGISLATIVE SERVICES</t>
  </si>
  <si>
    <t>SPG- ADDITIONAL PROVISION ON FURNITURE &amp; EQUIPMENT FOR STAFF</t>
  </si>
  <si>
    <t>SPG- Initiative for the Advancement of Democratic Values and Diaspora Matters</t>
  </si>
  <si>
    <t>SPG- Procurement of Special Consumables and Allied Matters</t>
  </si>
  <si>
    <t>SPG- CAPACITY BUILDING FOR HON. MEMBERS</t>
  </si>
  <si>
    <t>SPG- END OF YEAR PACKAGE FOR HON MEMBERS &amp; ODHA STAFF</t>
  </si>
  <si>
    <t>SPG- VEHICLE MAINTENANCE &amp; CONSUMABLES</t>
  </si>
  <si>
    <t>SPG- BUDGET APPROPRIATION AND ALLIED MATTERS</t>
  </si>
  <si>
    <t>SPG- LEGISLATIVE ADVOCACY RESEARCH FOR BETTER LEGISLATIVE CONTENT</t>
  </si>
  <si>
    <t>SPG- PROCUREMENT OF CONSUMABLES FOR OPERATIONAL EFFICIENCY IN INDIGENEOUS LANGUAGE (YORUBA &amp; IJAW)</t>
  </si>
  <si>
    <t>SPG- PRODUCTION OF COMPENDIUM OF LAWS</t>
  </si>
  <si>
    <t>SPG- PRODUCTION OF COMPENDIUM OF RESOLUTIONS</t>
  </si>
  <si>
    <t>SPG- Ondo State Public Sector Governance Reforms and Development Project and Public Accounts Committee Matters Affecting</t>
  </si>
  <si>
    <t>SPG- Sensitization on Child Abuse and Other social Ills</t>
  </si>
  <si>
    <t>SPG- REHABILITATION OF ARCADE MACE</t>
  </si>
  <si>
    <t>SPG- Annual Parliamentary Games</t>
  </si>
  <si>
    <t>SPG- Legislative-Budget Office Related Matters</t>
  </si>
  <si>
    <t>SPG- Procurement of Customised Robe, Uniform for Sergeant at Arm, Mace bearer and Legislative Attendants</t>
  </si>
  <si>
    <t>SPG- Preparation of Bill of Quantities, Monitoring and Supervision of Projects</t>
  </si>
  <si>
    <t>SPG- Maintenance Allowance for Speaker and Deputy Speaker</t>
  </si>
  <si>
    <t>SPG- Provision of Security Services at Assembly Complex</t>
  </si>
  <si>
    <t>SPG- Mobilization/Sensitization of Constituents on Important State/National Matters/Constituency Engagement</t>
  </si>
  <si>
    <t>SPG- Production of Bond Volume</t>
  </si>
  <si>
    <t>SPG- Ondo State House of Assembly - Protocol/Legislative Aids</t>
  </si>
  <si>
    <t>SPG- Training on Legislative Matters and Participation at National Institute for Legislative Studies (NILS)</t>
  </si>
  <si>
    <t>SPG- Parliamentary Staff Association National Executive Council Meeting</t>
  </si>
  <si>
    <t>SPG- Dewey Decimal Classification Scheme/Binding on Acquired Newspapers</t>
  </si>
  <si>
    <t>SPG- Engagement of Consultants</t>
  </si>
  <si>
    <t>SPG- Medical Intervention</t>
  </si>
  <si>
    <t>SPG- Appointment/Induction/Inauguration/Swearing-in Programme</t>
  </si>
  <si>
    <t>SPG- Rules and Business</t>
  </si>
  <si>
    <t>SPG- Training Vote for ODHA Service Commission</t>
  </si>
  <si>
    <t>SPG- Printing of Employment/APER form e.t.c</t>
  </si>
  <si>
    <t>SPG- Study Tour and exchange programme for members and staff of ODHA Service Commission</t>
  </si>
  <si>
    <t>SPG- Parliamentary Association Meetings (Common Wealth, African Parliamentary Union and Regional meetings</t>
  </si>
  <si>
    <t>SPG- Central Training Vote for ODHA &amp; ODHA Service Commission Staff</t>
  </si>
  <si>
    <t>SPG- Mandatory Continuous Professional Development Programmes (MCPDP) for Staff of ODHA and ODHA Service Commission</t>
  </si>
  <si>
    <t>SPG- Stationery for plenary meetings</t>
  </si>
  <si>
    <t>SPG- Maintenance of Intercom &amp; Other Special Equipments</t>
  </si>
  <si>
    <t>SPG- End of the Year Activities and Allied Matters</t>
  </si>
  <si>
    <t>SPG- 10% Free Transport Allowance for Retirees of ODHA and ODHASC</t>
  </si>
  <si>
    <t>SPG- Publicity of Government Activities and Strategic Information Management</t>
  </si>
  <si>
    <t>SPG- Video Centre Rentals Partnership programme</t>
  </si>
  <si>
    <t>SPG- Mass Mobilization of all Interest Groups, in Relation to Professionals and Artisans both in the Urban and the Grassroots</t>
  </si>
  <si>
    <t>SPG- National Council on Information, Strategic Conference and meeting on Public Information Management</t>
  </si>
  <si>
    <t>SPG- Maintenance of PEA Equipment</t>
  </si>
  <si>
    <t>SPG- Research project-collation and analysis of relevant data on public opinion Poll</t>
  </si>
  <si>
    <t>SPG- Publicity during Special Events</t>
  </si>
  <si>
    <t>SPG- Annual Stakeholders Forum: Mass Mobilization of all Interest Groups on Regulation of Outdoor Structures to be used for Signage and Advertisement</t>
  </si>
  <si>
    <t>SPG- Payment of Stipend to Lecturers</t>
  </si>
  <si>
    <t>SPG- Cleaning Services</t>
  </si>
  <si>
    <t>SPG- Provision of Security to PSTI</t>
  </si>
  <si>
    <t>SPG- National Council on Establishments</t>
  </si>
  <si>
    <t>SPG- Central Training vote</t>
  </si>
  <si>
    <t>SPG- Grant to Labour / Industrial Unions.</t>
  </si>
  <si>
    <t>SPG- May Day Celebration</t>
  </si>
  <si>
    <t>SPG- E-pass</t>
  </si>
  <si>
    <t>SPG- Establishments and Allied Matters</t>
  </si>
  <si>
    <t>SPG- Conduct of Compulsory / Confirmation Exam for Junior Officers</t>
  </si>
  <si>
    <t>SPG- Public Service Reference Library</t>
  </si>
  <si>
    <t>SPG- Printing of Regulatory Books</t>
  </si>
  <si>
    <t>SPG- Acquisition of New Books to the Civil Service reference Library and Allied Matters</t>
  </si>
  <si>
    <t>SPG- Purchase of Diesel/Maintenance of Electricity Generating Sets and Other Assets</t>
  </si>
  <si>
    <t>SPG- Civil Service Day Celebration and Award</t>
  </si>
  <si>
    <t>SPG- Conduct of Civil Service Compulsory Examination</t>
  </si>
  <si>
    <t>SPG- Senior Management Committee</t>
  </si>
  <si>
    <t>SPG- Specialized Capacity Building Programme for Administrative Officers</t>
  </si>
  <si>
    <t>SPG- Financial Assistance to families of Deceased Officers</t>
  </si>
  <si>
    <t>SPG- HOS Interactive Sessions/Retreat with Public Servants</t>
  </si>
  <si>
    <t>SPG- Conduct of Promotion Examinations for Senior Officers</t>
  </si>
  <si>
    <t>SPG- Civil Service Reforms</t>
  </si>
  <si>
    <t>SPG- Grant to staff Housing Loan Board</t>
  </si>
  <si>
    <t>SPG- Hosting of/Participation in South West Head of Service Summit</t>
  </si>
  <si>
    <t>SPG- Public Service Central Record Management: Warehousing Mgt Staff Data</t>
  </si>
  <si>
    <t>SPG- Public Service Enlightenment Programme</t>
  </si>
  <si>
    <t>SPG- Mandatory Professional Training Programmes for Auditors.</t>
  </si>
  <si>
    <t>SPG- Special Audit Assignment: (i) Special Investigation</t>
  </si>
  <si>
    <t>SPG- Preparation and production of Auditor-General Report.</t>
  </si>
  <si>
    <t>SPG- Special Audit Investigation and Allied Matters</t>
  </si>
  <si>
    <t>SPG- Annual Conference of Civil Service Commission in Nigeria (Plenary Session)</t>
  </si>
  <si>
    <t>SPG- Special and Sundry Activities</t>
  </si>
  <si>
    <t>SPG- Hosting meetings on recruitment, promotion, conversion and advancement</t>
  </si>
  <si>
    <t>SPG- Transition programme and Allied Activities (State INEC operations)</t>
  </si>
  <si>
    <t>SPG- National Council on Agriculture</t>
  </si>
  <si>
    <t>SPG- TCU Labour Wages and Running Grants</t>
  </si>
  <si>
    <t>SPG- Joint Task Force</t>
  </si>
  <si>
    <t>SPG- Forestry Advisory/Produce Monitoring Committee</t>
  </si>
  <si>
    <t>SPG- Water Ways Task Force</t>
  </si>
  <si>
    <t>SPG- Motorcycle Allowance for Extension Workers</t>
  </si>
  <si>
    <t>SPG- Audit Fees</t>
  </si>
  <si>
    <t>SPG- Maintenance of Leased Government Assets</t>
  </si>
  <si>
    <t>SPG- Public Service Car Loan Scheme</t>
  </si>
  <si>
    <t>SPG- Committees and Commissions</t>
  </si>
  <si>
    <t>SPG- Contingency Fund</t>
  </si>
  <si>
    <t>SPG- Insurance of Ondo State Govt. Assets and tracking of vehicles.</t>
  </si>
  <si>
    <t>SPG- Passages and Flights for Overseas Travels</t>
  </si>
  <si>
    <t>SPG- Settlement of Utility Bills</t>
  </si>
  <si>
    <t>SPG- State Security</t>
  </si>
  <si>
    <t>SPG- Seminar and Training for Account Officers</t>
  </si>
  <si>
    <t>SPG- Purchase of Computer Consumables for Ministry</t>
  </si>
  <si>
    <t>SPG- Printing of Release Warrant, DVEA Books and Allied Matters for Expenditure Department</t>
  </si>
  <si>
    <t>SPG- Printing of Payment Request Vouchers</t>
  </si>
  <si>
    <t>SPG- General Training of Accountants in the Civil Service</t>
  </si>
  <si>
    <t>SPG- Mandatory Continuous Professional Development Training Course (MCPD)</t>
  </si>
  <si>
    <t>SPG- Liaison with Debt Mgt. Office (DMO), Abuja</t>
  </si>
  <si>
    <t>SPG- Publicity of Activities of the Ministry</t>
  </si>
  <si>
    <t>SPG- Federation Accounts and Allocation Committee</t>
  </si>
  <si>
    <t>SPG- Consultancy cost for Debt Management Unit</t>
  </si>
  <si>
    <t>SPG- Statutory Allowance of 10% Annual Basic Salary for Retiring Civil Servants</t>
  </si>
  <si>
    <t>SPG- Capacity Building On Financial Management and Control</t>
  </si>
  <si>
    <t>SPG- Capacity building for Appropriation Committee &amp; PAC Members</t>
  </si>
  <si>
    <t>SPG- Min. Of Finance publications; News Letters and News</t>
  </si>
  <si>
    <t>SPG- State Economic Committee-Matters Affecting</t>
  </si>
  <si>
    <t>SPG- Special Assignment on Financial Matters</t>
  </si>
  <si>
    <t>SPG- Board of Survey and other Allied Matters</t>
  </si>
  <si>
    <t>SPG- Commission to Revenue Consultant</t>
  </si>
  <si>
    <t>SPG- RMAFC Related Matters/Consultancy on Paris Club Refund</t>
  </si>
  <si>
    <t>SPG- Monthly Tracking and Analysis of Expenditure</t>
  </si>
  <si>
    <t>SPG- Training/Study Tour</t>
  </si>
  <si>
    <t>SPG- Debt Management: Matters Affecting</t>
  </si>
  <si>
    <t>SPG- Investment Potfolio Monitoring and Reconciliation</t>
  </si>
  <si>
    <t>SPG- Health Insurance Policy for Health Workers</t>
  </si>
  <si>
    <t>SPG- Compliance Monitoring / Revenue/ Operation Monitoring and Other Allied Matters</t>
  </si>
  <si>
    <t>SPG- Preparation, Printing and Publication of Final Accounts</t>
  </si>
  <si>
    <t>SPG- E-Pass Centre/Computer Materials</t>
  </si>
  <si>
    <t>SPG- Security (Night and Day Guards) at TCO Offices</t>
  </si>
  <si>
    <t>SPG- World Bank Project Financial Management Activities Unit (PFMU)</t>
  </si>
  <si>
    <t>SPG- SIFMIS Operational Activities and Other Allied Matters</t>
  </si>
  <si>
    <t>SPG- Procurement &amp; Printing of Revenue Generating Items (i.e) Number Plates, Drivers License &amp; Vehicle License.</t>
  </si>
  <si>
    <t>SPG- JTB meetings and conferences &amp; convention</t>
  </si>
  <si>
    <t>SPG- Annual JTB subvention &amp; other JTB expenses</t>
  </si>
  <si>
    <t>SPG- Mandatory Continuous Professional Development Training for tax Officers</t>
  </si>
  <si>
    <t>SPG- Subscription of Installed VSATS and Maintenance Retainership for ARCAS</t>
  </si>
  <si>
    <t>SPG- Cleaning and Security services</t>
  </si>
  <si>
    <t>SPG- Withholding, Audit, Monitoring and Investigation</t>
  </si>
  <si>
    <t>SPG- Sensitization of Consumer and Public Awareness Programme</t>
  </si>
  <si>
    <t>SPG- Maintenance of Generator sets at Government House and offices at Alagbaka Quarters, Akure and Maintenance of Street lights in Akure</t>
  </si>
  <si>
    <t>SPG- Maintenance and fueling of Amphibious machine 400E/Supper Chopper/Skimming Boats</t>
  </si>
  <si>
    <t>SPG- Ondo State Free School Shuttle Project</t>
  </si>
  <si>
    <t>SPG- Preparation of Tender Documents</t>
  </si>
  <si>
    <t>SPG- Training/Manpower Development</t>
  </si>
  <si>
    <t>SPG- Participation in National Council meetings and conferences-COREN,CIPMN,NIM,NCT,NSE &amp; Others</t>
  </si>
  <si>
    <t>SPG- Sensitization/Enlightenment, Safety Campaign(NURTW, ACOMORAN, Maritime Workers etc)</t>
  </si>
  <si>
    <t>SPG- In-house study/research on Regional Railway Development</t>
  </si>
  <si>
    <t>SPG- Sunshine Traffic Control/Traffic Management</t>
  </si>
  <si>
    <t>SPG- Special Command Performance, Stage Equipment, Weigh-in etc.</t>
  </si>
  <si>
    <t>SPG- Participation at NAFEST</t>
  </si>
  <si>
    <t>SPG- Abuja Carnival</t>
  </si>
  <si>
    <t>SPG- School Arts/Cultural Competition/Cultural Training</t>
  </si>
  <si>
    <t>SPG- Acquisition/Production of Artworks</t>
  </si>
  <si>
    <t>SPG- Publicity</t>
  </si>
  <si>
    <t>SPG- World Tourism Day / Tourism Week</t>
  </si>
  <si>
    <t>SPG- Packaging and Promotion of Notable Traditional Festivals and Ceremonies: Igogo, Odunoba, Ogun, Malokun, Okota, Orosun, etc</t>
  </si>
  <si>
    <t>SPG- Weekly Radio and Television Programmes</t>
  </si>
  <si>
    <t>SPG- Participation in exhibitions/workshops/trade fairs</t>
  </si>
  <si>
    <t>SPG- World Cultural Day (21st May, annually)</t>
  </si>
  <si>
    <t>SPG- World Artist Day</t>
  </si>
  <si>
    <t>SPG- Development of Tourist Centers</t>
  </si>
  <si>
    <t>SPG- Techno and Socio-Cultural Tourism Research and Documentation.</t>
  </si>
  <si>
    <t>SPG- Maintenance of Idanre Hill Tourist Center</t>
  </si>
  <si>
    <t>SPG- Collaboration with Development Partners</t>
  </si>
  <si>
    <t>SPG- Conduct of Baseline Studies, Policy and Impact Assessment of Projects</t>
  </si>
  <si>
    <t>SPG- Maintenance/Clearing of Premises</t>
  </si>
  <si>
    <t>SPG- Budget preparation and Allied Matters</t>
  </si>
  <si>
    <t>SPG- Strengthening of Planning Department</t>
  </si>
  <si>
    <t>SPG- Printing and Publication of Books of Estimates, Budget Speech, Supplementary Estimates, etc.</t>
  </si>
  <si>
    <t>SPG- Capacity Building and Professional Development Training Programmes</t>
  </si>
  <si>
    <t>SPG- National, State Planning and Economic Councils</t>
  </si>
  <si>
    <t>SPG- Budget Review, Monitoring and Appraisal</t>
  </si>
  <si>
    <t>SPG- State Food and Nutrition Committee</t>
  </si>
  <si>
    <t>SPG- Ondo State Social Protection Committee/Social Protection Programme</t>
  </si>
  <si>
    <t>SPG- Strategic Initiatives for Rapid Economic Development of Ondo State</t>
  </si>
  <si>
    <t>SPG- State Development and Allied Matters</t>
  </si>
  <si>
    <t>SPG- Economic Summit</t>
  </si>
  <si>
    <t>SPG- Budget Reform, Preparation of MTEF and Allied Matters</t>
  </si>
  <si>
    <t>SPG- Economic Intelligence Unit</t>
  </si>
  <si>
    <t>SPG- Open Defecation Free State Steering Committee and Task Force</t>
  </si>
  <si>
    <t>SPG- World Bank Portfolio Performance Review Committee</t>
  </si>
  <si>
    <t>SPG- System Maintenance and Support</t>
  </si>
  <si>
    <t>SPG- Ondo-Cares Programme</t>
  </si>
  <si>
    <t>SPG- Strengthening of State Bureau of statistics</t>
  </si>
  <si>
    <t>SPG- Production and implementation of the state Statistical Master Plan</t>
  </si>
  <si>
    <t>SPG- Conferences, Capacity Building and Meetings of the state Consultative Committee on statistic</t>
  </si>
  <si>
    <t>SPG- Printing of Statistical Publications</t>
  </si>
  <si>
    <t>SPG- Survey Activities</t>
  </si>
  <si>
    <t>SPG- Maintenance of Existing Boreholes and Other Water Supply Emergencies</t>
  </si>
  <si>
    <t>SPG- Management of Area Offices (18 LGAs)</t>
  </si>
  <si>
    <t>SPG- Town Planning Related Days</t>
  </si>
  <si>
    <t>SPG- Annual Bar Conference</t>
  </si>
  <si>
    <t>SPG- Annual Legal Year Celebration</t>
  </si>
  <si>
    <t>SPG- Annual Vacation Bonus</t>
  </si>
  <si>
    <t>SPG- Statutory Conference Workshop and Seminars for Judges and Magistrates</t>
  </si>
  <si>
    <t>SPG- Statutory Meeting of Body of Benchers NJC and NJI to be attended by Honourable Chief Judge</t>
  </si>
  <si>
    <t>SPG- Attendance at Courts</t>
  </si>
  <si>
    <t>SPG- Management of Family Court/Multi-door Court House</t>
  </si>
  <si>
    <t>SPG- Provision of Robes</t>
  </si>
  <si>
    <t>SPG- Election Petition Tribunal- Matters Affecting</t>
  </si>
  <si>
    <t>SPG- Valedictory/Send Forth Programme</t>
  </si>
  <si>
    <t>SPG- Decongestion of Correctional Centres</t>
  </si>
  <si>
    <t>SPG- Administration of Criminal Justice Monitoring Committee</t>
  </si>
  <si>
    <t>SPG- Annual Vacation for the President and other Judges</t>
  </si>
  <si>
    <t>SPG- Printing of Diary and Calendar for the year</t>
  </si>
  <si>
    <t>SPG- National Youth Day/Subvention</t>
  </si>
  <si>
    <t>SPG- Youth Summit</t>
  </si>
  <si>
    <t>SPG- Mobilization/Sensitization</t>
  </si>
  <si>
    <t>SPG- Monitoring and Data Collection on Youth</t>
  </si>
  <si>
    <t>SPG- Running Grant to Youth Council</t>
  </si>
  <si>
    <t>SPG- International Students Day Celebration</t>
  </si>
  <si>
    <t>SPG- Radio &amp; TV Enlightenment Programme</t>
  </si>
  <si>
    <t>SPG- Youth Officers &amp; Leaders Training</t>
  </si>
  <si>
    <t>SPG- Grants to NYSC: State Office &amp; Regional Office</t>
  </si>
  <si>
    <t>SPG- Sports Development Programmes</t>
  </si>
  <si>
    <t>SPG- Youth Empowerment Capacity Building</t>
  </si>
  <si>
    <t>SPG- National Conference and Capacity Building</t>
  </si>
  <si>
    <t>SPG- Participation in National &amp; International Competitions/Festivals</t>
  </si>
  <si>
    <t>SPG- Payment of Sign-on-Fees of Players and Technical Crew of the 3 Clubs (SSFC, RSFC,SQFC and Academy), ODS Football Associations, etc</t>
  </si>
  <si>
    <t>SPG- Prosecution of CAF Championship (Sunshine Stars FC) and other Tournaments outside the League</t>
  </si>
  <si>
    <t>SPG- Commemoration of Special International Days: Women, Elderly, Family, the Girl Child, National Children Day, the Day of the African Child, Widows and other Int'l Days</t>
  </si>
  <si>
    <t>SPG- Armed Forces Remembrance Day</t>
  </si>
  <si>
    <t>SPG- Nigerian Inter-religious Council Activities</t>
  </si>
  <si>
    <t>SPG- Human Trafficking Control Programme</t>
  </si>
  <si>
    <t>SPG- Meeting of Her Excellency with Women Groups</t>
  </si>
  <si>
    <t>SPG- Management/Coordination and Subvention to NGOs</t>
  </si>
  <si>
    <t>SPG- Reduction of women's vulnerability to HIV/AID &amp; STDs</t>
  </si>
  <si>
    <t>SPG- Resettlement scheme for street children and monitoring of foster and adopted children</t>
  </si>
  <si>
    <t>SPG- Support programme for orphans and vulnerable children</t>
  </si>
  <si>
    <t>SPG- Support for Probation Case Committee and Family Court: Seminars, Management and Allowances for Family Court Panel</t>
  </si>
  <si>
    <t>SPG- Welfare Support for Elderly and all other Vulnerable groups/Emergency Services</t>
  </si>
  <si>
    <t>SPG- Sensitization of the Public on Child Abuse Practises on TV and Radio and Monitoring of Day Care Centres</t>
  </si>
  <si>
    <t>SPG- Women Enlightenment and Empowerment</t>
  </si>
  <si>
    <t>SPG- Feeding and Maintenance of State Children Home and the Remand Rome</t>
  </si>
  <si>
    <t>SPG- Maintenance of Babafunke Ajasin Auditorium</t>
  </si>
  <si>
    <t>SPG- Welfare of the Remand Home Visiting Committee</t>
  </si>
  <si>
    <t>SPG- Meeting of Honourable Commissioner with the Women group</t>
  </si>
  <si>
    <t>SPG- FOWOSO Programme</t>
  </si>
  <si>
    <t>SPG- Prevention of Gender Based Violence in Ondo State and Allied Activities</t>
  </si>
  <si>
    <t>SPG- Welfare of the Disabled Sponsorship of Persons with disabilities to Seminars and Conferences</t>
  </si>
  <si>
    <t>SPG- International Day of the disables</t>
  </si>
  <si>
    <t>SPG- Physically Challenged Persons Matters Affecting</t>
  </si>
  <si>
    <t>SPG- Monitoring of Schools/Operational Vote</t>
  </si>
  <si>
    <t>SPG- Feeding &amp; Maintenance of 4 Special Schools</t>
  </si>
  <si>
    <t>SPG- J.S.S.C.E</t>
  </si>
  <si>
    <t>SPG- National Education Competition in Sec. Schools</t>
  </si>
  <si>
    <t>SPG- JETS Competitions</t>
  </si>
  <si>
    <t>SPG- Printing of C.A Documents</t>
  </si>
  <si>
    <t>SPG- School Examination (Unity Common Entrance Exams/GTC, etc)</t>
  </si>
  <si>
    <t>SPG- Schools Sport: Secondary Schools</t>
  </si>
  <si>
    <t>SPG- Training Programme for Education Officers, Education Managers and other Related Personnel</t>
  </si>
  <si>
    <t>SPG- School Census, Data Analysis and Research</t>
  </si>
  <si>
    <t>SPG- National Education Conference including subject Assoc. for 56 core subjects, National Council on Education</t>
  </si>
  <si>
    <t>SPG- Guidance and Counseling Therapy on Career Choice for Students</t>
  </si>
  <si>
    <t>SPG- Examination Ethics &amp; Disciplinary Committee Programme.</t>
  </si>
  <si>
    <t>SPG- Science Conference &amp; Diaspora Day Celebration.</t>
  </si>
  <si>
    <t>SPG- Collection, Collation &amp; Analysis of Education Statistics</t>
  </si>
  <si>
    <t>SPG- WAEC/SSCE/JAMB Monitoring</t>
  </si>
  <si>
    <t>SPG- Application of Psychology Test Instrument.</t>
  </si>
  <si>
    <t>SPG- STAN National Conference</t>
  </si>
  <si>
    <t>SPG- Procurement of Diesel, Petrol and Lubricant Distribution and Servicing</t>
  </si>
  <si>
    <t>SPG- Grants to Technical Colleges</t>
  </si>
  <si>
    <t>SPG- Monitoring and Inspection of Colleges (GTC/TECH DEPT) In school</t>
  </si>
  <si>
    <t>SPG- SAC Trainers and Supervisors</t>
  </si>
  <si>
    <t>SPG- Adult Literacy Facilitators</t>
  </si>
  <si>
    <t>SPG- Science Based C.E.C Stipend to Facilitators (10 Facilitators N10,000.00 Each @7 Centres for 12 Months)</t>
  </si>
  <si>
    <t>SPG- Approval Inspection and Regulation of private CEC For IGR</t>
  </si>
  <si>
    <t>SPG- Stipend to Teacher at The 7 PHS</t>
  </si>
  <si>
    <t>SPG- Provision of Training/Learning Materials/Dossier and Fist AID Kits at SAC Centres, GTCs and PHS</t>
  </si>
  <si>
    <t>SPG- Stipend to facilitators of Liberal Education Centers (GOVT.C.E.C) (N10,000.00 Per 15 Teachers/Facilitators,7 Centres for 12 Months)</t>
  </si>
  <si>
    <t>SPG- World Teachers' Day Celebration</t>
  </si>
  <si>
    <t>SPG- Grants To Primary School</t>
  </si>
  <si>
    <t>SPG- Training of Primary School Teachers &amp; Education Managers</t>
  </si>
  <si>
    <t>SPG- Wall Charts &amp; Maps For Pry &amp; Junior Secondary School</t>
  </si>
  <si>
    <t>SPG- Annual Jets Competition For Primary Schools</t>
  </si>
  <si>
    <t>SPG- Primary Schools Sports</t>
  </si>
  <si>
    <t>SPG- National Education Conferences (JCCE, Rep &amp; Planning, NCE, ESSPIN)</t>
  </si>
  <si>
    <t>SPG- Monitoring of Schools</t>
  </si>
  <si>
    <t>SPG- School Competition for Pry &amp; JSS (Nat. &amp; Int.) Gov/President Inter-School Debate, Music &amp; Creative Arts, STAN, MAN, UNESCO, NASTECH, Sensitization Programme on EFA, Space Tech etc</t>
  </si>
  <si>
    <t>SPG- Preparation Of Teachers Salary</t>
  </si>
  <si>
    <t>SPG- School-Based Management Committee</t>
  </si>
  <si>
    <t>SPG- Data Verification of Public Primary Schools in the State</t>
  </si>
  <si>
    <t>SPG- Training of LGA Supervisors, Data Collectors etc.</t>
  </si>
  <si>
    <t>SPG- Grants /Maintenance of Mega Schools</t>
  </si>
  <si>
    <t>SPG- FTS Participants/State Government Contribution</t>
  </si>
  <si>
    <t>SPG- Purchase of Newspapers and Magazines to Reference Section</t>
  </si>
  <si>
    <t>SPG- Procurement of Diesel for Illumination of Reading Rooms</t>
  </si>
  <si>
    <t>SPG- Training of Secondary School Teachers</t>
  </si>
  <si>
    <t>SPG- Production of Seniority List of Teachers</t>
  </si>
  <si>
    <t>SPG- Recruitment of Teaching/Non Teaching Staff</t>
  </si>
  <si>
    <t>SPG- Promotion Interview for Teaching/Non Teaching Staff</t>
  </si>
  <si>
    <t>SPG- National Educational &amp; Professional Conferences and Meetings, NCE, JCC etc</t>
  </si>
  <si>
    <t>SPG- Interaction with Principals, Teaching/Non-Teaching Staff of Public Sec. Schools</t>
  </si>
  <si>
    <t>SPG- Capacity building for Education Managers and Administrators in TESCOM</t>
  </si>
  <si>
    <t>SPG- Flag-Off Activities</t>
  </si>
  <si>
    <t>SPG- Scholarship and Stakeholders meetings</t>
  </si>
  <si>
    <t>SPG- Management and Maintenance of Mother and Child Hospital and Other Health Facilities</t>
  </si>
  <si>
    <t>SPG- Maintenance of inmate of Ago-Ireti</t>
  </si>
  <si>
    <t>SPG- Assistance towards Medical Treatment</t>
  </si>
  <si>
    <t>SPG- Security of State Specialist Hospitals and General Hospitals</t>
  </si>
  <si>
    <t>SPG- Cleaning of State Specialist Hospitals &amp; General Hospitals</t>
  </si>
  <si>
    <t>SPG- Monitoring/Board meetings/monthly meetings</t>
  </si>
  <si>
    <t>SPG- Hospital Infection Control</t>
  </si>
  <si>
    <t>SPG- Quality Assurance Services</t>
  </si>
  <si>
    <t>SPG- Maintenance and Management of Emergency Medical Services</t>
  </si>
  <si>
    <t>SPG- Environmental Related Days, World Environmental Day, National Sanitation Day, National Council on Environment, Emergency Rapid Response</t>
  </si>
  <si>
    <t>SPG- Maintenance of Landscape and Beautiful Sites</t>
  </si>
  <si>
    <t>SPG- Monthly Environmental Sanitation</t>
  </si>
  <si>
    <t>SPG- Procurement of Fuel and Lubricants</t>
  </si>
  <si>
    <t>SPG- Sweepers/Labour Allowances</t>
  </si>
  <si>
    <t>SPG- National Competitions</t>
  </si>
  <si>
    <t>SPG- Zonal Elimination</t>
  </si>
  <si>
    <t>SPG- International Competitions</t>
  </si>
  <si>
    <t>SPG- Male and Female Handball</t>
  </si>
  <si>
    <t>SPG- Male and female Basketball</t>
  </si>
  <si>
    <t>SPG- Male and Female Hockey Teams</t>
  </si>
  <si>
    <t>SPG- Male and Female Volleyball Teams</t>
  </si>
  <si>
    <t>SPG- Male and Female Challenge Cup</t>
  </si>
  <si>
    <t>SPG- Governors Cup Football (Male and Female) and Age Group Football Competition.</t>
  </si>
  <si>
    <t>SPG- National Sports Festival (Camping)</t>
  </si>
  <si>
    <t>SPG- National Sports festival (Festival Proper)</t>
  </si>
  <si>
    <t>SPG- Developmental Programme for all Sports(Catch them Young)</t>
  </si>
  <si>
    <t>SPG- Hosting of National Competitions, Boxing and Gymnastics.</t>
  </si>
  <si>
    <t>SPG- Local in-service Training</t>
  </si>
  <si>
    <t>SPG- Allowances and Stipends.</t>
  </si>
  <si>
    <t>SPG- Age Group, National and International Table Tennis Competition</t>
  </si>
  <si>
    <t>SPG- Management of Athletics Activities</t>
  </si>
  <si>
    <t>SPG- Athletes: Cycling, Squash Racket, Weightlifting, etc</t>
  </si>
  <si>
    <t>SPG- Conference/Seminar for Council of Obas</t>
  </si>
  <si>
    <t>SPG- Ondo State Council of Obas - Stipend, Sitting Allowance for members of Council, and General Welfare of Traditional Rulers</t>
  </si>
  <si>
    <t>SPG- State contribution to Burial Ceremonies of Obas in Ondo State</t>
  </si>
  <si>
    <t>SPG- Quarterly Interaction by Mr. Governor with Ondo State Council of Obas</t>
  </si>
  <si>
    <t>SPG- Crisis Management and Peace Meetings</t>
  </si>
  <si>
    <t>SPG- National Self Help Day Celebration</t>
  </si>
  <si>
    <t>SPG- Monitoring and Supervision of Co-operative Organization</t>
  </si>
  <si>
    <t>SPG- Cooperative Day Celebration &amp; OSCOFED Congress</t>
  </si>
  <si>
    <t>SPG- Community and Social Relations</t>
  </si>
  <si>
    <t>SPG- Accreditation of Courses in GTCs and PHS</t>
  </si>
  <si>
    <t>SPG- Graduation Ceremonies</t>
  </si>
  <si>
    <t>SPG- Payment of Stipend and Provision of Consumables, Training Materials for Functional Literacy</t>
  </si>
  <si>
    <t>SPG- Consumables for Technical Venture and Production Unit</t>
  </si>
  <si>
    <t>SPG- International Literacy Day</t>
  </si>
  <si>
    <t>SPG- Inter PHS Science Competition</t>
  </si>
  <si>
    <t>SPG- Building Control Committee and Allied Matters</t>
  </si>
  <si>
    <t>22100201</t>
  </si>
  <si>
    <t>22100202</t>
  </si>
  <si>
    <t>22100203</t>
  </si>
  <si>
    <t>22100204</t>
  </si>
  <si>
    <t>22100205</t>
  </si>
  <si>
    <t>22100206</t>
  </si>
  <si>
    <t>22100207</t>
  </si>
  <si>
    <t>22100208</t>
  </si>
  <si>
    <t>22100209</t>
  </si>
  <si>
    <t>22100210</t>
  </si>
  <si>
    <t>22100279</t>
  </si>
  <si>
    <t>22100305</t>
  </si>
  <si>
    <t>22100641</t>
  </si>
  <si>
    <t>22100651</t>
  </si>
  <si>
    <t>22100652</t>
  </si>
  <si>
    <t>22100663</t>
  </si>
  <si>
    <t>22100675</t>
  </si>
  <si>
    <t>22100676</t>
  </si>
  <si>
    <t>22100685</t>
  </si>
  <si>
    <t>22100686</t>
  </si>
  <si>
    <t>22100688</t>
  </si>
  <si>
    <t>22100211</t>
  </si>
  <si>
    <t>22100212</t>
  </si>
  <si>
    <t>22100213</t>
  </si>
  <si>
    <t>22100214</t>
  </si>
  <si>
    <t>22100215</t>
  </si>
  <si>
    <t>22100216</t>
  </si>
  <si>
    <t>22100217</t>
  </si>
  <si>
    <t>22100218</t>
  </si>
  <si>
    <t>22100219</t>
  </si>
  <si>
    <t>22100220</t>
  </si>
  <si>
    <t>22100221</t>
  </si>
  <si>
    <t>22100222</t>
  </si>
  <si>
    <t>22100227</t>
  </si>
  <si>
    <t>22100228</t>
  </si>
  <si>
    <t>22100229</t>
  </si>
  <si>
    <t>22100230</t>
  </si>
  <si>
    <t>22100231</t>
  </si>
  <si>
    <t>22100232</t>
  </si>
  <si>
    <t>22100233</t>
  </si>
  <si>
    <t>22100234</t>
  </si>
  <si>
    <t>22100235</t>
  </si>
  <si>
    <t>22100236</t>
  </si>
  <si>
    <t>22100237</t>
  </si>
  <si>
    <t>22100238</t>
  </si>
  <si>
    <t>22100239</t>
  </si>
  <si>
    <t>22100240</t>
  </si>
  <si>
    <t>22100241</t>
  </si>
  <si>
    <t>22100242</t>
  </si>
  <si>
    <t>22100243</t>
  </si>
  <si>
    <t>22100244</t>
  </si>
  <si>
    <t>22100245</t>
  </si>
  <si>
    <t>22100246</t>
  </si>
  <si>
    <t>22100247</t>
  </si>
  <si>
    <t>22100287</t>
  </si>
  <si>
    <t>22100399</t>
  </si>
  <si>
    <t>22100638</t>
  </si>
  <si>
    <t>22100248</t>
  </si>
  <si>
    <t>22100249</t>
  </si>
  <si>
    <t>22100250</t>
  </si>
  <si>
    <t>22100252</t>
  </si>
  <si>
    <t>22100253</t>
  </si>
  <si>
    <t>22100655</t>
  </si>
  <si>
    <t>22100681</t>
  </si>
  <si>
    <t>22100251</t>
  </si>
  <si>
    <t>22100254</t>
  </si>
  <si>
    <t>22100344</t>
  </si>
  <si>
    <t>22100694</t>
  </si>
  <si>
    <t>22100255</t>
  </si>
  <si>
    <t>22100256</t>
  </si>
  <si>
    <t>22100257</t>
  </si>
  <si>
    <t>22100258</t>
  </si>
  <si>
    <t>22100259</t>
  </si>
  <si>
    <t>22100260</t>
  </si>
  <si>
    <t>22100261</t>
  </si>
  <si>
    <t>22100342</t>
  </si>
  <si>
    <t>22100478</t>
  </si>
  <si>
    <t>22100639</t>
  </si>
  <si>
    <t>22100640</t>
  </si>
  <si>
    <t>22100653</t>
  </si>
  <si>
    <t>22100262</t>
  </si>
  <si>
    <t>22100263</t>
  </si>
  <si>
    <t>22100264</t>
  </si>
  <si>
    <t>22100265</t>
  </si>
  <si>
    <t>22100266</t>
  </si>
  <si>
    <t>22100656</t>
  </si>
  <si>
    <t>22100658</t>
  </si>
  <si>
    <t>22100677</t>
  </si>
  <si>
    <t>22100267</t>
  </si>
  <si>
    <t>22100268</t>
  </si>
  <si>
    <t>22100269</t>
  </si>
  <si>
    <t>22100270</t>
  </si>
  <si>
    <t>22100271</t>
  </si>
  <si>
    <t>22100272</t>
  </si>
  <si>
    <t>22100273</t>
  </si>
  <si>
    <t>22100274</t>
  </si>
  <si>
    <t>22100275</t>
  </si>
  <si>
    <t>22100276</t>
  </si>
  <si>
    <t>22100277</t>
  </si>
  <si>
    <t>22100278</t>
  </si>
  <si>
    <t>22100280</t>
  </si>
  <si>
    <t>22100281</t>
  </si>
  <si>
    <t>22100282</t>
  </si>
  <si>
    <t>22100283</t>
  </si>
  <si>
    <t>22100284</t>
  </si>
  <si>
    <t>22100285</t>
  </si>
  <si>
    <t>22100286</t>
  </si>
  <si>
    <t>22100288</t>
  </si>
  <si>
    <t>22100289</t>
  </si>
  <si>
    <t>22100290</t>
  </si>
  <si>
    <t>22100291</t>
  </si>
  <si>
    <t>22100292</t>
  </si>
  <si>
    <t>22100293</t>
  </si>
  <si>
    <t>22100294</t>
  </si>
  <si>
    <t>22100295</t>
  </si>
  <si>
    <t>22100296</t>
  </si>
  <si>
    <t>22100297</t>
  </si>
  <si>
    <t>22100298</t>
  </si>
  <si>
    <t>22100299</t>
  </si>
  <si>
    <t>22100301</t>
  </si>
  <si>
    <t>22100302</t>
  </si>
  <si>
    <t>22100303</t>
  </si>
  <si>
    <t>22100304</t>
  </si>
  <si>
    <t>22100306</t>
  </si>
  <si>
    <t>22100307</t>
  </si>
  <si>
    <t>22100308</t>
  </si>
  <si>
    <t>22100309</t>
  </si>
  <si>
    <t>22100363</t>
  </si>
  <si>
    <t>22100479</t>
  </si>
  <si>
    <t>22100680</t>
  </si>
  <si>
    <t>22100698</t>
  </si>
  <si>
    <t>22100310</t>
  </si>
  <si>
    <t>22100311</t>
  </si>
  <si>
    <t>22100312</t>
  </si>
  <si>
    <t>22100313</t>
  </si>
  <si>
    <t>22100314</t>
  </si>
  <si>
    <t>22100315</t>
  </si>
  <si>
    <t>22100316</t>
  </si>
  <si>
    <t>22100317</t>
  </si>
  <si>
    <t>22100318</t>
  </si>
  <si>
    <t>22100319</t>
  </si>
  <si>
    <t>22100320</t>
  </si>
  <si>
    <t>22100321</t>
  </si>
  <si>
    <t>22100322</t>
  </si>
  <si>
    <t>22100323</t>
  </si>
  <si>
    <t>22100324</t>
  </si>
  <si>
    <t>22100325</t>
  </si>
  <si>
    <t>22100326</t>
  </si>
  <si>
    <t>22100329</t>
  </si>
  <si>
    <t>22100330</t>
  </si>
  <si>
    <t>22100331</t>
  </si>
  <si>
    <t>22100332</t>
  </si>
  <si>
    <t>22100333</t>
  </si>
  <si>
    <t>22100334</t>
  </si>
  <si>
    <t>22100335</t>
  </si>
  <si>
    <t>22100336</t>
  </si>
  <si>
    <t>22100337</t>
  </si>
  <si>
    <t>22100338</t>
  </si>
  <si>
    <t>22100339</t>
  </si>
  <si>
    <t>22100340</t>
  </si>
  <si>
    <t>22100341</t>
  </si>
  <si>
    <t>22100343</t>
  </si>
  <si>
    <t>22100408</t>
  </si>
  <si>
    <t>22100346</t>
  </si>
  <si>
    <t>22100347</t>
  </si>
  <si>
    <t>22100348</t>
  </si>
  <si>
    <t>22100349</t>
  </si>
  <si>
    <t>22100350</t>
  </si>
  <si>
    <t>22100351</t>
  </si>
  <si>
    <t>22100352</t>
  </si>
  <si>
    <t>22100353</t>
  </si>
  <si>
    <t>22100354</t>
  </si>
  <si>
    <t>22100355</t>
  </si>
  <si>
    <t>22100684</t>
  </si>
  <si>
    <t>22100696</t>
  </si>
  <si>
    <t>22100356</t>
  </si>
  <si>
    <t>22100357</t>
  </si>
  <si>
    <t>22100358</t>
  </si>
  <si>
    <t>22100359</t>
  </si>
  <si>
    <t>22100360</t>
  </si>
  <si>
    <t>22100361</t>
  </si>
  <si>
    <t>22100362</t>
  </si>
  <si>
    <t>22100364</t>
  </si>
  <si>
    <t>22100365</t>
  </si>
  <si>
    <t>22100366</t>
  </si>
  <si>
    <t>22100367</t>
  </si>
  <si>
    <t>22100369</t>
  </si>
  <si>
    <t>22100370</t>
  </si>
  <si>
    <t>22100372</t>
  </si>
  <si>
    <t>22100373</t>
  </si>
  <si>
    <t>22100376</t>
  </si>
  <si>
    <t>22100377</t>
  </si>
  <si>
    <t>22100378</t>
  </si>
  <si>
    <t>22100379</t>
  </si>
  <si>
    <t>22100380</t>
  </si>
  <si>
    <t>22100381</t>
  </si>
  <si>
    <t>22100382</t>
  </si>
  <si>
    <t>22100383</t>
  </si>
  <si>
    <t>22100384</t>
  </si>
  <si>
    <t>22100385</t>
  </si>
  <si>
    <t>22100386</t>
  </si>
  <si>
    <t>22100387</t>
  </si>
  <si>
    <t>22100388</t>
  </si>
  <si>
    <t>22100389</t>
  </si>
  <si>
    <t>22100390</t>
  </si>
  <si>
    <t>22100392</t>
  </si>
  <si>
    <t>22100393</t>
  </si>
  <si>
    <t>22100394</t>
  </si>
  <si>
    <t>22100395</t>
  </si>
  <si>
    <t>22100396</t>
  </si>
  <si>
    <t>22100397</t>
  </si>
  <si>
    <t>22100398</t>
  </si>
  <si>
    <t>22100401</t>
  </si>
  <si>
    <t>22100410</t>
  </si>
  <si>
    <t>22100657</t>
  </si>
  <si>
    <t>22100659</t>
  </si>
  <si>
    <t>22100660</t>
  </si>
  <si>
    <t>22100661</t>
  </si>
  <si>
    <t>22100695</t>
  </si>
  <si>
    <t>22100703</t>
  </si>
  <si>
    <t>22100402</t>
  </si>
  <si>
    <t>22100403</t>
  </si>
  <si>
    <t>22100404</t>
  </si>
  <si>
    <t>22100405</t>
  </si>
  <si>
    <t>22100406</t>
  </si>
  <si>
    <t>22100407</t>
  </si>
  <si>
    <t>22100409</t>
  </si>
  <si>
    <t>22100411</t>
  </si>
  <si>
    <t>22100412</t>
  </si>
  <si>
    <t>22100413</t>
  </si>
  <si>
    <t>22100414</t>
  </si>
  <si>
    <t>22100415</t>
  </si>
  <si>
    <t>22100416</t>
  </si>
  <si>
    <t>22100417</t>
  </si>
  <si>
    <t>22100418</t>
  </si>
  <si>
    <t>22100419</t>
  </si>
  <si>
    <t>22100420</t>
  </si>
  <si>
    <t>22100421</t>
  </si>
  <si>
    <t>22100422</t>
  </si>
  <si>
    <t>22100423</t>
  </si>
  <si>
    <t>22100424</t>
  </si>
  <si>
    <t>22100426</t>
  </si>
  <si>
    <t>22100427</t>
  </si>
  <si>
    <t>22100428</t>
  </si>
  <si>
    <t>22100429</t>
  </si>
  <si>
    <t>22100430</t>
  </si>
  <si>
    <t>22100432</t>
  </si>
  <si>
    <t>22100433</t>
  </si>
  <si>
    <t>22100434</t>
  </si>
  <si>
    <t>22100435</t>
  </si>
  <si>
    <t>22100436</t>
  </si>
  <si>
    <t>22100437</t>
  </si>
  <si>
    <t>22100438</t>
  </si>
  <si>
    <t>22100440</t>
  </si>
  <si>
    <t>22100442</t>
  </si>
  <si>
    <t>22100443</t>
  </si>
  <si>
    <t>22100444</t>
  </si>
  <si>
    <t>22100445</t>
  </si>
  <si>
    <t>22100446</t>
  </si>
  <si>
    <t>22100447</t>
  </si>
  <si>
    <t>22100449</t>
  </si>
  <si>
    <t>22100450</t>
  </si>
  <si>
    <t>22100451</t>
  </si>
  <si>
    <t>22100453</t>
  </si>
  <si>
    <t>22100454</t>
  </si>
  <si>
    <t>22100455</t>
  </si>
  <si>
    <t>22100456</t>
  </si>
  <si>
    <t>22100457</t>
  </si>
  <si>
    <t>22100458</t>
  </si>
  <si>
    <t>22100459</t>
  </si>
  <si>
    <t>22100460</t>
  </si>
  <si>
    <t>22100461</t>
  </si>
  <si>
    <t>22100650</t>
  </si>
  <si>
    <t>22100678</t>
  </si>
  <si>
    <t>22100689</t>
  </si>
  <si>
    <t>22100690</t>
  </si>
  <si>
    <t>22100697</t>
  </si>
  <si>
    <t>22100702</t>
  </si>
  <si>
    <t>22100463</t>
  </si>
  <si>
    <t>22100464</t>
  </si>
  <si>
    <t>22100465</t>
  </si>
  <si>
    <t>22100466</t>
  </si>
  <si>
    <t>22100467</t>
  </si>
  <si>
    <t>22100468</t>
  </si>
  <si>
    <t>22100469</t>
  </si>
  <si>
    <t>22100633</t>
  </si>
  <si>
    <t>22100470</t>
  </si>
  <si>
    <t>22100471</t>
  </si>
  <si>
    <t>22100472</t>
  </si>
  <si>
    <t>22100473</t>
  </si>
  <si>
    <t>22100474</t>
  </si>
  <si>
    <t>22100475</t>
  </si>
  <si>
    <t>22100649</t>
  </si>
  <si>
    <t>22100679</t>
  </si>
  <si>
    <t>22100682</t>
  </si>
  <si>
    <t>22100683</t>
  </si>
  <si>
    <t>22100699</t>
  </si>
  <si>
    <t>22100692</t>
  </si>
  <si>
    <t>22100476</t>
  </si>
  <si>
    <t>22100477</t>
  </si>
  <si>
    <t>22100480</t>
  </si>
  <si>
    <t>22100481</t>
  </si>
  <si>
    <t>22100482</t>
  </si>
  <si>
    <t>22100483</t>
  </si>
  <si>
    <t>22100484</t>
  </si>
  <si>
    <t>22100485</t>
  </si>
  <si>
    <t>22100486</t>
  </si>
  <si>
    <t>22100487</t>
  </si>
  <si>
    <t>22100490</t>
  </si>
  <si>
    <t>22100491</t>
  </si>
  <si>
    <t>22100492</t>
  </si>
  <si>
    <t>22100493</t>
  </si>
  <si>
    <t>22100494</t>
  </si>
  <si>
    <t>22100495</t>
  </si>
  <si>
    <t>22100496</t>
  </si>
  <si>
    <t>22100497</t>
  </si>
  <si>
    <t>22100498</t>
  </si>
  <si>
    <t>22100499</t>
  </si>
  <si>
    <t>22100501</t>
  </si>
  <si>
    <t>22100502</t>
  </si>
  <si>
    <t>22100503</t>
  </si>
  <si>
    <t>22100504</t>
  </si>
  <si>
    <t>22100505</t>
  </si>
  <si>
    <t>22100506</t>
  </si>
  <si>
    <t>22100507</t>
  </si>
  <si>
    <t>22100508</t>
  </si>
  <si>
    <t>22100509</t>
  </si>
  <si>
    <t>22100510</t>
  </si>
  <si>
    <t>22100511</t>
  </si>
  <si>
    <t>22100512</t>
  </si>
  <si>
    <t>22100516</t>
  </si>
  <si>
    <t>22100517</t>
  </si>
  <si>
    <t>22100642</t>
  </si>
  <si>
    <t>22100701</t>
  </si>
  <si>
    <t>22100518</t>
  </si>
  <si>
    <t>22100519</t>
  </si>
  <si>
    <t>22100520</t>
  </si>
  <si>
    <t>22100521</t>
  </si>
  <si>
    <t>22100523</t>
  </si>
  <si>
    <t>22100524</t>
  </si>
  <si>
    <t>22100525</t>
  </si>
  <si>
    <t>22100526</t>
  </si>
  <si>
    <t>22100527</t>
  </si>
  <si>
    <t>22100528</t>
  </si>
  <si>
    <t>22100529</t>
  </si>
  <si>
    <t>22100530</t>
  </si>
  <si>
    <t>22100532</t>
  </si>
  <si>
    <t>22100533</t>
  </si>
  <si>
    <t>22100534</t>
  </si>
  <si>
    <t>22100535</t>
  </si>
  <si>
    <t>22100537</t>
  </si>
  <si>
    <t>22100538</t>
  </si>
  <si>
    <t>22100539</t>
  </si>
  <si>
    <t>22100540</t>
  </si>
  <si>
    <t>22100543</t>
  </si>
  <si>
    <t>22100544</t>
  </si>
  <si>
    <t>22100545</t>
  </si>
  <si>
    <t>22100549</t>
  </si>
  <si>
    <t>22100550</t>
  </si>
  <si>
    <t>22100551</t>
  </si>
  <si>
    <t>22100552</t>
  </si>
  <si>
    <t>22100553</t>
  </si>
  <si>
    <t>22100554</t>
  </si>
  <si>
    <t>22100555</t>
  </si>
  <si>
    <t>22100556</t>
  </si>
  <si>
    <t>22100666</t>
  </si>
  <si>
    <t>22100557</t>
  </si>
  <si>
    <t>22100558</t>
  </si>
  <si>
    <t>22100559</t>
  </si>
  <si>
    <t>22100560</t>
  </si>
  <si>
    <t>22100561</t>
  </si>
  <si>
    <t>22100562</t>
  </si>
  <si>
    <t>22100563</t>
  </si>
  <si>
    <t>22100564</t>
  </si>
  <si>
    <t>22100565</t>
  </si>
  <si>
    <t>22100567</t>
  </si>
  <si>
    <t>22100568</t>
  </si>
  <si>
    <t>22100569</t>
  </si>
  <si>
    <t>22100570</t>
  </si>
  <si>
    <t>22100637</t>
  </si>
  <si>
    <t>22100571</t>
  </si>
  <si>
    <t>22100573</t>
  </si>
  <si>
    <t>22100576</t>
  </si>
  <si>
    <t>22100577</t>
  </si>
  <si>
    <t>22100578</t>
  </si>
  <si>
    <t>22100579</t>
  </si>
  <si>
    <t>22100581</t>
  </si>
  <si>
    <t>22100582</t>
  </si>
  <si>
    <t>22100584</t>
  </si>
  <si>
    <t>22100587</t>
  </si>
  <si>
    <t>22100588</t>
  </si>
  <si>
    <t>22100589</t>
  </si>
  <si>
    <t>22100590</t>
  </si>
  <si>
    <t>22100591</t>
  </si>
  <si>
    <t>22100592</t>
  </si>
  <si>
    <t>22100593</t>
  </si>
  <si>
    <t>22100594</t>
  </si>
  <si>
    <t>22100665</t>
  </si>
  <si>
    <t>22100687</t>
  </si>
  <si>
    <t>22100595</t>
  </si>
  <si>
    <t>22100596</t>
  </si>
  <si>
    <t>22100597</t>
  </si>
  <si>
    <t>22100598</t>
  </si>
  <si>
    <t>22100599</t>
  </si>
  <si>
    <t>22100601</t>
  </si>
  <si>
    <t>22100605</t>
  </si>
  <si>
    <t>22100606</t>
  </si>
  <si>
    <t>22100607</t>
  </si>
  <si>
    <t>22100608</t>
  </si>
  <si>
    <t>22100609</t>
  </si>
  <si>
    <t>22100610</t>
  </si>
  <si>
    <t>22100611</t>
  </si>
  <si>
    <t>22100612</t>
  </si>
  <si>
    <t>22100613</t>
  </si>
  <si>
    <t>22100614</t>
  </si>
  <si>
    <t>22100615</t>
  </si>
  <si>
    <t>22100616</t>
  </si>
  <si>
    <t>22100617</t>
  </si>
  <si>
    <t>22100618</t>
  </si>
  <si>
    <t>22100619</t>
  </si>
  <si>
    <t>22100620</t>
  </si>
  <si>
    <t>22100621</t>
  </si>
  <si>
    <t>22100668</t>
  </si>
  <si>
    <t>22100622</t>
  </si>
  <si>
    <t>22100623</t>
  </si>
  <si>
    <t>22100624</t>
  </si>
  <si>
    <t>22100626</t>
  </si>
  <si>
    <t>22100627</t>
  </si>
  <si>
    <t>22100628</t>
  </si>
  <si>
    <t>22100629</t>
  </si>
  <si>
    <t>22100630</t>
  </si>
  <si>
    <t>22100632</t>
  </si>
  <si>
    <t>22100643</t>
  </si>
  <si>
    <t>22100645</t>
  </si>
  <si>
    <t>22100647</t>
  </si>
  <si>
    <t>22100670</t>
  </si>
  <si>
    <t>22100671</t>
  </si>
  <si>
    <t>22100673</t>
  </si>
  <si>
    <t>22100691</t>
  </si>
  <si>
    <t>Approved Estimate (N)</t>
  </si>
  <si>
    <t>REVENUE DETAILS</t>
  </si>
  <si>
    <t>TENDER FEES</t>
  </si>
  <si>
    <t>SALES OF STORES/SCRAPS/UNSERVICEABLE ITEMS</t>
  </si>
  <si>
    <t>RENTS ON GOVT. PROPERTIES</t>
  </si>
  <si>
    <t>APPLICATION FEES</t>
  </si>
  <si>
    <t>PROCEEDS FROM SALES OF FARM PRODUCE</t>
  </si>
  <si>
    <t>SHORT TERM BORROWINGS/DOMESTIC LOAN</t>
  </si>
  <si>
    <t>CBN SUPPORT FACILITY</t>
  </si>
  <si>
    <t>EARNINGS FROM THE USE OF GOVT. VEHICLES</t>
  </si>
  <si>
    <t>SALES OF FORMS</t>
  </si>
  <si>
    <t>KAADI IGBE-AYO COLLECTION FEES</t>
  </si>
  <si>
    <t>OTHER FEES/LEVIES</t>
  </si>
  <si>
    <t>SALES OF BILLS OF ENTRIES/APPLICATION FORMS</t>
  </si>
  <si>
    <t>POOL BETTING &amp; CASINO LICENCES/GAMING</t>
  </si>
  <si>
    <t>POOLS AGENT LICENCES/PROMOTERSLEVIES/ CHECKING CENTRES</t>
  </si>
  <si>
    <t>REGISTRATION FEES</t>
  </si>
  <si>
    <t>FIXED DEPOSIT LICENSE</t>
  </si>
  <si>
    <t>SUNDRY FINES/PENALTIES</t>
  </si>
  <si>
    <t>RENT ON GOVERNMENT LAND</t>
  </si>
  <si>
    <t>DIVIDEND RECEIVED</t>
  </si>
  <si>
    <t>DOMESTIC GRANTS</t>
  </si>
  <si>
    <t>SALES OF JOURNAL &amp; PUBLICATIONS</t>
  </si>
  <si>
    <t>RENT ON GOVERNMENT OFFICES</t>
  </si>
  <si>
    <t>EARNINGS FROM HIRE OF PLANTS &amp; EQUIPMENT</t>
  </si>
  <si>
    <t>SALES OF OTHER ITEMS</t>
  </si>
  <si>
    <t>COMMUNICATION MAST PERMIT</t>
  </si>
  <si>
    <t>SIGNAGE ANNUAL PERMIT</t>
  </si>
  <si>
    <t>BILL BOARD ADVERTISEMENT FEES</t>
  </si>
  <si>
    <t>INSPECTION FEES</t>
  </si>
  <si>
    <t>SCHOOL TUITION/REGISTRATION/EXAMINATION FEES-UNDERGRADUATE</t>
  </si>
  <si>
    <t>AUDIT FEES</t>
  </si>
  <si>
    <t>NOMINATION/CERTIFICATE OF RETURN FEES</t>
  </si>
  <si>
    <t>FISHING PERMITS</t>
  </si>
  <si>
    <t>PRODUCE BUYING/PRODUCE MERCHANT LICENCES</t>
  </si>
  <si>
    <t>TRACTOR HIRING SERVICES</t>
  </si>
  <si>
    <t>SAWMILL LICENCES</t>
  </si>
  <si>
    <t>POWER CHAIN LICENCES</t>
  </si>
  <si>
    <t>HAMMER REGISTRATION/RENEWAL</t>
  </si>
  <si>
    <t>PRODUCE STORE / STORE-KEEPER's LICENSES</t>
  </si>
  <si>
    <t>DISINFECTION OF PRODUCE FEES</t>
  </si>
  <si>
    <t>LABORATORY FEES</t>
  </si>
  <si>
    <t>AGRICULTURAL/VETERINARY SERVICES FEES</t>
  </si>
  <si>
    <t>TIMBER &amp; FOREST FEES</t>
  </si>
  <si>
    <t>PRODUCE FEES</t>
  </si>
  <si>
    <t>TOLL FEES ON ITEMS</t>
  </si>
  <si>
    <t>TOLL FEES FROM FOREST SERVICES</t>
  </si>
  <si>
    <t>EARNINGS FROM CONTROL POST</t>
  </si>
  <si>
    <t>SUNDRY INCOME</t>
  </si>
  <si>
    <t>MULTI-LATERAL LOANS - LONG TERM</t>
  </si>
  <si>
    <t>SALES OF IMPROVED SEEDS/CHEMICAL</t>
  </si>
  <si>
    <t>SALES OF FRESH FISH</t>
  </si>
  <si>
    <t>STATUTORY ALLOCATION</t>
  </si>
  <si>
    <t>MINERAL DERIVATION</t>
  </si>
  <si>
    <t>SHARE OF VAT</t>
  </si>
  <si>
    <t>EXCESS CRUDE</t>
  </si>
  <si>
    <t>CONTRACTOR REGISTRATION FEES</t>
  </si>
  <si>
    <t>CERTIFICATE OF OCCUPANCY/RIGHT OF OCCUPANCY FEES</t>
  </si>
  <si>
    <t>PROCEEDS FROM SALES OF GOVT. VEHICLES</t>
  </si>
  <si>
    <t>BANK INTEREST</t>
  </si>
  <si>
    <t>REFUND ON FEDERAL ROADS</t>
  </si>
  <si>
    <t>FOREX ACCOUNT STABILIZATION/EXCESS CHARGES REFUND</t>
  </si>
  <si>
    <t>WITHHOLDING TAX REFUND FROM FGN</t>
  </si>
  <si>
    <t>REFUND ON EXCESS CRUDE</t>
  </si>
  <si>
    <t>GAIN ON FOREIGN EXCHANGE</t>
  </si>
  <si>
    <t>BUDGET SUPPORT</t>
  </si>
  <si>
    <t>STATE BONDS and OTHER LONG TERM BORROWINGS</t>
  </si>
  <si>
    <t>CASH RESERVE/ROLL-OVER FUND</t>
  </si>
  <si>
    <t>PERSONAL TAXES (E.G PAYE)</t>
  </si>
  <si>
    <t>STAMP DUTY</t>
  </si>
  <si>
    <t>CAPITAL GAIN TAX</t>
  </si>
  <si>
    <t>WITHOLDING TAX</t>
  </si>
  <si>
    <t>DIRECT ASSESMENT</t>
  </si>
  <si>
    <t>Consumption Tax</t>
  </si>
  <si>
    <t>MOTOR VEHICLE LICENCES</t>
  </si>
  <si>
    <t>DRIVERS' LICENCES</t>
  </si>
  <si>
    <t>NEW VEHICLE REGISTRATION SCHEME FEES</t>
  </si>
  <si>
    <t>LAND USE FEES</t>
  </si>
  <si>
    <t>DEVELOPMENT LEVIES</t>
  </si>
  <si>
    <t>BUSINESS/TRADE OPERATING FEES</t>
  </si>
  <si>
    <t>SALES OF VEHICLE PLATE NUMBER/VEHICLE REGISTRATION BOOKLET</t>
  </si>
  <si>
    <t>SALES OF SOUVENIR (TICKET, STICKERS, APRON, E.TC.)</t>
  </si>
  <si>
    <t>Registration of Cooperative Societies</t>
  </si>
  <si>
    <t>HAULAGE FEES</t>
  </si>
  <si>
    <t>OTHER PERMITS/LICENSES</t>
  </si>
  <si>
    <t>EARNINGS FROM THE USE OF GOVT. HALLS/OTHERS</t>
  </si>
  <si>
    <t>EARNINGS FROM TOURISM/CULTURE/ARTS CENTRES</t>
  </si>
  <si>
    <t>FOREIGN GRANTS</t>
  </si>
  <si>
    <t>PUBLIC TAP/RIVERS AND RESERVIORS FEES</t>
  </si>
  <si>
    <t>SERVICE CONNECTION FEES</t>
  </si>
  <si>
    <t>EARNINGS FROM LABORATORY SERVICES</t>
  </si>
  <si>
    <t>EARNINGS FROM COMMERCIAL ACTIVITIES</t>
  </si>
  <si>
    <t>PROCEEDS FROM SALES OF GOVT. BUILDING</t>
  </si>
  <si>
    <t>DEEDS REGISTRATION FEES</t>
  </si>
  <si>
    <t>SURVEY/ PLANNING/ BUILDING FEES</t>
  </si>
  <si>
    <t>VALUATION OF PROPERTIES</t>
  </si>
  <si>
    <t>RENT ON CONFERENCE CENTRES</t>
  </si>
  <si>
    <t>RENTS &amp; PREMIUM ON THE ALLOCATION OF LAND</t>
  </si>
  <si>
    <t>Land Use Clearance (Non-Residential)</t>
  </si>
  <si>
    <t>BUILDING PLAN APPROVAL FEES</t>
  </si>
  <si>
    <t>PROTEST/PETITION APPROVAL FEES</t>
  </si>
  <si>
    <t>COURT FEES</t>
  </si>
  <si>
    <t>Letter of Administration/Grant of Probate</t>
  </si>
  <si>
    <t>COURT SUMMONS/OATH FEES</t>
  </si>
  <si>
    <t>CHANGE OF OWNERSHIP FEES</t>
  </si>
  <si>
    <t>COURT FINES</t>
  </si>
  <si>
    <t>REGISTRATION OF PLAYER/TRANSFER FEES</t>
  </si>
  <si>
    <t>VOLUNTARY ORGANIZATIONS/NGOs/LICENCES</t>
  </si>
  <si>
    <t>PRIVATE SCHOOLS LICENCES</t>
  </si>
  <si>
    <t>REGISTRATION OF PLACE OF WORSHIP</t>
  </si>
  <si>
    <t>ANNUAL RENEWAL FEE-OTHERS</t>
  </si>
  <si>
    <t>ACCREDITATION FEES</t>
  </si>
  <si>
    <t>EARNINGS FROM THE USE OF SCHOOL PREMISES</t>
  </si>
  <si>
    <t>EDUCATION ENDOWMENT LEVY</t>
  </si>
  <si>
    <t>PATENT MEDICINE &amp; DRUG STORES LICENCES</t>
  </si>
  <si>
    <t>Registration/Renewal of Pharmaceutical Vendors</t>
  </si>
  <si>
    <t>Research Approval Fee</t>
  </si>
  <si>
    <t>Counterfeit and Fake Drugs Penalties/Fines</t>
  </si>
  <si>
    <t>BI-LATERAL LOANS - LONG TERM</t>
  </si>
  <si>
    <t>ENVIRONMENTAL IMPACT ASSESSMENT FEES</t>
  </si>
  <si>
    <t>DISLODGING OF EFFLUENT/POLLUTION FINE</t>
  </si>
  <si>
    <t>APPROVAL OF APPOINTMENT OF RECOGNISED OBAS/PRESENTATION OF INSTRUMENT OF APPOINTMENT</t>
  </si>
  <si>
    <t>CERTIFICATION OF CHIEFTAINCY DOCUMENTS/REGISTRATION OF CHIEFTAINCY DECLARATION/UPGRADING OF CHIEFTAINCY TITLE</t>
  </si>
  <si>
    <t>Registration/Application Form for Private CEC</t>
  </si>
  <si>
    <t>Inspection Form for Private CEC</t>
  </si>
  <si>
    <t>Approval Fee for Private CEC</t>
  </si>
  <si>
    <t>Guidelines on Private Continuing Examination Centre</t>
  </si>
  <si>
    <t>Sales of Craft-work/Indigenous Handcraft</t>
  </si>
  <si>
    <t>PROCEED FROM SALES OF FLITCHING PLANKS</t>
  </si>
  <si>
    <t>Rent on Farm Settlement</t>
  </si>
  <si>
    <t>LEASE RENTAL</t>
  </si>
  <si>
    <t>Registration of Driving School</t>
  </si>
  <si>
    <t>Registration of Mechanic Workshop</t>
  </si>
  <si>
    <t>Registration of Commercial Motorcycles &amp; Tricycles</t>
  </si>
  <si>
    <t>Branding of School Free Shuttle Buses &amp; Bus Stops</t>
  </si>
  <si>
    <t>Road Worthiness Fee</t>
  </si>
  <si>
    <t>TOP LIGHT INSTALLATION ON TAXI/CABS</t>
  </si>
  <si>
    <t>COMPUTERIZED VEHICLE INSPECTION SERVICES FEE</t>
  </si>
  <si>
    <t>PARKING FEES</t>
  </si>
  <si>
    <t>LIFE ASSURANCE SCHEME</t>
  </si>
  <si>
    <t>Rural Tricycle Development Initiative</t>
  </si>
  <si>
    <t>FIRE SAFETY CERTIFICATE FEES</t>
  </si>
  <si>
    <t>GAIN ON DISPOSAL OF ASSET - INVESTMENT PROPERTY</t>
  </si>
  <si>
    <t>Health Insurance Contribution</t>
  </si>
  <si>
    <t>12020427</t>
  </si>
  <si>
    <t>12020604</t>
  </si>
  <si>
    <t>12020906</t>
  </si>
  <si>
    <t>12020453</t>
  </si>
  <si>
    <t>12020609</t>
  </si>
  <si>
    <t>41020101</t>
  </si>
  <si>
    <t>42030104</t>
  </si>
  <si>
    <t>12020704</t>
  </si>
  <si>
    <t>12020616</t>
  </si>
  <si>
    <t>12020493</t>
  </si>
  <si>
    <t>12020495</t>
  </si>
  <si>
    <t>12020606</t>
  </si>
  <si>
    <t>12020129</t>
  </si>
  <si>
    <t>12020146</t>
  </si>
  <si>
    <t>12020147</t>
  </si>
  <si>
    <t>12020155</t>
  </si>
  <si>
    <t>12020501</t>
  </si>
  <si>
    <t>12020901</t>
  </si>
  <si>
    <t>12021102</t>
  </si>
  <si>
    <t>13020301</t>
  </si>
  <si>
    <t>12020601</t>
  </si>
  <si>
    <t>12020802</t>
  </si>
  <si>
    <t>12020703</t>
  </si>
  <si>
    <t>12020626</t>
  </si>
  <si>
    <t>12020150</t>
  </si>
  <si>
    <t>12020151</t>
  </si>
  <si>
    <t>12020436</t>
  </si>
  <si>
    <t>12020450</t>
  </si>
  <si>
    <t>12020452</t>
  </si>
  <si>
    <t>12021302</t>
  </si>
  <si>
    <t>12020481</t>
  </si>
  <si>
    <t>12020119</t>
  </si>
  <si>
    <t>12020122</t>
  </si>
  <si>
    <t>12020126</t>
  </si>
  <si>
    <t>12020143</t>
  </si>
  <si>
    <t>12020144</t>
  </si>
  <si>
    <t>12020145</t>
  </si>
  <si>
    <t>12020157</t>
  </si>
  <si>
    <t>12020425</t>
  </si>
  <si>
    <t>12020441</t>
  </si>
  <si>
    <t>12020446</t>
  </si>
  <si>
    <t>12020451</t>
  </si>
  <si>
    <t>12020484</t>
  </si>
  <si>
    <t>12020489</t>
  </si>
  <si>
    <t>12020490</t>
  </si>
  <si>
    <t>12020721</t>
  </si>
  <si>
    <t>12020722</t>
  </si>
  <si>
    <t>42030103</t>
  </si>
  <si>
    <t>12020608</t>
  </si>
  <si>
    <t>12020627</t>
  </si>
  <si>
    <t>11010101</t>
  </si>
  <si>
    <t>11010106</t>
  </si>
  <si>
    <t>11010201</t>
  </si>
  <si>
    <t>11010301</t>
  </si>
  <si>
    <t>12020417</t>
  </si>
  <si>
    <t>12020459</t>
  </si>
  <si>
    <t>12020611</t>
  </si>
  <si>
    <t>12021210</t>
  </si>
  <si>
    <t>14070201</t>
  </si>
  <si>
    <t>14070206</t>
  </si>
  <si>
    <t>14070207</t>
  </si>
  <si>
    <t>14070208</t>
  </si>
  <si>
    <t>14100101</t>
  </si>
  <si>
    <t>41020106</t>
  </si>
  <si>
    <t>42030101</t>
  </si>
  <si>
    <t>43030104</t>
  </si>
  <si>
    <t>12010101</t>
  </si>
  <si>
    <t>12010104</t>
  </si>
  <si>
    <t>12010107</t>
  </si>
  <si>
    <t>12010110</t>
  </si>
  <si>
    <t>12010112</t>
  </si>
  <si>
    <t>12010113</t>
  </si>
  <si>
    <t>12020132</t>
  </si>
  <si>
    <t>12020133</t>
  </si>
  <si>
    <t>12020154</t>
  </si>
  <si>
    <t>12020447</t>
  </si>
  <si>
    <t>12020448</t>
  </si>
  <si>
    <t>12020449</t>
  </si>
  <si>
    <t>12020624</t>
  </si>
  <si>
    <t>12020628</t>
  </si>
  <si>
    <t>1202014708</t>
  </si>
  <si>
    <t>12020482</t>
  </si>
  <si>
    <t>12020153</t>
  </si>
  <si>
    <t>12020705</t>
  </si>
  <si>
    <t>12020709</t>
  </si>
  <si>
    <t>13020401</t>
  </si>
  <si>
    <t>12020480</t>
  </si>
  <si>
    <t>12020491</t>
  </si>
  <si>
    <t>12020702</t>
  </si>
  <si>
    <t>12020711</t>
  </si>
  <si>
    <t>12020614</t>
  </si>
  <si>
    <t>12020437</t>
  </si>
  <si>
    <t>12020438</t>
  </si>
  <si>
    <t>12020488</t>
  </si>
  <si>
    <t>12020804</t>
  </si>
  <si>
    <t>12020903</t>
  </si>
  <si>
    <t>1202044701</t>
  </si>
  <si>
    <t>12020460</t>
  </si>
  <si>
    <t>12020492</t>
  </si>
  <si>
    <t>12020401</t>
  </si>
  <si>
    <t>1202040101</t>
  </si>
  <si>
    <t>12020426</t>
  </si>
  <si>
    <t>12020445</t>
  </si>
  <si>
    <t>12020502</t>
  </si>
  <si>
    <t>12020625</t>
  </si>
  <si>
    <t>12020109</t>
  </si>
  <si>
    <t>12020135</t>
  </si>
  <si>
    <t>12020483</t>
  </si>
  <si>
    <t>12020152</t>
  </si>
  <si>
    <t>12020424</t>
  </si>
  <si>
    <t>12020724</t>
  </si>
  <si>
    <t>12030101</t>
  </si>
  <si>
    <t>12020134</t>
  </si>
  <si>
    <t>1202014705</t>
  </si>
  <si>
    <t>12020498</t>
  </si>
  <si>
    <t>12020504</t>
  </si>
  <si>
    <t>42030102</t>
  </si>
  <si>
    <t>12020431</t>
  </si>
  <si>
    <t>12020503</t>
  </si>
  <si>
    <t>12020148</t>
  </si>
  <si>
    <t>12020149</t>
  </si>
  <si>
    <t>1202013501</t>
  </si>
  <si>
    <t>1202013502</t>
  </si>
  <si>
    <t>1202013503</t>
  </si>
  <si>
    <t>1202060101</t>
  </si>
  <si>
    <t>1202062601</t>
  </si>
  <si>
    <t>12020630</t>
  </si>
  <si>
    <t>1202090101</t>
  </si>
  <si>
    <t>12020905</t>
  </si>
  <si>
    <t>1202014703</t>
  </si>
  <si>
    <t>1202014704</t>
  </si>
  <si>
    <t>1202014706</t>
  </si>
  <si>
    <t>1202015101</t>
  </si>
  <si>
    <t>12020159</t>
  </si>
  <si>
    <t>12020160</t>
  </si>
  <si>
    <t>1202045002</t>
  </si>
  <si>
    <t>12020454</t>
  </si>
  <si>
    <t>12020496</t>
  </si>
  <si>
    <t>1202100201</t>
  </si>
  <si>
    <t>12020428</t>
  </si>
  <si>
    <t>14050201</t>
  </si>
  <si>
    <t>14070106</t>
  </si>
  <si>
    <t>SOCIAL CONTRIBUTIONS AND SOCIAL BENEFITS DETAILS</t>
  </si>
  <si>
    <t>NHIS CONTRIBUTION</t>
  </si>
  <si>
    <t>CONTRIBUTORY PENSION (EMPLOYERS )</t>
  </si>
  <si>
    <t>GRATUITY</t>
  </si>
  <si>
    <t>PENSION</t>
  </si>
  <si>
    <t>PAYMENT OF BENEFITS TO PAST GOVERNORS/DEPUTY GOVERNORS</t>
  </si>
  <si>
    <t>21020201</t>
  </si>
  <si>
    <t>21020202</t>
  </si>
  <si>
    <t>21030101</t>
  </si>
  <si>
    <t>21030102</t>
  </si>
  <si>
    <t>21030104</t>
  </si>
  <si>
    <t>052111700100: ONDO STATE AGENCY FOR THE CONTROL OF AIDS (ODSACA)</t>
  </si>
  <si>
    <t>052111700100</t>
  </si>
  <si>
    <t>022001100100</t>
  </si>
  <si>
    <t>022001200100</t>
  </si>
  <si>
    <t>014900100100</t>
  </si>
  <si>
    <t>014900100200</t>
  </si>
  <si>
    <t>014900100100: MINISTRY OF LOCAL GOVERNMENT AND CHIEFTAINCY AFFAIRS</t>
  </si>
  <si>
    <t>022000900100</t>
  </si>
  <si>
    <t>022000900100: POOLS BETTINGS AND LOTTERIES BOARD</t>
  </si>
  <si>
    <t>021511700100</t>
  </si>
  <si>
    <t>021511700100: ONDO STATE AGRI-BUSINESS EMPOWERMENT CENTRE ( OSAEC )</t>
  </si>
  <si>
    <t>YEAR 2019 APPROVED CAPITAL ESTIMATES</t>
  </si>
  <si>
    <t>FOURTH SCHEDULE</t>
  </si>
  <si>
    <t>ALLOCATION TO MINISTRIES/DEPARTMENTS/AGENCIES</t>
  </si>
  <si>
    <t>Executing Agency</t>
  </si>
  <si>
    <t>011100800100</t>
  </si>
  <si>
    <t>STATE EMERGENCY MANAGEMENT AGENCY (SEMA)</t>
  </si>
  <si>
    <t>x</t>
  </si>
  <si>
    <t>011111500100</t>
  </si>
  <si>
    <t>CONSOLIDATED REVENUE FUND CHARGES</t>
  </si>
  <si>
    <t>xi</t>
  </si>
  <si>
    <t>xii</t>
  </si>
  <si>
    <t>xiii</t>
  </si>
  <si>
    <t>045100200100</t>
  </si>
  <si>
    <t>ONDO STATE OIL PRODUCING AREA DEVELOPMENT COMMISSION</t>
  </si>
  <si>
    <t>xiv</t>
  </si>
  <si>
    <t>YEAR 2021 APPROVED RECURRENT ESTIMATES</t>
  </si>
  <si>
    <t>THIRD  SCHEDULE</t>
  </si>
  <si>
    <t>v</t>
  </si>
  <si>
    <t>vi</t>
  </si>
  <si>
    <t>viii</t>
  </si>
  <si>
    <t>GRANTS AND CONTRIBUTIONS</t>
  </si>
  <si>
    <t>SOCIAL CONTRIBUTIONS AND SOCIAL BENEFITS</t>
  </si>
  <si>
    <t>ix</t>
  </si>
  <si>
    <t>SECOND SCHEDULE</t>
  </si>
  <si>
    <t>02200900100</t>
  </si>
  <si>
    <t>2020 (N)</t>
  </si>
  <si>
    <t>Non COVID-19 Related Revenue</t>
  </si>
  <si>
    <t>07</t>
  </si>
  <si>
    <t>08</t>
  </si>
  <si>
    <t>09</t>
  </si>
  <si>
    <t>Personnel</t>
  </si>
  <si>
    <t>Capital</t>
  </si>
  <si>
    <t>ADMINISTRATION SECTOR</t>
  </si>
  <si>
    <t>Sector Total:</t>
  </si>
  <si>
    <t>ECONOMIC SECTOR</t>
  </si>
  <si>
    <t>LAW AND JUSTICE SECTOR</t>
  </si>
  <si>
    <t>REGIONAL SECTOR</t>
  </si>
  <si>
    <t>SOCIAL SECTOR</t>
  </si>
  <si>
    <t xml:space="preserve">% </t>
  </si>
  <si>
    <t xml:space="preserve"> COVID-19 Related Expenditure</t>
  </si>
  <si>
    <t>COVID-19 Related Expenditure</t>
  </si>
  <si>
    <t>No Provision for this item in 2021</t>
  </si>
  <si>
    <t>No Provision for this item in 2022</t>
  </si>
  <si>
    <t>COVID-19 Related Expenditure. To cushion the effect of COVID-19</t>
  </si>
  <si>
    <t>No more feasible. Not Budgetted for in 2021</t>
  </si>
  <si>
    <t>No more feasible. Not Budgetted for in 2022</t>
  </si>
  <si>
    <t>COVID-19 Related Expenditure. Distribution of funds to market women and widows will improve their welfare</t>
  </si>
  <si>
    <t>Ondo-Cares programmes aginst the spread of covid-19</t>
  </si>
  <si>
    <t>APPENDIX 1</t>
  </si>
  <si>
    <t>ITEM</t>
  </si>
  <si>
    <t>Initial Budget 2020</t>
  </si>
  <si>
    <t>Revised Budget 2020</t>
  </si>
  <si>
    <t>Approved 2021 (N)</t>
  </si>
  <si>
    <t>IG &amp; MRU FG Conditional Grant</t>
  </si>
  <si>
    <t>IG &amp; MRU (Public Work Fare)/Cash Transfer</t>
  </si>
  <si>
    <t>State Fiscal Transparency Accountability and Sustainability Program for Results (SFTAS)</t>
  </si>
  <si>
    <t>SUBEB (UBEC)</t>
  </si>
  <si>
    <t>Homegrown Schools Feeding Programme (IG &amp;MRU)</t>
  </si>
  <si>
    <t>Save One Million Lives Programme for Result (SOMIL)</t>
  </si>
  <si>
    <t>Contributory Health Scheme</t>
  </si>
  <si>
    <t>FGN Covid-19 Health Support Grant</t>
  </si>
  <si>
    <t>FGN Grant:N-CARES Fund- Cash Transfer and Public Workfare</t>
  </si>
  <si>
    <t>FGN Grant:N-CARES Fund-FADAMA</t>
  </si>
  <si>
    <t>FGN Grant:N-CARES Fund- Commerce and Microcredit</t>
  </si>
  <si>
    <t>FGN Grant:N-CARES Fund- Community &amp; Social Devt</t>
  </si>
  <si>
    <t>Basic Health Care Provision Fund -PHCDB</t>
  </si>
  <si>
    <t>Basic Health Care Provision Fund -Emergency Response Agency</t>
  </si>
  <si>
    <t>Sub-Total Internal Grant</t>
  </si>
  <si>
    <t>External Grants</t>
  </si>
  <si>
    <t>UNICEF</t>
  </si>
  <si>
    <t>NDSP4 (EU Supported)</t>
  </si>
  <si>
    <t>National Urban Water Supply Reform Project</t>
  </si>
  <si>
    <t>REDD+ Project (World Bank Supported)</t>
  </si>
  <si>
    <t>National Primary Healthcare Fund</t>
  </si>
  <si>
    <t>Partnership for Expansion of Water Supply and Sanitation and Hygiene (PEWASH)</t>
  </si>
  <si>
    <t>Malaria Control-AFDB Funded</t>
  </si>
  <si>
    <t>Sub-Total External Grant</t>
  </si>
  <si>
    <t>Grant Balancing Item / Blue Sky</t>
  </si>
  <si>
    <t>Total Grants</t>
  </si>
  <si>
    <t>APPENDIX 2</t>
  </si>
  <si>
    <t xml:space="preserve"> Internal Loans</t>
  </si>
  <si>
    <t>Internal Loans/Borrowings BOND</t>
  </si>
  <si>
    <t>Internal Loans/Commercial Bank Loan</t>
  </si>
  <si>
    <t>Commercial Agricultural Credit Scheme (CACS) Roll-Over (2021)</t>
  </si>
  <si>
    <t>Accelerated Agricultural Development Scheme (AADS)</t>
  </si>
  <si>
    <t>Cocoa Development Initiative (Cocoa Revo)</t>
  </si>
  <si>
    <t>National Livestock Transformation Fund (OSAEC)</t>
  </si>
  <si>
    <t>Livestock Productivity and Resilience Support (L-PRES)</t>
  </si>
  <si>
    <t>LIFE-ND project (Min of Agric)</t>
  </si>
  <si>
    <t>NCDC Facility to fight Covid-19</t>
  </si>
  <si>
    <t>External Loans</t>
  </si>
  <si>
    <t>Community &amp; Social Devt Project</t>
  </si>
  <si>
    <t>French Development Agency(AFD) Water Facility</t>
  </si>
  <si>
    <t>RAAMP</t>
  </si>
  <si>
    <t>African Development Bank (AfDB) Water Facility</t>
  </si>
  <si>
    <t>Ondo State Erosion and Watershed Management Project (NEWMAP)</t>
  </si>
  <si>
    <t>W/Bank COVID-19 Action Response and Economic Stimulus Support Facility</t>
  </si>
  <si>
    <t>Loan Balancing Item / Blue Sky</t>
  </si>
  <si>
    <t>Total Loans</t>
  </si>
  <si>
    <t>APPENDIX 3</t>
  </si>
  <si>
    <t>Other Capital Receipts</t>
  </si>
  <si>
    <t>Roll-Over Fund -State Treasury</t>
  </si>
  <si>
    <t>Roll-Over Fund- OSAEC (CACS)</t>
  </si>
  <si>
    <t>Roll-Over Fund- Water Corporation (AFD Draw down)</t>
  </si>
  <si>
    <t>Roll-Over Fund- Water Corporation (AFD- GCC)</t>
  </si>
  <si>
    <t>Roll-Over Fund- Water Corporation (National Urban Water Supply Sector Reform)-GCC</t>
  </si>
  <si>
    <t>Gain on Disposal of Asset-Investment Property</t>
  </si>
  <si>
    <t>Refund from FGN on Roads</t>
  </si>
  <si>
    <t>Excess Crude</t>
  </si>
  <si>
    <t>Refund on Excess Crude</t>
  </si>
  <si>
    <t>Exchange Gain</t>
  </si>
  <si>
    <t>Contributory Health Scheme - Health Insurance Contribution</t>
  </si>
  <si>
    <t>Forex Account Stabilisation/Excess Bank Charges Refund</t>
  </si>
  <si>
    <t>Witholding Tax Refund from FGN</t>
  </si>
  <si>
    <t>Total Other Capital Receipt</t>
  </si>
  <si>
    <t>OCR Balancing Item / Blue Sky</t>
  </si>
  <si>
    <t>Total Other Capital Receipts</t>
  </si>
  <si>
    <t>EXPLANATORY NOTE</t>
  </si>
  <si>
    <t>NOTES</t>
  </si>
  <si>
    <t>Assumptions</t>
  </si>
  <si>
    <t>All assumptions are made based on the FGN MTEF and economic realities at the State level.</t>
  </si>
  <si>
    <t>OIL PRICE (US$/BARREL)</t>
  </si>
  <si>
    <t xml:space="preserve">The benchmark price adopted by the state was $40 in consonance with the FGN projection for 2021 </t>
  </si>
  <si>
    <t>OIL PRODUCTION (NATIONAL, MBPD)</t>
  </si>
  <si>
    <t>Ondo state is adopting 1.86mbpd as contained in the FGN 2021-2023 MTEF</t>
  </si>
  <si>
    <t>EXCHANGE RATE (N/US$)</t>
  </si>
  <si>
    <t>Ondo state is adopting N379/US$ as contained in the  FGN 2021-2023 MTEF</t>
  </si>
  <si>
    <t>GDP GROWTH (NATIONAL, PERCENT ANNUAL CHANGE)</t>
  </si>
  <si>
    <t xml:space="preserve">Ondo state is adopting a GDP growth rate of 3.0%  as contained in the FGN MTEF, which provide for a real GDP growth rate of 3.0% for 2021. </t>
  </si>
  <si>
    <t>INFLATION (NATIONAL, PERCENT, ANNUAL AVERAGE)</t>
  </si>
  <si>
    <t>Ondo state is adopting an  inflation rate of 11.95% as contained in the FGN 2021-2023 MTEF.</t>
  </si>
  <si>
    <t>MINERAL RATIO</t>
  </si>
  <si>
    <t>Mineral Ratio of 36% was used by the FGN and the Macroeconomic indicators of the FGN was adopted by Ondo state.</t>
  </si>
  <si>
    <t>OPENING BALANCE/CASH RESERVE/ROLL-OVER FUND</t>
  </si>
  <si>
    <t>REVENUE AND GRANTS</t>
  </si>
  <si>
    <t xml:space="preserve">Statutory Allocation is expected to increase by 25% over year 2020 projection of N26.7B due to the expected increase in production volume (from 1.7mpbd to 1.86mpbd) and price of crude oil ($25/barrel to $40/barrel). </t>
  </si>
  <si>
    <t>Mineral Derivation is expected to increase slightly from N10.9B to N11.6B which represents 5.83% increase over 2020 figure. This is due to the expected increase in crude oil production volume and price next year.</t>
  </si>
  <si>
    <t>OTHER FAAC TRANSFERS (EXCHANGE RATE GAIN, AUGMENTATION, OTHERS)</t>
  </si>
  <si>
    <t>2.3.1</t>
  </si>
  <si>
    <t>2.3.2</t>
  </si>
  <si>
    <t>2.3.3</t>
  </si>
  <si>
    <t xml:space="preserve">SHARE OF VAT  </t>
  </si>
  <si>
    <t>INDEPENDENT REVENUE/IGR</t>
  </si>
  <si>
    <t>2.5.1</t>
  </si>
  <si>
    <t>PAY AS YOU EARN (PAYE)</t>
  </si>
  <si>
    <t>2.5.2</t>
  </si>
  <si>
    <t>2.5.3</t>
  </si>
  <si>
    <t>2.5.4</t>
  </si>
  <si>
    <t>2.5.5</t>
  </si>
  <si>
    <t>OTHER NON-TAX REVENUE ACROSS MDAs</t>
  </si>
  <si>
    <t>INTERNAL/DOMESTIC GRANTS</t>
  </si>
  <si>
    <t>EXTERNAL GRANTS</t>
  </si>
  <si>
    <t>STATE GOVT COVID-19 INTERVENTION FUND</t>
  </si>
  <si>
    <t>Nothing is expected from this item in 2021.</t>
  </si>
  <si>
    <t>3. EXPENDITURES:</t>
  </si>
  <si>
    <t>3.0.1</t>
  </si>
  <si>
    <t>RECURRENT EXPENDITURES:</t>
  </si>
  <si>
    <t>This contains personnel related expenditure and cost of governance. Budgets for Wages &amp; Salaries, Overhead Cost, Special Programmes, Grants &amp; Contributions and Social Contributions &amp; Social Benefits which make up the State's Recurrent Expenditure Budget in 2021 are N42.227B, N3.850B, N10.667B, N9.488B and N10.916B respectively. Except for Special Probrammes, all other have increase over the 2020 figures.</t>
  </si>
  <si>
    <t>SALARIES AND WAGES</t>
  </si>
  <si>
    <t>The increase in the Salaries &amp; Wages from N40.060B in 2020 to N42.227B in 2021 is to give room for the yearly increment in workers' salaries, promotion and the planned recruitment scheduled for 2021.</t>
  </si>
  <si>
    <t>OVERHEAD COSTS</t>
  </si>
  <si>
    <t>SPECIAL PROGRAMMES</t>
  </si>
  <si>
    <t>Social Contributions and Social Benefits figure of N10,915,880,000.00 was proposed in the 2021 budget to take care of payment of Pension, Gratuity, NHIS Contribution, etc.</t>
  </si>
  <si>
    <t>STATUTORY TRANSFERS TO OSOPADEC</t>
  </si>
  <si>
    <t xml:space="preserve">Statutorily, OSOPADEC is entitled to 40% of the Mineral Derivation. This amounts to about N4,633,511,025.29 hence the provision. </t>
  </si>
  <si>
    <t>STATUTORY TRANSFERS FROM STATE INDEPENDENT REVENUE TO  JAAC (LGA)</t>
  </si>
  <si>
    <t xml:space="preserve">Statutory Transfer from State to Local Government Joint Account is 10% of  the total expected Independent Revenue (less cost of collection) in the year. </t>
  </si>
  <si>
    <t>STATUTORY TRANSFERS TO ONDO STATE INTERNAL REVENUE SERVICES</t>
  </si>
  <si>
    <t>This is the total amount expected to be transferred to the State Internal Revenue Service in year 2021. This is meant to be the Budget figure for the Agency including payments to Revenue Consultants.</t>
  </si>
  <si>
    <t>PUBLIC DEBT CHARGES (INTEREST PAYMENTS ON DEBT (OR DEBT SERVICE), INCLUDING FAAC DEDUCTIONS)</t>
  </si>
  <si>
    <t>There is a 4.87% increment in 2021 budget as against 2020 provision due to the fact that some  borrowings will be made within the year to fund some critical projects.</t>
  </si>
  <si>
    <t>CAPITAL EXPENDITURES:</t>
  </si>
  <si>
    <t xml:space="preserve">The Only Agency in this sector is Ondo State Oil Producing Development Commission (OSOPADEC) and it falls under Statutory Transfers. Statutory Transfers to OSOPADEC is explained in 3.6 above. Therefore, it does not have capital allocations in the state budget. </t>
  </si>
  <si>
    <t>5. FINANCING:</t>
  </si>
  <si>
    <t>DOMESTIC BONDS</t>
  </si>
  <si>
    <t>COMMERCIAL BANK LOANS</t>
  </si>
  <si>
    <t>OTHER INTERNAL/DOMESTIC LOANS</t>
  </si>
  <si>
    <t>EXTERNAL LOANS</t>
  </si>
  <si>
    <t>There is a decrease of 53.97% in 2021 proposed External Loan as against 2020 figure due to a decrease in the expected drawdowns from external creditors. See Appendix 2 for details</t>
  </si>
  <si>
    <t>FINANCING GAP</t>
  </si>
  <si>
    <t>There is no financing gap</t>
  </si>
  <si>
    <t>MEMORANDUM ITEMS:</t>
  </si>
  <si>
    <t>COVID-19 RESPONSIVE EXPENDITURES (% OF TOTAL EXPENDITURES)</t>
  </si>
  <si>
    <t>No overhead cost for 2021. Now under subvention</t>
  </si>
  <si>
    <t>Revenue item not feasible in 2021.</t>
  </si>
  <si>
    <t>Revenue item not feasible in 2021</t>
  </si>
  <si>
    <t>Not feasible in 2021</t>
  </si>
  <si>
    <t>Not feasible in 2022</t>
  </si>
  <si>
    <t>This expenditure is not feasible in 2021</t>
  </si>
  <si>
    <t>This Expenditure is not feasible in 2021</t>
  </si>
  <si>
    <t>This Expenditure is not feasible in 2022</t>
  </si>
  <si>
    <t>This Expenditure is not feasible in 2023</t>
  </si>
  <si>
    <t>Not feasible in 2021.</t>
  </si>
  <si>
    <t>Not Feasible in 2021</t>
  </si>
  <si>
    <t>Not feasible in 2021. The Agency is now under  Statutory Transfers</t>
  </si>
  <si>
    <t>Not Feasible in 2021.</t>
  </si>
  <si>
    <t>No</t>
  </si>
  <si>
    <t>No Budget for 2021. Now Public Works Dept.</t>
  </si>
  <si>
    <t>014900100200: LOCAL GOVERNMENT SERVICE COMMISSION</t>
  </si>
  <si>
    <t>022001100100: OFFICE OF THE STATE AUDITOR GENERAL</t>
  </si>
  <si>
    <t>022001200100: OFFICE OF AUDITOR GENERAL FOR LOCAL GOVERNMENT</t>
  </si>
  <si>
    <t>Not Feasible in2021</t>
  </si>
  <si>
    <t>Not Feasible in2022</t>
  </si>
  <si>
    <t>This Expenditure not feasible in 2021</t>
  </si>
  <si>
    <t>This Expenditure not feasible in 2021 due to paucity of fund.</t>
  </si>
  <si>
    <t>COVID-19 Related Expenditure. O-CARES intervention programme</t>
  </si>
  <si>
    <t xml:space="preserve">COVID-19 Related Expenditure.  </t>
  </si>
  <si>
    <t>COVID-19 Related Expenditure.O-CARES intervention programme</t>
  </si>
  <si>
    <t>022205700100</t>
  </si>
  <si>
    <t>SECTORAL ALLOCATION OF 2021 BUDGET (N)</t>
  </si>
  <si>
    <t xml:space="preserve"> %</t>
  </si>
  <si>
    <t>ALLOCATION OF FUND TO MDAS BASED ON ADMINISTRATIVE SEGMENT 2021 (N)</t>
  </si>
  <si>
    <t>022205700100: ONDO STATE INVESTMENT PROMOTION AGENCY (ONDIPA)</t>
  </si>
  <si>
    <t>OVERALL SUMMARY 2021 BUDGET (N)</t>
  </si>
  <si>
    <t>iv</t>
  </si>
  <si>
    <t>ii</t>
  </si>
  <si>
    <t>i</t>
  </si>
  <si>
    <t>SUMMARY OF TOTAL INDEPENDENT REVENUE BUDGET BASED ON SECTORS 2021</t>
  </si>
  <si>
    <t>ONDO STATE CIVIC DATA CENTRE</t>
  </si>
  <si>
    <t>GOVERNMENT PRINTING PRESS</t>
  </si>
  <si>
    <t>STATE PROJECT COORDINATING OFFICE</t>
  </si>
  <si>
    <t>011103600100</t>
  </si>
  <si>
    <t>012301300100</t>
  </si>
  <si>
    <t>023800100400</t>
  </si>
  <si>
    <t>Administrative Code</t>
  </si>
  <si>
    <t>Approved Budget Estimates (N)</t>
  </si>
  <si>
    <t>SUMMARY OF TOTAL REVENUE BUDGET BASED ON SECTORS 2021</t>
  </si>
  <si>
    <t>ECONOMIC SEGMENT</t>
  </si>
  <si>
    <t>Economic code</t>
  </si>
  <si>
    <t>GOVERNMENT SHARE OF FAAC (STATUTORY REVENUE)</t>
  </si>
  <si>
    <t>GOVERNMENT SHARE OF FAAC</t>
  </si>
  <si>
    <t>GOVERNMENT SHARE OF VAT</t>
  </si>
  <si>
    <t>GOVERNMENT SHARE OF EXCESS CRUDE ACCOUNT</t>
  </si>
  <si>
    <t>INDEPENDENT REVENUE PAID TO CRF</t>
  </si>
  <si>
    <t>TAX REVENUE</t>
  </si>
  <si>
    <t>PERSONAL TAXES</t>
  </si>
  <si>
    <t>CORPORATE TAXES</t>
  </si>
  <si>
    <t>NON-TAX REVENUE</t>
  </si>
  <si>
    <t>LICENCES - GENERAL</t>
  </si>
  <si>
    <t>MINING RENTS</t>
  </si>
  <si>
    <t>ROYALTIES</t>
  </si>
  <si>
    <t>FEES - GENERAL</t>
  </si>
  <si>
    <t>FINES - GENERAL</t>
  </si>
  <si>
    <t>SALES - GENERAL</t>
  </si>
  <si>
    <t>EARNINGS -GENERAL</t>
  </si>
  <si>
    <t>RENT ON GOVERNMENT BUILDING - GENERAL</t>
  </si>
  <si>
    <t>RENT ON LAND &amp; OTHERS - GENERAL</t>
  </si>
  <si>
    <t>REPAYMENTS - GENERAL</t>
  </si>
  <si>
    <t>INVESTMENT INCOME</t>
  </si>
  <si>
    <t>INTEREST EARNED</t>
  </si>
  <si>
    <t>RE-IMBURSEMENT GENERAL</t>
  </si>
  <si>
    <t>INDIRECT TAX REVENUE</t>
  </si>
  <si>
    <t>LEVIES</t>
  </si>
  <si>
    <t>OTHER REVENUE SOURCES OF GOVERNMENT</t>
  </si>
  <si>
    <t>OTHER REVENUES</t>
  </si>
  <si>
    <t>AID AND GRANTS</t>
  </si>
  <si>
    <t>AID</t>
  </si>
  <si>
    <t>DOMESTIC AIDS</t>
  </si>
  <si>
    <t>FOREIGN AIDS</t>
  </si>
  <si>
    <t>GRANTS</t>
  </si>
  <si>
    <t>CAPITAL DEVELOPMENT FUND (CDF) RECEIPTS</t>
  </si>
  <si>
    <t>TRANSFER FROM CONSOLIDATED REVENUE FUND TO CDF</t>
  </si>
  <si>
    <t>OTHER CAPITAL RECEIPTS</t>
  </si>
  <si>
    <t>DEBT FORGIVENESS</t>
  </si>
  <si>
    <t>FOREIGN DEBT FORGIVENESS</t>
  </si>
  <si>
    <t>DOMESTIC DEBT FORGIVENESS</t>
  </si>
  <si>
    <t>GAIN ON DISPOSAL OF ASSET</t>
  </si>
  <si>
    <t>GAIN ON DISPOSAL OF ASSET - PPE</t>
  </si>
  <si>
    <t>GAIN ON DISPOSAL OF ASSET - INTANGIBLE</t>
  </si>
  <si>
    <t>MINORITY INTEREST SHARE OF SURPLUS</t>
  </si>
  <si>
    <t>EXTRAORDINARY ITEMS</t>
  </si>
  <si>
    <t>REFUND FROM FGN/ OTHERS ON SPECIAL PROJECTS</t>
  </si>
  <si>
    <t>GAIN ON SWAPPED ASSETS</t>
  </si>
  <si>
    <t>GAIN ON SWAPPED ASSETS - PPE</t>
  </si>
  <si>
    <t>GAIN ON SWAPPED ASSETS - INVESTMENT PROPERTY</t>
  </si>
  <si>
    <t>GAIN ON SWAPPED ASSETS - INTANGIBLE</t>
  </si>
  <si>
    <t>GAIN ON SWAPPED ASSETS - INVENTORY</t>
  </si>
  <si>
    <t>GAIN ON SWAPPED SERVICES</t>
  </si>
  <si>
    <t>TRANSFERS</t>
  </si>
  <si>
    <t>TRANSFER TO FUND RECURRENT EXPENDITURE</t>
  </si>
  <si>
    <t>LIABILITIES/ EQUITY</t>
  </si>
  <si>
    <t>DEPOSITS - GENERAL</t>
  </si>
  <si>
    <t>CONTRACT RETENTION FEES</t>
  </si>
  <si>
    <t>PRISON IN-MATES DEPOSITS</t>
  </si>
  <si>
    <t>LOANS AND DEBTS</t>
  </si>
  <si>
    <t>DOMESTIC LOAN STOCK</t>
  </si>
  <si>
    <t>UNREMITTED DEDUCTIONS</t>
  </si>
  <si>
    <t>UNREMITTED TAXES</t>
  </si>
  <si>
    <t>OTHER UNREMITTED DEDUCTIONS</t>
  </si>
  <si>
    <t>OTHER PAYABLES</t>
  </si>
  <si>
    <t>ACCRUED EXPENSES</t>
  </si>
  <si>
    <t>DEFERRED INCOME</t>
  </si>
  <si>
    <t>CURRENT PORTION OF LONG-TERM BORROWINGS</t>
  </si>
  <si>
    <t>NON-CURRENT LIABILITIES</t>
  </si>
  <si>
    <t>PUBLIC FUNDS</t>
  </si>
  <si>
    <t>TRUST FUNDS</t>
  </si>
  <si>
    <t>OTHER PUBLIC FUNDS</t>
  </si>
  <si>
    <t>LONG-TERM PROVISIONS</t>
  </si>
  <si>
    <t>LONG-TERM BORROWINGS</t>
  </si>
  <si>
    <t>CAPITAL &amp; RESERVES</t>
  </si>
  <si>
    <t>RESERVES</t>
  </si>
  <si>
    <t>RESERVES 1</t>
  </si>
  <si>
    <t>ACCUMMULATED SUPLUS/DEFICIT</t>
  </si>
  <si>
    <t>RESERVES 2</t>
  </si>
  <si>
    <t>OTHER RESERVES</t>
  </si>
  <si>
    <t>ACCUMULATED PROVISIONS</t>
  </si>
  <si>
    <t>ACCUMULATED PROVISION FOR DEPRECIATION - PPE</t>
  </si>
  <si>
    <t>ACCUMULATED PROV. FOR DEP- BUILDINGS -GENERAL</t>
  </si>
  <si>
    <t>ACCUMULATED PROV. FOR DEP - INFRASTRUCTURE - GENERAL</t>
  </si>
  <si>
    <t>ACCUMULATED PROV. FOR DEP - PLANT &amp; MACHINERY - GENERAL</t>
  </si>
  <si>
    <t>ACCUMULATED PROV. FOR DEP - TRANSPORTATION EQUIPMENT - GENERAL</t>
  </si>
  <si>
    <t>ACCUMULATED PROV. FOR DEP - OFFICE EQUIPMENT - GENERAL</t>
  </si>
  <si>
    <t>ACCUMULATED PROV. FOR DEP - FURNITURE &amp; FITTINGS - GENERAL</t>
  </si>
  <si>
    <t>ACCUMULATED PROV. FOR - SERVICE CONCESSION ASSETS</t>
  </si>
  <si>
    <t>ACCUMULATED PROV. FOR LEASED ASSETS-FINANCE LEASE</t>
  </si>
  <si>
    <t>ACCUMULATED PROV. FOR SPECIALISED ASSETS-GENERAL</t>
  </si>
  <si>
    <t>ACCUM. PROV. FOR DEP - ASSETS UNDER CONSTRUCTION</t>
  </si>
  <si>
    <t>ACCUM. PROVISION FOR DEPRECIATION - INVESTMENT PROPERTY</t>
  </si>
  <si>
    <t>ACCUM. PROV. FOR DEP - INVESTMENT PROPERTY- LAND &amp; BUILDING - GENERAL</t>
  </si>
  <si>
    <t>ACCUMULATED PROVISION FOR AMMORTIZATION</t>
  </si>
  <si>
    <t>ACCUMULATED PROVISION FOR IMPAIRMENT - PPE</t>
  </si>
  <si>
    <t>ACCUMULATED PROV. FOR IMPAIRMENT - LAND &amp; BUILDINGS -GENERAL</t>
  </si>
  <si>
    <t>ACCUMULATED PROV. FOR IMPAIRMENT - INFRASTRUCTURE - GENERAL</t>
  </si>
  <si>
    <t>ACCUMULATED PROV. FOR IMPAIRMENT - PLANT &amp; MACHINERY - GENERAL</t>
  </si>
  <si>
    <t>ACCUM. PROV. FOR IMPAIRMENT - TRANSPORTATION EQUIPMENT - GENERAL</t>
  </si>
  <si>
    <t>ACCUMULATED PROV. FOR IMPAIRMENT - OFFICE EQUIPMENT - GENERAL</t>
  </si>
  <si>
    <t>ACCUM. PROV. FOR IMPAIRMENT - FURNITURE &amp; FITTINGS - GENERAL</t>
  </si>
  <si>
    <t>PROVISION FOR ACCUM. IMPAIRMENT - INVESTMENT PROPERTY</t>
  </si>
  <si>
    <t>ACCUM. PROV. FOR IMPAIRMENT - INVESTMENT PROPERTY - LAND &amp; BUILDING - GENERAL</t>
  </si>
  <si>
    <t>ACCUMULATED PROVISION FOR IMPAIRMENT - INTANGIBLE</t>
  </si>
  <si>
    <t>ACCUMULATED PROVISION FOR BAD DEBTS</t>
  </si>
  <si>
    <t>ACCUMULATED PROVISION FOR BAD DEBTS- FOREIGN LOANS</t>
  </si>
  <si>
    <t>ACCUMULATED PROVISION FOR BAD DEBTS- DOMESTIC LOANS</t>
  </si>
  <si>
    <t>CAUTION FEES</t>
  </si>
  <si>
    <t>UNDISBURSED SCHOLARSHIPS</t>
  </si>
  <si>
    <t>UNDISBURSED SIWES</t>
  </si>
  <si>
    <t>BONDS &amp; SURETIES</t>
  </si>
  <si>
    <t>OTHER DEPOSITS</t>
  </si>
  <si>
    <t>NIGERIAN TREASURY BILLS (NTBs)</t>
  </si>
  <si>
    <t>TREASURY BONDS</t>
  </si>
  <si>
    <t>TREASURY CERTIFICATES</t>
  </si>
  <si>
    <t>BAILOUT</t>
  </si>
  <si>
    <t>UNREMITTED TAXES: PAYE</t>
  </si>
  <si>
    <t>UNREMITTED TAXES: WITHHOLDING TAX</t>
  </si>
  <si>
    <t>UNREMITTED TAXES: VALUE ADDED TAX</t>
  </si>
  <si>
    <t>NATIONAL HEALTH INSURANCE SCHEME</t>
  </si>
  <si>
    <t>CONTRIBUTORY PENSION SCHEME</t>
  </si>
  <si>
    <t>UNION DUES</t>
  </si>
  <si>
    <t>HOUSING REVOLVING FUNDS DEDUCTIONS</t>
  </si>
  <si>
    <t>CO-OPERATIVE SOCIETY</t>
  </si>
  <si>
    <t>HOUSING FUND</t>
  </si>
  <si>
    <t>INSURANCE PROGRAMMES (superannuation)</t>
  </si>
  <si>
    <t>WELFARE LOAN SCHEME</t>
  </si>
  <si>
    <t>DEPENDENT FUND</t>
  </si>
  <si>
    <t>POVERTY ALLEVIATION SCHEME</t>
  </si>
  <si>
    <t>REFUSE DISPOSAL DEDUCTION</t>
  </si>
  <si>
    <t>LOAN DEDUCTIONS</t>
  </si>
  <si>
    <t>PAYCUT RECOVERED</t>
  </si>
  <si>
    <t>OVERPAYMENT RECOVERABLE (RECEIPT)</t>
  </si>
  <si>
    <t>OTHER DEDUCTIONS</t>
  </si>
  <si>
    <t>PERSONNEL EMOLUMENTS</t>
  </si>
  <si>
    <t>PENSION &amp; GRATUITY</t>
  </si>
  <si>
    <t>PROFESSIONAL FEES</t>
  </si>
  <si>
    <t>OVERHEADS</t>
  </si>
  <si>
    <t>UTILITIES</t>
  </si>
  <si>
    <t>STAFF CLAIMS</t>
  </si>
  <si>
    <t>TREASURY BONDS - CURRENT PORTION</t>
  </si>
  <si>
    <t>BI-LATERAL LOANS - CURRENT PORTION</t>
  </si>
  <si>
    <t>MULTI-LATERAL LOANS - CURRENT PORTION</t>
  </si>
  <si>
    <t>LONG-TERM EMPLOYEE BENEFITS</t>
  </si>
  <si>
    <t>OTHER LONG-TERM PAYABLES</t>
  </si>
  <si>
    <t>CAPITAL GRANTS AND RESERVES</t>
  </si>
  <si>
    <t>ACCUMULATED SURPLUS/ (DEFICIT)</t>
  </si>
  <si>
    <t>PRIOR YEAR ADJUSTMENT</t>
  </si>
  <si>
    <t>TRANSITIONAL RESERVES</t>
  </si>
  <si>
    <t>REVALUATION RESERVE</t>
  </si>
  <si>
    <t>FOREIGN EXCHANGE TRANSLATION RESERVES</t>
  </si>
  <si>
    <t>AVAILABLE FOR SALE ASSET RESERVE</t>
  </si>
  <si>
    <t>PROV. FOR DEP-BUILDINGS - ADMINISTRATIVE</t>
  </si>
  <si>
    <t>PROV. FOR DEP-BUILDINGS - RESIDENTIAL</t>
  </si>
  <si>
    <t>PROV. FOR DEP-SILOS</t>
  </si>
  <si>
    <t>PROV. FOR DEP-OTHER STORAGE FACILITIES</t>
  </si>
  <si>
    <t>PROV. FOR DEP-RAILS</t>
  </si>
  <si>
    <t>PROV. FOR DEP-ROADS &amp; BRIDGES</t>
  </si>
  <si>
    <t>PROV. FOR DEP-AIRPORTS</t>
  </si>
  <si>
    <t>PROV. FOR DEP-HARBOURS/ SEA PORTS</t>
  </si>
  <si>
    <t>PROV. FOR DEP-ZOOS, PARKS &amp; RESERVES</t>
  </si>
  <si>
    <t>PROV. FOR DEP-SECURITY INSTALLATIONS/ EQUIPMENT</t>
  </si>
  <si>
    <t>PROV. FOR DEP-ELECTRICITY TRANSMISSION NETWORK</t>
  </si>
  <si>
    <t>PROV. FOR DEP-WATER DISTRIBUTION NETWORK</t>
  </si>
  <si>
    <t>PROV. FOR DEP-SEWAGE/ DRAINAGE NETWORK</t>
  </si>
  <si>
    <t>PROV. FOR DEP-DAMS</t>
  </si>
  <si>
    <t>PROV. FOR DEP-SPECIALISED RESEARCH EQUIPMENT (E.G. SATELLITE)</t>
  </si>
  <si>
    <t>PROV. FOR DEP-BOREHOLES &amp; OTHER WATER FACILITIES</t>
  </si>
  <si>
    <t>PROV. FOR DEP-WASTE DISPOSAL EQUIPMENTS</t>
  </si>
  <si>
    <t>PROV. FOR DEP-EARTH MOVING EQUIPMENT - BULL DOZERS ETC.</t>
  </si>
  <si>
    <t>PROV. FOR DEP-INDUSTRIAL EQUIPMENT</t>
  </si>
  <si>
    <t>PROV. FOR DEP-NAVIGATIONAL EQUIPMENT</t>
  </si>
  <si>
    <t>PROV. FOR DEP-POWER PLANTS</t>
  </si>
  <si>
    <t>PROV. FOR DEP-POWER GENERATING SETS</t>
  </si>
  <si>
    <t>PROV. FOR DEP-BROADCAST &amp; COMMUNICATIONS EQUIPMENT</t>
  </si>
  <si>
    <t>PROV. FOR DEP-SHIPS</t>
  </si>
  <si>
    <t>PROV. FOR DEP-AIR CRAFTS</t>
  </si>
  <si>
    <t>PROV. FOR DEP-TRAINS</t>
  </si>
  <si>
    <t>PROV. FOR DEP-SEA BOATS</t>
  </si>
  <si>
    <t>PROV. FOR DEP-MOTOR VEHICLES</t>
  </si>
  <si>
    <t>PROV. FOR DEP-TRICYCLE</t>
  </si>
  <si>
    <t>PROV. FOR DEP-MOTOR CYCLES</t>
  </si>
  <si>
    <t>PROV. FOR DEP-BICYCLE</t>
  </si>
  <si>
    <t>PROV. FOR DEP-COMPUTERS</t>
  </si>
  <si>
    <t>PROV. FOR DEP-PRINTERS</t>
  </si>
  <si>
    <t>PROV. FOR DEP-SCANNERS</t>
  </si>
  <si>
    <t>PROV. FOR DEP-FAX MACHINE</t>
  </si>
  <si>
    <t>PROV. FOR DEP-PHOTOCOPIERS</t>
  </si>
  <si>
    <t>PROV. FOR DEP-TYPE-WRITERS</t>
  </si>
  <si>
    <t>PROV. FOR DEP-SHREDDING MACHINES</t>
  </si>
  <si>
    <t>PROV. FOR DEP-PROJECTORS</t>
  </si>
  <si>
    <t>PROV. FOR DEP-BINDING EQUIPMENT</t>
  </si>
  <si>
    <t>PROV. FOR DEP-CHAIRS</t>
  </si>
  <si>
    <t>PROV. FOR DEP-TABLES</t>
  </si>
  <si>
    <t>PROV. FOR DEP-SAFES/ FILE CABINETS/ CUPBOARDS</t>
  </si>
  <si>
    <t>PROV. FOR DEP-TELEVISION SETS</t>
  </si>
  <si>
    <t>PROV. FOR DEP-RADIO SETS</t>
  </si>
  <si>
    <t>PROV. FOR DEP-AIR -CONDITIONER</t>
  </si>
  <si>
    <t>PROV. FOR DEP-STOOLS</t>
  </si>
  <si>
    <t>PROV. FOR DEP-SHELVES</t>
  </si>
  <si>
    <t>PROV. FOR DEP-CEILING FANS</t>
  </si>
  <si>
    <t>PROV. FOR REFRIDGERATORS</t>
  </si>
  <si>
    <t>PROV. FOR DEP - SERVICE CONCESSION ASSETS (PPE)</t>
  </si>
  <si>
    <t>PROV. FOR LEASED ASSETS</t>
  </si>
  <si>
    <t>PROV. FOR MILITARY EQUIPMENTS</t>
  </si>
  <si>
    <t>PROV. FOR POLICE/PARA-MILITARY EQUIPMENTS</t>
  </si>
  <si>
    <t>PROV. FOR BIOLOGICAL ASSETS</t>
  </si>
  <si>
    <t>PROV. FOR LABORATORY/MEDICAL EQUIPMENTS</t>
  </si>
  <si>
    <t>ACCUM. PROV. FOR DEP -ASSETS UNDER CONSTRUCTION</t>
  </si>
  <si>
    <t>PROV. FOR DEP - INVESTMENT - LAND &amp; BUILDINGS - ADMINISTRATIVE</t>
  </si>
  <si>
    <t>PROV. FOR DEP - INVESTMENT - LAND &amp; BUILDINGS - RESIDENTIAL</t>
  </si>
  <si>
    <t>PROV. FOR DEP - INVESTMENT PROPERTY- SILOS &amp; OTHER STORAGE FACILITIES</t>
  </si>
  <si>
    <t>GOODWILL- AMMORTIZATION</t>
  </si>
  <si>
    <t>PATENT RIGHT - AMMORTIZATION</t>
  </si>
  <si>
    <t>COPYRIGHT - AMMORTIZATION</t>
  </si>
  <si>
    <t>TRADE MARK - AMMORTIZATION</t>
  </si>
  <si>
    <t>FRANCHISE - AMMORTIZATION</t>
  </si>
  <si>
    <t>RESEARCH &amp; DEVELOPMENT - AMMORTIZATION</t>
  </si>
  <si>
    <t>BROADCAST RIGHT- AMMORTIZATION</t>
  </si>
  <si>
    <t>PROV. FOR IMPAIRMENT - LAND &amp; BUILDINGS - ADMINISTRATIVE</t>
  </si>
  <si>
    <t>PROV. FOR IMPAIRMENT - LAND &amp; BUILDINGS - RESIDENTIAL</t>
  </si>
  <si>
    <t>PROV. FOR IMPAIRMENT - SILOS &amp; OTHER STORAGE FACILITIES</t>
  </si>
  <si>
    <t>PROV. FOR IMPAIRMENT - RAILS</t>
  </si>
  <si>
    <t>PROV. FOR IMPAIRMENT - ROADS &amp; BRIDGES</t>
  </si>
  <si>
    <t>PROV. FOR IMPAIRMENT - AIRPORTS</t>
  </si>
  <si>
    <t>PROV. FOR IMPAIRMENT - HARBOURS/ SEA PORTS</t>
  </si>
  <si>
    <t>PROV. FOR IMPAIRMENT - ZOOS, PARKS &amp; RESERVES</t>
  </si>
  <si>
    <t>PROV. FOR IMPAIRMENT - SECURITY INSTALLATIONS/ EQUIPMENT</t>
  </si>
  <si>
    <t>PROV. FOR IMPAIRMENT - ELECTRICITY TRANSMISSION NETWORK</t>
  </si>
  <si>
    <t>PROV. FOR IMPAIRMENT - WATER DISTRIBUTION NETWORK</t>
  </si>
  <si>
    <t>PROV. FOR IMPAIRMENT - SEWAGE/ DRAINAGE NETWORK</t>
  </si>
  <si>
    <t>PROV. FOR IMPAIRMENT - DAMS</t>
  </si>
  <si>
    <t>PROV. FOR IMPAIRMENT - SPECIALISED RESEARCH EQUIPMENT (E.G. SATELLITE)</t>
  </si>
  <si>
    <t>PROV. FOR IMPAIRMENT-BOREHOLES &amp; OTHER WATER FACILITIES</t>
  </si>
  <si>
    <t>PROV. FOR IMPAIRMENT-WASTE DISPOSAL EQUIPMENTS</t>
  </si>
  <si>
    <t>PROV. FOR IMPAIRMENT - EARTH MOVING EQUIPMENT - BULL DOZERS ETC.</t>
  </si>
  <si>
    <t>PROV. FOR IMPAIRMENT - INDUSTRIAL EQUIPMENT</t>
  </si>
  <si>
    <t>PROV. FOR IMPAIRMENT - NAVIGATIONAL EQUIPMENT</t>
  </si>
  <si>
    <t>PROV. FOR IMPAIRMENT - POWER PLANTS</t>
  </si>
  <si>
    <t>PROV. FOR IMPAIRMENT - POWER GENERATING SETS</t>
  </si>
  <si>
    <t>PROV. FOR IMPAIRMENT- BROADCAST &amp; COMMUNICATION EQUIPMENTS</t>
  </si>
  <si>
    <t>PROV. FOR IMPAIRMENT - SHIPS</t>
  </si>
  <si>
    <t>PROV. FOR IMPAIRMENT - AIR CRAFTS</t>
  </si>
  <si>
    <t>PROV. FOR IMPAIRMENT - TRAINS</t>
  </si>
  <si>
    <t>PROV. FOR IMPAIRMENT - SEA BOATS</t>
  </si>
  <si>
    <t>PROV. FOR IMPAIRMENT - MOTOR VEHICLES</t>
  </si>
  <si>
    <t>PROV. FOR IMPAIRMENT - TRICYCLE</t>
  </si>
  <si>
    <t>PROV. FOR IMPAIRMENT - MOTOR CYCLES</t>
  </si>
  <si>
    <t>PROV. FOR IMPAIRMENT - BICYCLE</t>
  </si>
  <si>
    <t>PROV. FOR IMPAIRMENT - COMPUTERS</t>
  </si>
  <si>
    <t>PROV. FOR IMPAIRMENT - PRINTERS</t>
  </si>
  <si>
    <t>PROV. FOR IMPAIRMENT - SCANNERS</t>
  </si>
  <si>
    <t>PROV. FOR IMPAIRMENT - FAX MACHINE</t>
  </si>
  <si>
    <t>PROV. FOR IMPAIRMENT - PHOTOCOPIERS</t>
  </si>
  <si>
    <t>PROV. FOR IMPAIRMENT - TYPE-WRITERS</t>
  </si>
  <si>
    <t>PROV. FOR IMPAIRMENT - SHREDDING MACHINES</t>
  </si>
  <si>
    <t>PROV. FOR IMPAIRMENT - PROJECTORS</t>
  </si>
  <si>
    <t>PROV. FOR IMPAIRMENT - BINDING EQUIPMENT</t>
  </si>
  <si>
    <t>PROV. FOR IMPAIRMENT - CHAIRS</t>
  </si>
  <si>
    <t>PROV. FOR IMPAIRMENT - TABLES</t>
  </si>
  <si>
    <t>PROV. FOR IMPAIRMENT - SAFES/FILE CABINETS/ CUPBOARDS</t>
  </si>
  <si>
    <t>PROV. FOR IMPAIRMENT - TELEVISION SETS</t>
  </si>
  <si>
    <t>PROV. FOR IMPAIRMENT - RADIO SETS</t>
  </si>
  <si>
    <t>PROV. FOR IMPAIRMENT - AIR -CONDITIONER</t>
  </si>
  <si>
    <t>PROV. FOR IMPAIRMENT - STOOLS</t>
  </si>
  <si>
    <t>PROV. FOR IMPAIRMENT - SHELVES</t>
  </si>
  <si>
    <t>PROV. FOR IMPAIRMENT - CEILING FANS</t>
  </si>
  <si>
    <t>PROV. FOR IMPAIRMENT - REFRIDGERATOR</t>
  </si>
  <si>
    <t>PROV. FOR IMPAIRMENT - INVESTMENT PROPERTY - LAND &amp; BUILDINGS - ADMINISTRATIVE</t>
  </si>
  <si>
    <t>PROV. FOR IMPAIRMENT - INVESTMENT PROPERTY- LAND &amp; BUILDINGS - RESIDENTIAL</t>
  </si>
  <si>
    <t>PROV. FOR IMPAIRMENT - INVESTMENT PROPERTY- SILOS</t>
  </si>
  <si>
    <t>PROV. FOR IMPAIRMENT - INVESTMENT PROPERTY-OTHER STORAGE FACILITIES</t>
  </si>
  <si>
    <t>PROVISION FOR IMPAIRMENT - GOODWILL</t>
  </si>
  <si>
    <t>PROVISION FOR IMPAIRMENT - PATENT RIGHT</t>
  </si>
  <si>
    <t>PROVISION FOR IMPAIRMENT - COPYRIGHT</t>
  </si>
  <si>
    <t>PROVISION FOR IMPAIRMENT - TRADE MARK</t>
  </si>
  <si>
    <t>PROVISION FOR IMPAIRMENT - FRANCHISE</t>
  </si>
  <si>
    <t>PROVISION FOR IMPAIRMENT- RESEARCH &amp; DEVELOPMENT</t>
  </si>
  <si>
    <t>PROVISION FOR IMPAIRMENT- BROADCAST RIGHTS</t>
  </si>
  <si>
    <t>BILATERAL LOANS</t>
  </si>
  <si>
    <t>MULTI-LATERAL LOANS</t>
  </si>
  <si>
    <t>LOANS TO OTHER STATES</t>
  </si>
  <si>
    <t>LOANS TO LOCAL GOVERNMENTS</t>
  </si>
  <si>
    <t>LOANS TO MINISTRIES, DEPARTMENTS &amp; AGENCIES</t>
  </si>
  <si>
    <t>LOANS GRANTED TO GOVERNMENT OWNED COMPANIES</t>
  </si>
  <si>
    <t>LOANS GRANTED TO PRIVATE OWNED COMPANIES</t>
  </si>
  <si>
    <t>2020(N)</t>
  </si>
  <si>
    <t>FREE TRADE ZONE</t>
  </si>
  <si>
    <t>QUALITY EDUCATION ASSURANCE AGENCY</t>
  </si>
  <si>
    <t>SCHOOL OF NURSING</t>
  </si>
  <si>
    <t>SCHOOL OF MIDWIFERY</t>
  </si>
  <si>
    <t>011111300300</t>
  </si>
  <si>
    <t>051703000100</t>
  </si>
  <si>
    <t>052110400100</t>
  </si>
  <si>
    <t>052110400200</t>
  </si>
  <si>
    <t>SUMMARY OF TOTAL CAPITAL EXPENDITURE BUDGET BASED ON ADMIN. SEGMENT 2021</t>
  </si>
  <si>
    <t>FAAC SPECIAL ALLOCATIONS</t>
  </si>
  <si>
    <t>POOL BETTING TAX</t>
  </si>
  <si>
    <t>DEVELOPMENT TAX/LEVY</t>
  </si>
  <si>
    <t>LIVESTOCK TAX</t>
  </si>
  <si>
    <t>OTHER SERVICE TAXES</t>
  </si>
  <si>
    <t>PROPERTY TAX</t>
  </si>
  <si>
    <t>RADIO/TELEVISION STATION LICENCES</t>
  </si>
  <si>
    <t>BOATS &amp; CANOE (SMALL CRAFT ) LICENCE</t>
  </si>
  <si>
    <t>INLAND WATER-WAY LICENCE</t>
  </si>
  <si>
    <t>BAKE HOUSE LICENCE</t>
  </si>
  <si>
    <t>BRICKMAKING, ETC LICENCE</t>
  </si>
  <si>
    <t>CART LICENCES</t>
  </si>
  <si>
    <t>DANE GUN LICENCES</t>
  </si>
  <si>
    <t>CATTLE DEALER LICENCES</t>
  </si>
  <si>
    <t>DRIED FISH &amp; MEAT LICENCES</t>
  </si>
  <si>
    <t>PET (DOG) LICENCES</t>
  </si>
  <si>
    <t>HAWKER'S PERMITS</t>
  </si>
  <si>
    <t>HUNTING PERMITS</t>
  </si>
  <si>
    <t>BOREHOLE DRILLING LICENCES</t>
  </si>
  <si>
    <t>CINEMATOGRAPH LICENCES</t>
  </si>
  <si>
    <t>HEALTH FACILITIES LICENCES</t>
  </si>
  <si>
    <t>TRADE PERMIT LICENCES</t>
  </si>
  <si>
    <t>FORESTRY/TIMBER LICENCE</t>
  </si>
  <si>
    <t>LOTTERY PERMIT</t>
  </si>
  <si>
    <t>SIGNWRITER ANNUAL PERMIT</t>
  </si>
  <si>
    <t>HACKNEY PERMIT</t>
  </si>
  <si>
    <t>RIGHT OF WAY ( CABLE, PIPES ETC)</t>
  </si>
  <si>
    <t>GRADING FEES</t>
  </si>
  <si>
    <t>TRADE UNION FEES</t>
  </si>
  <si>
    <t>WEIGHTS &amp; MEASURE FEES</t>
  </si>
  <si>
    <t>ELECTRICAL INSPECTORATE FEES</t>
  </si>
  <si>
    <t>RESEARCH TESTING FEES</t>
  </si>
  <si>
    <t>FILMS CENSORSHIP/ PRODUCTION FEES</t>
  </si>
  <si>
    <t>TRADE TESTING FEES</t>
  </si>
  <si>
    <t>MARRIAGE/ DIVORCE FEES</t>
  </si>
  <si>
    <t>ATTESTATION OF BACHELORHOOD &amp; SPINSTERHOOD FEES</t>
  </si>
  <si>
    <t>PILGRIMS WELFARE FEES</t>
  </si>
  <si>
    <t>PROFESSIONAL REGISTRATION FEES</t>
  </si>
  <si>
    <t>AGENCY FEES</t>
  </si>
  <si>
    <t>MEDICAL CONSULTANCY FEES</t>
  </si>
  <si>
    <t>ASSOCIATION FEES</t>
  </si>
  <si>
    <t>BIRTH &amp; DEATH REGISTRATION FEES</t>
  </si>
  <si>
    <t>BURIAL FEES</t>
  </si>
  <si>
    <t>SCHOOL TUITION/REGISTRATION/EXAMINATION FEES-POSTGRADUATE</t>
  </si>
  <si>
    <t>SCHOOL TUITION/REGISTRATION/EXAMINATION FEES - OTHERS</t>
  </si>
  <si>
    <t>AFFILIATION CHARGES</t>
  </si>
  <si>
    <t>UNITY/STAFF/OTHER SCHOOL FEES/LEVIES</t>
  </si>
  <si>
    <t>TITLE TRANSFER FEES</t>
  </si>
  <si>
    <t>PUBLICATION FEES</t>
  </si>
  <si>
    <t>HOSPITAL SERVICE REGISTRATION FEES</t>
  </si>
  <si>
    <t>HOSPITAL SERVICE CHARGES</t>
  </si>
  <si>
    <t>SPORTS/RECREATIONAL FACILITIES FEES</t>
  </si>
  <si>
    <t>INDIGENSHIP REGISTRATION FEES</t>
  </si>
  <si>
    <t>WORKSHOP FEES</t>
  </si>
  <si>
    <t>PUBLICATION REVIEW FEES</t>
  </si>
  <si>
    <t>FILING OF ANNUAL ACCOUNT/ REPORT</t>
  </si>
  <si>
    <t>FOOD CROP LEVY</t>
  </si>
  <si>
    <t>STATE OF ORIGIN CERTIFICATE</t>
  </si>
  <si>
    <t>Consultancy Fee on Insurance Premium</t>
  </si>
  <si>
    <t>SALES OF BOOKS</t>
  </si>
  <si>
    <t>SALES OF ID CARDS</t>
  </si>
  <si>
    <t>SALES OF VACCINES</t>
  </si>
  <si>
    <t>SALES OF CONSULTANCY REGISTRATION FORMS</t>
  </si>
  <si>
    <t>PROCEEDS FROM SALES OF GOODS BY PUBLIC AUCTIONS</t>
  </si>
  <si>
    <t>PROCEEDS FROM SALES OF DRUGS AND MEDICATIONS</t>
  </si>
  <si>
    <t>PROCEEDS FROM SALES OF SHIPS SCRAPS</t>
  </si>
  <si>
    <t>SALES OF UNIFORMS</t>
  </si>
  <si>
    <t>SALES OF PLAN PHOSTAT PRINT/MAP</t>
  </si>
  <si>
    <t>SALES OF REAGENTS &amp; CHEMICALS</t>
  </si>
  <si>
    <t>SALES OF FLAGS/POTRAITS</t>
  </si>
  <si>
    <t>SALES OF OTHER GOVERNMENT PROPERTIES</t>
  </si>
  <si>
    <t>SALES OF GOVERNMENT PANAPHARELIA (FLAGS, PORTRAITS, ART WORKS ETC)</t>
  </si>
  <si>
    <t>PROCEEDS FROM SALES OF CONFISTICATED/FORFEITED/ UNCLAIMED ITEMS/PROPERTIES</t>
  </si>
  <si>
    <t>SALES OF OTHER AGRIC INPUTS</t>
  </si>
  <si>
    <t>SALES OF FERTILIZER</t>
  </si>
  <si>
    <t>EARNINGS FROM CONSULTANCY SERVICES</t>
  </si>
  <si>
    <t>EARNINGS FROM TOLLS OF EXPRESSWAY</t>
  </si>
  <si>
    <t>EARNINGS FROM MEDICAL SERVICES</t>
  </si>
  <si>
    <t>EARNINGS FROM AGRICULTURAL PRODUCE</t>
  </si>
  <si>
    <t>EARNINGS FROM HIRE OF AIRCRAFT</t>
  </si>
  <si>
    <t>HIRE OF ACADEMIC GOWN/BOOK OF PRECEEDINGS/OTHERS</t>
  </si>
  <si>
    <t>EARNINGS FROM LIBRARY SERVICES</t>
  </si>
  <si>
    <t>EARNINGS FROM ICT SERVICES</t>
  </si>
  <si>
    <t>MAINTENANCE/REPAIRS FEES</t>
  </si>
  <si>
    <t>EARNINGS FROM GUEST HOUSES</t>
  </si>
  <si>
    <t>ANTI-ENCROACHMENT PROGRAMME</t>
  </si>
  <si>
    <t>RENT ON GOVERNMENT QUARTERS</t>
  </si>
  <si>
    <t>RENT ON GOVERNMENT BUILDINGS</t>
  </si>
  <si>
    <t>RENT ON BUILDING AT AERODROMES</t>
  </si>
  <si>
    <t>RENT ON OIL PLOT &amp; AERODROMES</t>
  </si>
  <si>
    <t>RENTS OF PLOTS &amp; SITES SERVICES PROGRAMME</t>
  </si>
  <si>
    <t>RENT ON INDUSTRIAL ESTATE</t>
  </si>
  <si>
    <t>SURFACE RENT</t>
  </si>
  <si>
    <t>MOTOR VEHICLE ADVANCES - REPAYMENTS</t>
  </si>
  <si>
    <t>BICYCLE ADVANCES (PRINCIPAL)</t>
  </si>
  <si>
    <t>MOTOR VEHICLE REFURBISHING LOAN</t>
  </si>
  <si>
    <t>HOUSE REFURBISHING LOAN</t>
  </si>
  <si>
    <t>REFUNDS</t>
  </si>
  <si>
    <t>OPERATING SURPLUS</t>
  </si>
  <si>
    <t>OTHER INVESTMENT INCOME</t>
  </si>
  <si>
    <t>MOTOR VEHICLE ADVANCES - INTEREST</t>
  </si>
  <si>
    <t>BICYCLE ADVANCES (INTEREST)</t>
  </si>
  <si>
    <t>REFURBISHING LOAN</t>
  </si>
  <si>
    <t>FURNITURE LOAN</t>
  </si>
  <si>
    <t>INTEREST ON HOUSING LOAN</t>
  </si>
  <si>
    <t>INTEREST ON LOANS TO STATES</t>
  </si>
  <si>
    <t>INTEREST ON LOANS TO LGAs</t>
  </si>
  <si>
    <t>INTEREST ON LOANS TO GOVERNMENT OWNED COMPANIES</t>
  </si>
  <si>
    <t>INTEREST ON DEBENTURE LOANS</t>
  </si>
  <si>
    <t>INTEREST ON TREASURY BILLS &amp; FIXED DEPOSITS</t>
  </si>
  <si>
    <t>POLICE SECONDMENT FEES</t>
  </si>
  <si>
    <t>OTHER REVENUE SOURCES</t>
  </si>
  <si>
    <t>DOMESTIC AID</t>
  </si>
  <si>
    <t>FOREIGN AID</t>
  </si>
  <si>
    <t>ENDOWMENT INCOME</t>
  </si>
  <si>
    <t>HOME GROWN SCHOOL FEEDING PROGRAMME</t>
  </si>
  <si>
    <t>TRANSFER FROM CRF TO CDF</t>
  </si>
  <si>
    <t>OTHER CAPITAL RECEIPTS TO CDF</t>
  </si>
  <si>
    <t>REVENUE FROM SURE-P</t>
  </si>
  <si>
    <t>GAIN ON DISPOSAL OF ASSET -INTANGIBLE</t>
  </si>
  <si>
    <t>UNSPECIFIED REVENUE</t>
  </si>
  <si>
    <t>RECOVERIES (STOLEN &amp; OTHER FUNDS)</t>
  </si>
  <si>
    <t>EXCESS PETROLEUM PROFIT TAX</t>
  </si>
  <si>
    <t>ECOLOGICAL FUND-STATE</t>
  </si>
  <si>
    <t>REFUNDS ON OTHER SPECIAL PROJECTS</t>
  </si>
  <si>
    <t>FEDERAL SHARE OF PENSION AND GRATUITIES</t>
  </si>
  <si>
    <t>NNPC REFUND</t>
  </si>
  <si>
    <t>REFUND OF EXCESS PARIS CLUB DEBT DEDUCTIONS</t>
  </si>
  <si>
    <t>GAIN ON SWAPPED SERVICES RENDERED</t>
  </si>
  <si>
    <t>RECEIPT FROM CRF TO FUND MDA RECURRENT EXPENDITURE</t>
  </si>
  <si>
    <t>RECEIPT FROM OTHER AGENCY TO FUND RECURRENT EXPENDITURE</t>
  </si>
  <si>
    <t>RECEIPT OF CRF REVENUE FROM PSEs</t>
  </si>
  <si>
    <t>EXPENDITURES</t>
  </si>
  <si>
    <t>PERSONNEL COST</t>
  </si>
  <si>
    <t>SALARY</t>
  </si>
  <si>
    <t>OVER TIME PAYMENTS</t>
  </si>
  <si>
    <t>CONSOLIDATED REVENUE FUND CHARGE- SALARIES</t>
  </si>
  <si>
    <t>ALLOWANCES AND SOCIAL CONTRIBUTION</t>
  </si>
  <si>
    <t>ALLOWANCES</t>
  </si>
  <si>
    <t>NON REGULAR ALLOWANCES</t>
  </si>
  <si>
    <t>FOREIGN SERVICE</t>
  </si>
  <si>
    <t>OUTFIT ALLOWANCE</t>
  </si>
  <si>
    <t>FURNITURE ALLOWANCE</t>
  </si>
  <si>
    <t>MONETIZATION ALLOWANCE</t>
  </si>
  <si>
    <t>10% FREE TRANSPORT ALLOWANCE FOR RETIRING OFFICERS</t>
  </si>
  <si>
    <t>LEAVE ALLOWANCE/BONUS</t>
  </si>
  <si>
    <t>SOCIAL CONTRIBUTIONS</t>
  </si>
  <si>
    <t>GROUP LIFE INSURANCE</t>
  </si>
  <si>
    <t>EMPLOYEES COMPENSATION FUND</t>
  </si>
  <si>
    <t>HOUSING FUND CONTRIBUTION</t>
  </si>
  <si>
    <t>SOCIAL BENEFITS</t>
  </si>
  <si>
    <t>DEATH BENEFITS</t>
  </si>
  <si>
    <t>OTHER RECURRENT COSTS</t>
  </si>
  <si>
    <t>OVERHEAD COST</t>
  </si>
  <si>
    <t>TRAVEL&amp; TRANSPORT - GENERAL</t>
  </si>
  <si>
    <t>INTERNATIONAL TRAVEL &amp; TRANSPORT: TRAINING</t>
  </si>
  <si>
    <t>UTILITIES - GENERAL</t>
  </si>
  <si>
    <t>SATELLITE BROADCASTING ACCESS CHARGES</t>
  </si>
  <si>
    <t>LEASED COMMUNICATION LINES(S)</t>
  </si>
  <si>
    <t>MULTI YEAR TARIFF ORDER</t>
  </si>
  <si>
    <t>INTERACTIVE LEARNING NETWORK</t>
  </si>
  <si>
    <t>MATERIALS &amp; SUPPLIES - GENERAL</t>
  </si>
  <si>
    <t>BOOKS</t>
  </si>
  <si>
    <t>FIELD &amp; CAMPING MATERIALS SUPPLIES</t>
  </si>
  <si>
    <t>UNIFORMS &amp; OTHER CLOTHING</t>
  </si>
  <si>
    <t>TEACHING AIDS / INSTRUCTION MATERIALS</t>
  </si>
  <si>
    <t>FOOD STUFF / CATERING MATERIALS SUPPLIES</t>
  </si>
  <si>
    <t>PRODUCTION, PUBLICATION AND CIRCULATION OF ANNUAL FINANCIAL STATEMENTS</t>
  </si>
  <si>
    <t>PRINTING/PROCUREMENT OF REVENUE GENERATING ITEMS (NUMBER PLATES, LEARNER'S PERMIT</t>
  </si>
  <si>
    <t>MAINTENANCE SERVICES - GENERAL</t>
  </si>
  <si>
    <t>MAINTENANCE OF AIRCRAFTS</t>
  </si>
  <si>
    <t>MAINTENANCE OF SEA BOATS</t>
  </si>
  <si>
    <t>MAINTENANCE OF RAILWAY EQUIPMENT</t>
  </si>
  <si>
    <t>MAINTENANCE OF STREET LIGHTINGS</t>
  </si>
  <si>
    <t>MAINTENANCE OF COMMUNICATION EQUIPMENT</t>
  </si>
  <si>
    <t>MAINTENANCE OF MARKETS/PUBLIC PLACES</t>
  </si>
  <si>
    <t>MINOR ROAD MAINTENANCE</t>
  </si>
  <si>
    <t>MAINTENANCE OF BOREHOLE</t>
  </si>
  <si>
    <t>TRAINING - GENERAL</t>
  </si>
  <si>
    <t>OTHER SERVICES - GENERAL</t>
  </si>
  <si>
    <t>OFFICE RENT</t>
  </si>
  <si>
    <t>RESIDENTIAL RENT</t>
  </si>
  <si>
    <t>LAND USE CHARGES</t>
  </si>
  <si>
    <t>RESCUE SERVICES</t>
  </si>
  <si>
    <t>CONSULTING &amp; PROFESSIONAL SERVICES - GENERAL</t>
  </si>
  <si>
    <t>INFORMATION TECHNOLOGY CONSULTING</t>
  </si>
  <si>
    <t>ENGINEERING SERVICES</t>
  </si>
  <si>
    <t>ARCHITECTURAL SERVICES</t>
  </si>
  <si>
    <t>SURVEYING SERVICES</t>
  </si>
  <si>
    <t>FUEL &amp; LUBRICANTS - GENERAL</t>
  </si>
  <si>
    <t>OTHER TRANSPORT EQUIPMENT FUEL COST</t>
  </si>
  <si>
    <t>AIRCRAFT FUEL COST</t>
  </si>
  <si>
    <t>SEA BOAT FUEL COST</t>
  </si>
  <si>
    <t>FINANCIAL CHARGES - GENERAL</t>
  </si>
  <si>
    <t>INSURANCE PREMIUM</t>
  </si>
  <si>
    <t>OTHER CRF BANK CHARGES</t>
  </si>
  <si>
    <t>INTEREST/DISCOUNT ON FOREIGN LOAN</t>
  </si>
  <si>
    <t>FOREIGN INTEREST/DISCOUNT - SHORT TERM BORROWINGS</t>
  </si>
  <si>
    <t>DOMESTIC INTEREST/DISCOUNT - TREASURY BILL</t>
  </si>
  <si>
    <t>DOMESTIC INTEREST/DISCOUNT - SHORT TERM BORROWINGS</t>
  </si>
  <si>
    <t>MISCELLANEOUS EXPENSES GENERAL</t>
  </si>
  <si>
    <t>FOREIGN SERVICE SCHOOL FEES PAYMENT</t>
  </si>
  <si>
    <t>DIRECT TEACHING &amp; LABORATORY COST</t>
  </si>
  <si>
    <t>DISCIPLINE AND APPOINTMENT (SERVICE WIDE)</t>
  </si>
  <si>
    <t>ELECTION-LOGISTICS SUPPORT</t>
  </si>
  <si>
    <t>MARGIN FOR INCREASE IN COSTS</t>
  </si>
  <si>
    <t>RECURRENT ADJUSTMENT</t>
  </si>
  <si>
    <t>SERVICOM</t>
  </si>
  <si>
    <t>ANTI-CORRUPTION</t>
  </si>
  <si>
    <t>GENDER</t>
  </si>
  <si>
    <t>MEDICAL EXPENSES-INTERNATIONAL</t>
  </si>
  <si>
    <t>FOREIGN SCHOLARSHIP SCHEME</t>
  </si>
  <si>
    <t>HOTEL ACCOMMODATION</t>
  </si>
  <si>
    <t>COMPULSORY / CONFIRMATION/CONVERSION EXAMINATION /INTERVIEW</t>
  </si>
  <si>
    <t>COMPETITIONS-GENERAL</t>
  </si>
  <si>
    <t>SCHOOLS EXAMINATION</t>
  </si>
  <si>
    <t>LOCAL SCHOLARSHIP AND BURSARY SCHEME</t>
  </si>
  <si>
    <t>Other CRF Charges</t>
  </si>
  <si>
    <t>Debt Repayment Principal (Budget)</t>
  </si>
  <si>
    <t>LOANS AND ADVANCES</t>
  </si>
  <si>
    <t>Staff Loans and Advances</t>
  </si>
  <si>
    <t>GRANTS AND CONTRIBUTIONS GENERAL</t>
  </si>
  <si>
    <t>LOCAL GRANTS AND CONTRIBUTIONS</t>
  </si>
  <si>
    <t>GRANT TO OTHER STATE GOVERNMENTS - CURRENT</t>
  </si>
  <si>
    <t>GRANT TO LOCAL GOVERNMENTS -CURRENT</t>
  </si>
  <si>
    <t>GRANTS TO GOVERNMENT OWNED AGENCIES/COMPANIES - CURRENT</t>
  </si>
  <si>
    <t>GRANT TO PRIVATE COMPANIES - CURRENT</t>
  </si>
  <si>
    <t>GRANTS TO COMMUNITIES/NGOs</t>
  </si>
  <si>
    <t>GRANTS TO ACADEMIC INSTITUTIONS</t>
  </si>
  <si>
    <t>CONTRIBUTION TO TRADITIONAL COUNCILS</t>
  </si>
  <si>
    <t>GRANTS TO LABOUR/INDUSTRIAL UNIONS</t>
  </si>
  <si>
    <t>Grants to the Families of Deceased Officers</t>
  </si>
  <si>
    <t>GRANTS TO FEDERAL GOVERNMENT AGENCIES</t>
  </si>
  <si>
    <t>Retained Earnings of Academic Institutions and Parastatals</t>
  </si>
  <si>
    <t>FOREIGN GRANTS AND CONTRIBUTIONS</t>
  </si>
  <si>
    <t>CONTRIBUTION TO INTERNATIONAL ORGANIZATION</t>
  </si>
  <si>
    <t>EXTERNAL FINANCIAL OBLIGATIONS</t>
  </si>
  <si>
    <t>SUBSIDIES GENERAL</t>
  </si>
  <si>
    <t>SUBSIDY TO GOVERNMENT OWNED COMPANIES &amp; PARASTATALS</t>
  </si>
  <si>
    <t>SUBSIDY TO GOVERNMENT OWNED COMPANIES</t>
  </si>
  <si>
    <t>MEAL SUBSIDY</t>
  </si>
  <si>
    <t>PETROLEUM/ENERGY SUBSIDY</t>
  </si>
  <si>
    <t>EDUCATION SUBSIDY</t>
  </si>
  <si>
    <t>AGRICULTURAL INPUTS SUBSIDY</t>
  </si>
  <si>
    <t>HEALTH SUBSIDY</t>
  </si>
  <si>
    <t>RELIGIOUS PILGRIMAGE SUBSIDY</t>
  </si>
  <si>
    <t>SUBSIDY/PARLIATIVE</t>
  </si>
  <si>
    <t>SUBSIDY TO PRIVATE COMPANIES</t>
  </si>
  <si>
    <t>PUBLIC DEBT CHARGES</t>
  </si>
  <si>
    <t>FOREIGN INTEREST / DISCOUNT</t>
  </si>
  <si>
    <t>DOMESTIC INTEREST / DISCOUNT</t>
  </si>
  <si>
    <t>TRANSFERS-PAYMENT</t>
  </si>
  <si>
    <t>TRANSFER TO FUND RECURRENT EXPENDITURE-PAYMENT</t>
  </si>
  <si>
    <t>PAYMENT FROM CRF TO FUND MDA RECURRENT EXPENDITURE</t>
  </si>
  <si>
    <t>PAYMENT TO OTHER AGENCY TO FUND RECURRENT EXPENDITURE</t>
  </si>
  <si>
    <t>CRF REVENUE REMITTANCE BY PSEs</t>
  </si>
  <si>
    <t>TRANSFERS FROM CDF TO OTHER FUNDS</t>
  </si>
  <si>
    <t>TRANSFER TO CRF</t>
  </si>
  <si>
    <t>TRANSFERS-PAYMENT TO INDIVIDUALS</t>
  </si>
  <si>
    <t>TRANSFERS-PAYMENT TO UNEMPLOYED</t>
  </si>
  <si>
    <t>TRANSFERS-PAYMENT TO AGED/VULNERABLE GROUP</t>
  </si>
  <si>
    <t>LOSS ON FOREIGN EXCHANGE</t>
  </si>
  <si>
    <t>SPECIAL PROGRAMMES/PROJECTS - RECURRENT 1</t>
  </si>
  <si>
    <t>SPG- Quarterly Meetings of N.N.V.S.</t>
  </si>
  <si>
    <t>SPG- DIASPORAL DAY CELEBRATION/DIASPORAL ANNUAL AWARD</t>
  </si>
  <si>
    <t>SPG- Hosting/Event Management of N.I.D.O./Protocol Cost for Visiting Delegation/Publicity and Media Relation Cost(Diaspora Newsletters, Documentaries, etc)</t>
  </si>
  <si>
    <t>SPG- SENSITIZATION/MOBILISATION OF NIGERIANS IN DIASPORA</t>
  </si>
  <si>
    <t>SPECIAL PROGRAMMES/PROJECTS - RECURRENT 2</t>
  </si>
  <si>
    <t>SPG- Weigh-in Allowance</t>
  </si>
  <si>
    <t>SPG- Seed money</t>
  </si>
  <si>
    <t>SPG- Upgrading of Server</t>
  </si>
  <si>
    <t>SPG- Professional Training for Ministry's Staff - Natural</t>
  </si>
  <si>
    <t>SPG- Sensitization of Primary and Secondary School Students toward Enhancing Replanting of Indigenous Trees</t>
  </si>
  <si>
    <t>SPG- Facilitation of Legislation for Fiscal Responsibility and Procurement Laws</t>
  </si>
  <si>
    <t>SPECIAL PROGRAMMES/PROJECTS - RECURRENT 3</t>
  </si>
  <si>
    <t>SPG- Publicity, Documentary and Jingles for Ministry of Transport activities</t>
  </si>
  <si>
    <t>SPG- Meeting of the National Council for Culture and Tourism</t>
  </si>
  <si>
    <t>SPG- National Cultural Quiz Competition for Secondary Schools</t>
  </si>
  <si>
    <t>SPG- Participation in Cultural Officers of Oil Producing States Summit</t>
  </si>
  <si>
    <t>SPG- Standing Committee on Revenue</t>
  </si>
  <si>
    <t>SPG- Ondo State Manpower Committee</t>
  </si>
  <si>
    <t>SPG- World Bank PSGRD Project Commitment Fund</t>
  </si>
  <si>
    <t>SPG- National &amp; International Youth Conferences &amp; Exchange Programmes</t>
  </si>
  <si>
    <t>SPG- Youth Holiday Camping</t>
  </si>
  <si>
    <t>SPECIAL PROGRAMMES/PROJECTS - RECURRENT 4</t>
  </si>
  <si>
    <t>SPG- Special Gbebiro Meetings</t>
  </si>
  <si>
    <t>SPG- Advocacy of Women Affairs Programme and Production of Women of Fame Document</t>
  </si>
  <si>
    <t>SPG- Participation of the Ministry in Trade Fairs</t>
  </si>
  <si>
    <t>SPG- Running Grant to Sec. Schools</t>
  </si>
  <si>
    <t>SPG- Proficiency Exams in the 10 courses for Students at 24 SAC</t>
  </si>
  <si>
    <t>SPG- Education Watch Platform Programme (Public Information Programme in Education)</t>
  </si>
  <si>
    <t>SPG- Monitoring of Projects/Preparation of Tender documents</t>
  </si>
  <si>
    <t>SPG- National Open University of Nigeria, Akure Study Centre.</t>
  </si>
  <si>
    <t>SPG- Student Final Exams NABTEB</t>
  </si>
  <si>
    <t>SPG- Unified College Diploma Examination</t>
  </si>
  <si>
    <t>SPG- Federal Labour Trade Test Exams</t>
  </si>
  <si>
    <t>SPG- Subvention/Grants for Stakeholders in Basic Education( NUT, AOPSHON, PTA, etc)</t>
  </si>
  <si>
    <t>SPG- Cleaning of Library Complex and Reading Rooms</t>
  </si>
  <si>
    <t>SPG- ICT/Internet Subscription</t>
  </si>
  <si>
    <t>SPG- Training of Library Assistants and Teacher Librarians in Secondary Schools to Enhance Reading Culture</t>
  </si>
  <si>
    <t>SPG- Verification Exercise of Teaching/Non Teaching Staff</t>
  </si>
  <si>
    <t>SPG- Sponsorship of Associations &amp; Unions e.g. STAN, ANCOPSS, Akomolede, ASUSS etc.</t>
  </si>
  <si>
    <t>SPG- Publications and Allied Matters</t>
  </si>
  <si>
    <t>SPG- Scholarship/Bursary Awards</t>
  </si>
  <si>
    <t>SPECIAL PROGRAMMES/PROJECTS - RECURRENT 5</t>
  </si>
  <si>
    <t>SPG- Fueling of Waste Collection Trucks in Ondo Township and its Environs (Area Office)</t>
  </si>
  <si>
    <t>SPG- Allowance for Sweepers/Sanitary Labourers ((Other Senatorial Zones)</t>
  </si>
  <si>
    <t>SPG- Maintenance of Dumpsite (Area Office)</t>
  </si>
  <si>
    <t>SPG- Production of Compendium of all Past Reports &amp; White Paper on Chieftaincies in Ondo State</t>
  </si>
  <si>
    <t>SPG- Monitoring, Supervision and Evaluation of Quick Win Projects and Communal Self-help Projects in 18 Local Government Areas</t>
  </si>
  <si>
    <t>SPG- World Urban Forum</t>
  </si>
  <si>
    <t>SPG- Management of Physical Planning Special Court</t>
  </si>
  <si>
    <t>SPG- Publication of Year Book/Journal</t>
  </si>
  <si>
    <t>SPG- Management of SAC Products</t>
  </si>
  <si>
    <t>SPG- Mapping Exercise against Land Encroachment</t>
  </si>
  <si>
    <t>SPG- Procurement of Books</t>
  </si>
  <si>
    <t>SPG- National Security Summit</t>
  </si>
  <si>
    <t>SPG- Monitoring, Supervision, Promotion and other Activities of Zonal Offices</t>
  </si>
  <si>
    <t>SPG- Management of Sunshine Queens Football Club</t>
  </si>
  <si>
    <t>SPG- Female Football League</t>
  </si>
  <si>
    <t>SPG- Maintenance of Adult Literacy Centre</t>
  </si>
  <si>
    <t>SPG- Analytical Kits, Reagents and Chemicals</t>
  </si>
  <si>
    <t>SPG- Attendance at the Session of the UN Commission on the Status of Women</t>
  </si>
  <si>
    <t>SPECIAL PROGRAMMES/PROJECTS - RECURRENT 6</t>
  </si>
  <si>
    <t>RESEARCH AND DEVELOPMENT - RECURRENT</t>
  </si>
  <si>
    <t>RESEARCH AND DEVELOPMENT - RECURRENT (R&amp;D)</t>
  </si>
  <si>
    <t>DEPRECIATION CHARGES</t>
  </si>
  <si>
    <t>DEPRECIATION CHARGES - PPE</t>
  </si>
  <si>
    <t>DEPRECIAITION CHARGES - LAND &amp; BUILDINGS -GENERAL</t>
  </si>
  <si>
    <t>DEPRECIATION CHARGES - LAND &amp; BUILDINGS - OFFICE</t>
  </si>
  <si>
    <t>DEPRECIATION CHARGES - LAND &amp; BUILDINGS - RESIDENTIAL</t>
  </si>
  <si>
    <t>DEPRECIATION CHARGES - SILOS</t>
  </si>
  <si>
    <t>DEPRECIATION CHARGES - OTHER STORAGE FACILITIES</t>
  </si>
  <si>
    <t>DEPRECIATION CHARGES - INFRASTRUCTURE - GENERAL</t>
  </si>
  <si>
    <t>DEPRECIATION CHARGES - RAILS</t>
  </si>
  <si>
    <t>DEPRECIATION CHARGES - ROADS &amp; BRIDGES</t>
  </si>
  <si>
    <t>DEPRECIATION CHARGES - AIRPORTS</t>
  </si>
  <si>
    <t>DEPRECIATION CHARGES - HARBOURS/ SEA PORTS</t>
  </si>
  <si>
    <t>DEPRECIATION CHARGES - ZOOS, PARKS &amp; RESERVES</t>
  </si>
  <si>
    <t>DEPRECIATION CHARGES - SECURITY INSTALLATIONS/ EQUIPMENT</t>
  </si>
  <si>
    <t>DEPRECIATION CHARGES - ELECTRICITY TRANSMISSION NETWORK</t>
  </si>
  <si>
    <t>DEPRECIATION CHARGES - WATER DISTRIBUTION NETWORK</t>
  </si>
  <si>
    <t>DEPRECIATION CHARGES - SEWAGE/ DRAINAGE NETWORK</t>
  </si>
  <si>
    <t>DEPRECIATION CHARGES - DAMS</t>
  </si>
  <si>
    <t>DEPRECIATION CHARGES - SPECIALISED RESEARCH EQUIPMENT (E.G. SATELLITE)</t>
  </si>
  <si>
    <t>DEPRECIATION CHARGES -BOREHOLES &amp; OTHER WATER FACILITIES</t>
  </si>
  <si>
    <t>DEPRECIATION CHARGES -WASTE DISPOSAL EQUIPMENTS</t>
  </si>
  <si>
    <t>DEPRECIATION CHARGES - PLANT &amp; MACHINERY - GENERAL</t>
  </si>
  <si>
    <t>DEPRECIATION CHARGES - EARTH MOVING EQUIPMENT - BULL DOZERS ETC.</t>
  </si>
  <si>
    <t>DEPRECIATION CHARGES - INDUSTRIAL EQUIPMENT</t>
  </si>
  <si>
    <t>DEPRECIATION CHARGES - NAVIGATIONAL EQUIPMENT</t>
  </si>
  <si>
    <t>DEPRECIATION CHARGES - POWER PLANTS</t>
  </si>
  <si>
    <t>DEPRECIATION CHARGES - POWER GENERATING SETS</t>
  </si>
  <si>
    <t>DEPRECIATION CHARGES - BROADCAST &amp; COMMUNICATION EQUIPMENTS</t>
  </si>
  <si>
    <t>DEPRECIATION CHARGES - TRANSPORTATION EQUIPMENT - GENERAL</t>
  </si>
  <si>
    <t>DEPRECIATION CHARGES - SHIPS</t>
  </si>
  <si>
    <t>DEPRECIATION CHARGES - AIR CRAFTS</t>
  </si>
  <si>
    <t>DEPRECIATION CHARGES - TRAINS</t>
  </si>
  <si>
    <t>DEPRECIATION CHARGES - SEA BOATS</t>
  </si>
  <si>
    <t>DEPRECIATION CHARGES - MOTOR VEHICLES</t>
  </si>
  <si>
    <t>DEPRECIATION CHARGES - TRICYCLE</t>
  </si>
  <si>
    <t>DEPRECIATION CHARGES - MOTOR CYCLES</t>
  </si>
  <si>
    <t>DEPRECIATION CHARGES - BICYCLE</t>
  </si>
  <si>
    <t>DEPRECIATION CHARGES - OFFICE EQUIPMENT - GENERAL</t>
  </si>
  <si>
    <t>DEPRECIATION CHARGES - COMPUTERS</t>
  </si>
  <si>
    <t>DEPRECIATION CHARGES - PRINTERS</t>
  </si>
  <si>
    <t>DEPRECIATION CHARGES - SCANNERS</t>
  </si>
  <si>
    <t>DEPRECIATION CHARGES - FAX MACHINE</t>
  </si>
  <si>
    <t>DEPRECIATION CHARGES - PHOTOCOPIERS</t>
  </si>
  <si>
    <t>DEPRECIATION CHARGES - TYPE-WRITERS</t>
  </si>
  <si>
    <t>DEPRECIATION CHARGES - SHREDDING MACHINES</t>
  </si>
  <si>
    <t>DEPRECIATION CHARGES - PROJECTORS</t>
  </si>
  <si>
    <t>DEPRECIATION CHARGES - BINDING EQUIPMENT</t>
  </si>
  <si>
    <t>DEPRECIATION CHARGES - FURNITURE &amp; FITTINGS - GENERAL</t>
  </si>
  <si>
    <t>DEPRECIATION CHARGES - CHAIRS</t>
  </si>
  <si>
    <t>DEPRECIATION CHARGES - TABLES</t>
  </si>
  <si>
    <t>DEPRECIATION CHARGES - FILE CABINETS/ CUPBOARDS</t>
  </si>
  <si>
    <t>DEPRECIATION CHARGES - TELEVISION SETS</t>
  </si>
  <si>
    <t>DEPRECIATION CHARGES - RADIO SETS</t>
  </si>
  <si>
    <t>DEPRECIATION CHARGES - AIR -CONDITIONER</t>
  </si>
  <si>
    <t>DEPRECIATION CHARGES - STOOLS</t>
  </si>
  <si>
    <t>DEPRECIATION CHARGES - SHELVES</t>
  </si>
  <si>
    <t>DEPRECIATION CHARGES - CEILING FANS</t>
  </si>
  <si>
    <t>DEPRECIATION CHARGES - REFRIGERATORS</t>
  </si>
  <si>
    <t>DEPRECIATION CHARGES - SERVICE CONCESSION ASSETS</t>
  </si>
  <si>
    <t>DEPRECIATION CHARGES - SERVICE CONCESSION ASSETS (PPE)</t>
  </si>
  <si>
    <t>DEPRECIATION CHARGES - LEASED ASSETS- FINANCE LEASE</t>
  </si>
  <si>
    <t>DEPRECIATION CHARGES - LEASED ASSETS</t>
  </si>
  <si>
    <t>DEPRECIATION CHARGES - SPECIALISED ASSETS</t>
  </si>
  <si>
    <t>DEPRECIATION CHARGES - MILITARY EQUIPMENTS</t>
  </si>
  <si>
    <t>DEPRECIATION CHARGES - POLICE/PARA-MILITARY EQUIPMENTS</t>
  </si>
  <si>
    <t>DEPRECIATION CHARGES - LABORATORY/MEDICAL EQUIPMENTS</t>
  </si>
  <si>
    <t>DEPRECIATION CHARGES - INVESTMENT PROPERTY</t>
  </si>
  <si>
    <t>DEPRECIATION CHARGES - INVESTMENT - LAND &amp; BUILDING - GENERAL</t>
  </si>
  <si>
    <t>DEPRECIATION CHARGES - INVESTMENT - LAND &amp; BUILDINGS - OFFICE</t>
  </si>
  <si>
    <t>DEPRECIATION CHARGES - INVESTMENT - LAND &amp; BUILDINGS - RESIDENTIAL</t>
  </si>
  <si>
    <t>DEPRECIATION CHARGES - INVESTMENT - SILOS</t>
  </si>
  <si>
    <t>DEPRECIATION CHARGES - INVESTMENT - STORAGE FACILITIES</t>
  </si>
  <si>
    <t>AMMORTIZATION CHARGES - INTANGIBLE ASSETS</t>
  </si>
  <si>
    <t>AMMORTIZATION CHARGES - GOODWILL</t>
  </si>
  <si>
    <t>AMMORTIZATION CHARGES - PATENT RIGHT</t>
  </si>
  <si>
    <t>AMMORTIZATION CHARGES - COPYRIGHT</t>
  </si>
  <si>
    <t>AMMORTIZATION CHARGES - TRADE MARK</t>
  </si>
  <si>
    <t>AMMORTIZATION CHARGES - FRANCHISE</t>
  </si>
  <si>
    <t>AMORTIZATION CHARGES - R&amp;D</t>
  </si>
  <si>
    <t>AMORTIZATION CHARGES - BROADCAST RIGHTS</t>
  </si>
  <si>
    <t>IMPAIRMENT CHARGES</t>
  </si>
  <si>
    <t>IMPAIRMENT CHARGES- PPE</t>
  </si>
  <si>
    <t>IMPAIRMENT CHARGES - LAND &amp; BUILDINGS -GENERAL</t>
  </si>
  <si>
    <t>IMPAIRMENT CHARGES - LAND &amp; BUILDINGS - OFFICE</t>
  </si>
  <si>
    <t>IMPAIRMENT CHARGES - LAND &amp; BUILDINGS - RESIDENTIAL</t>
  </si>
  <si>
    <t>IMPAIRMENT CHRAGES - SILOS</t>
  </si>
  <si>
    <t>IMPAIRMENT CHARGES - OTHER STORAGE FACILITIES</t>
  </si>
  <si>
    <t>IMPAIRMENT CHARGES - INFRASTRUCTURE - GENERAL</t>
  </si>
  <si>
    <t>IMPAIRMENT CHARGES - RAILS</t>
  </si>
  <si>
    <t>IMPAIRMENT CHARGES - ROADS &amp; BRIDGES</t>
  </si>
  <si>
    <t>IMPAIRMENT CHARGES - AIRPORTS</t>
  </si>
  <si>
    <t>IMPAIRMENT CHARGES - HARBOURS/ SEA PORTS</t>
  </si>
  <si>
    <t>IMPAIRMENT CHARGES - ZOOS, PARKS &amp; RESERVES</t>
  </si>
  <si>
    <t>IMPAIRMENT CHARGES - SECURITY INSTALLATIONS/ EQUIPMENT</t>
  </si>
  <si>
    <t>IMPAIRMENT CHARGES - ELECTRICITY TRANSMISSION NETWORK</t>
  </si>
  <si>
    <t>IMPAIRMENT CHARGES - WATER DISTRIBUTION NETWORK</t>
  </si>
  <si>
    <t>IMPAIRMENT CHARGES - SEWAGE/ DRAINAGE NETWORK</t>
  </si>
  <si>
    <t>IMPAIRMENT CHARGES - DAMS</t>
  </si>
  <si>
    <t>IMPAIRMENT CHARGES - SPECIALISED RESEARCH EQUIPMENT (E.G. SATELLITE)</t>
  </si>
  <si>
    <t>IMPAIRMENT CHARGES -BOREHOLES &amp; OTHER WATER FACILITIES</t>
  </si>
  <si>
    <t>IMPAIRMENT CHARGES -WASTE DISPOSAL EQUIPMENTS</t>
  </si>
  <si>
    <t>IMPAIRMENT CHARGES - PLANT &amp; MACHINERY - GENERAL</t>
  </si>
  <si>
    <t>IMPAIRMENT CHARGES - EARTH MOVING EQUIPMENT - BULL DOZERS ETC.</t>
  </si>
  <si>
    <t>IMPAIRMENT CHARGES - INDUSTRIAL EQUIPMENT</t>
  </si>
  <si>
    <t>IMPAIRMENT CHARGES - NAVIGATIONAL EQUIPMENT</t>
  </si>
  <si>
    <t>IMPAIRMENT CHARGES - POWER PLANTS</t>
  </si>
  <si>
    <t>IMPAIRMENT CHARGES - POWER GENERATING SETS</t>
  </si>
  <si>
    <t>IMPAIRMENT CHARGES - TRANSPORTATION EQUIPMENT - GENERAL</t>
  </si>
  <si>
    <t>IMPAIRMENT CHARGES - SHIPS</t>
  </si>
  <si>
    <t>IMPAIRMENT CHARGES - AIR CRAFTS</t>
  </si>
  <si>
    <t>IMPAIRMENT CHARGES - TRAINS</t>
  </si>
  <si>
    <t>IMPAIRMENT CHARGES - SEA BOATS</t>
  </si>
  <si>
    <t>IMPAIRMENT CHARGES - MOTOR VEHICLES</t>
  </si>
  <si>
    <t>IMPAIRMENT CHARGES - TRICYCLE</t>
  </si>
  <si>
    <t>IMPAIRMENT CHARGES - MOTOR CYCLES</t>
  </si>
  <si>
    <t>IMPAIRMENT CHARGES - BICYCLE</t>
  </si>
  <si>
    <t>IMPAIRMENT CHARGES - OFFICE EQUIPMENT - GENERAL</t>
  </si>
  <si>
    <t>IMPAIRMENT CHARGES - COMPUTERS</t>
  </si>
  <si>
    <t>IMPAIRMENT CHARGES - PRINTERS</t>
  </si>
  <si>
    <t>IMPAIRMENT CHARGES - SCANNERS</t>
  </si>
  <si>
    <t>IMPAIRMENT CHARGES - FAX MACHINE</t>
  </si>
  <si>
    <t>IMPAIRMENT CHARGES - PHOTOCOPIERS</t>
  </si>
  <si>
    <t>IMPAIRMENT CHARGES - TYPE-WRITERS</t>
  </si>
  <si>
    <t>IMPAIRMENT CHARGES - SHREDDING MACHINES</t>
  </si>
  <si>
    <t>IMPAIRMENT CHARGES - PROJECTORS</t>
  </si>
  <si>
    <t>IMPAIRMENT CHARGES - BINDING EQUIPMENT</t>
  </si>
  <si>
    <t>IMPAIRMENT CHARGES - FURNITURE &amp; FITTINGS - GENERAL</t>
  </si>
  <si>
    <t>IMPAIRMENT CHARGES - CHAIRS</t>
  </si>
  <si>
    <t>IMPAIRMENT CHARGES - TABLES</t>
  </si>
  <si>
    <t>IMPAIRMENT CHARGES - FILE CABINETS/ CUPBOARDS</t>
  </si>
  <si>
    <t>IMPAIRMENT CHARGES - TELEVISION SETS</t>
  </si>
  <si>
    <t>IMPAIRMENT CHARGES - RADIO SETS</t>
  </si>
  <si>
    <t>IMPAIRMENT CHARGES - AIR -CONDITIONER</t>
  </si>
  <si>
    <t>IMPAIRMENT CHARGES - STOOLS</t>
  </si>
  <si>
    <t>IMPAIRMENT CHARGES - SHELVES</t>
  </si>
  <si>
    <t>IMPAIRMENT CHARGES - CEILING FANS</t>
  </si>
  <si>
    <t>IMPAIRMENT CHARGES - REFRIGERATORS</t>
  </si>
  <si>
    <t>IMPAIRMENT CHARGES - SERVICE CONCESSION ASSETS</t>
  </si>
  <si>
    <t>IMPAIRMENT CHARGES - SERVICE CONCESSION ASSETS (PPE)</t>
  </si>
  <si>
    <t>IMPAIRMENT CHARGES - LEASED ASSETS- FINANCE LEASE</t>
  </si>
  <si>
    <t>IMPAIRMENT CHARGES - LEASED ASSETS</t>
  </si>
  <si>
    <t>IMPAIRMENT CHARGES - SPECIALISED ASSETS</t>
  </si>
  <si>
    <t>IMPAIRMENT CHARGES - MILITARY EQUIPMENTS</t>
  </si>
  <si>
    <t>IMPAIRMENT CHARGES - POLICE/PARA-MILITARY EQUIPMENTS</t>
  </si>
  <si>
    <t>IMPAIRMENT CHARGES - LABORATORY/MEDICAL EQUIPMENTS</t>
  </si>
  <si>
    <t>IMPAIRMENT CHARGES - ASSETS UNDER CONSTRUCTION</t>
  </si>
  <si>
    <t>IMPAIRMENT CHARGES - INVESTMENT PROPERTY</t>
  </si>
  <si>
    <t>IMPAIRMENT CHARGES - INVESTMENT - LAND &amp; BUILDING - GENERAL</t>
  </si>
  <si>
    <t>IMPAIRMENT CHARGES - INVESTMENT - LAND &amp; BUILDINGS - OFFICE</t>
  </si>
  <si>
    <t>IMPAIRMENT CHARGES - INVESTMENT - LAND &amp; BUILDINGS - RESIDENTIAL</t>
  </si>
  <si>
    <t>IMPAIRMENT CHARGES - INVESTMENT - SILOS</t>
  </si>
  <si>
    <t>IMPAIRMENT CHARGES - INVESTMENT PROPERTY - OTHER STORAGE FACILITIES</t>
  </si>
  <si>
    <t>IMPAIRMENT CHARGES - INTANGIBLE ASSETS</t>
  </si>
  <si>
    <t>IMPAIRMENT CHARGES - GOODWILL (ACQUIRED)</t>
  </si>
  <si>
    <t>IMPAIRMENT CHARGES - PATENT RIGHT</t>
  </si>
  <si>
    <t>IMPAIRMENT CHARGES - COPYRIGHT</t>
  </si>
  <si>
    <t>IMPAIRMENT CHARGES - TRADE MARK</t>
  </si>
  <si>
    <t>IMPAIRMENT CHARGES - FRANCHISE</t>
  </si>
  <si>
    <t>IMPAIRMENT CHARGES - R&amp;D</t>
  </si>
  <si>
    <t>IMPAIRMENTCHARGES - BROADCAST RIGHTS</t>
  </si>
  <si>
    <t>BAD DEBTS CHARGES</t>
  </si>
  <si>
    <t>FOREIGN BAD DEBTS CHARGES</t>
  </si>
  <si>
    <t>BILATERAL BAD DEBTS CHARGES</t>
  </si>
  <si>
    <t>DOMESTIC BAD DEBTS CHARGES</t>
  </si>
  <si>
    <t>BAD DEBTS CHARGES - STATES</t>
  </si>
  <si>
    <t>BAD DEBTS CHARGES - LOCAL GOVERNMENTS</t>
  </si>
  <si>
    <t>BAD DEBTS CHARGES - MINISTRIES, DEPARTMENTS &amp; AGENCIES</t>
  </si>
  <si>
    <t>BAD DEBTS CHARGES - COMMERCIAL DEBTS</t>
  </si>
  <si>
    <t>BAD DEBTS CHARGES - OTHER DEBTS</t>
  </si>
  <si>
    <t>LOSS ON DISPOSAL</t>
  </si>
  <si>
    <t>LOSS ON DISPOSAL OF ASSET</t>
  </si>
  <si>
    <t>LOSS ON DISPOSAL OF ASSET - PPE</t>
  </si>
  <si>
    <t>LOSS ON DISPOSAL OF ASSET - INVESTMENT PROPERTY</t>
  </si>
  <si>
    <t>LOSS ON DISPOSAL OF ASSET - INTANGIBLE</t>
  </si>
  <si>
    <t>LOSS ON SWAPPED ASSET</t>
  </si>
  <si>
    <t>LOSS ON SWAPPED SERVICES</t>
  </si>
  <si>
    <t>ASSETS</t>
  </si>
  <si>
    <t>CURRENT ASSETS</t>
  </si>
  <si>
    <t>CASH/BANK BALANCES HELD BY AG</t>
  </si>
  <si>
    <t>CONSOLIDATED REVENUE FUND</t>
  </si>
  <si>
    <t>CASH BALANCE: CONSOLIDATED REVENUE FUND</t>
  </si>
  <si>
    <t>CAPITAL DEVELOPMENT FUND</t>
  </si>
  <si>
    <t>CASH BALANCE: CAPITAL DEVELOPMENT FUND</t>
  </si>
  <si>
    <t>CONTIGENCY FUND</t>
  </si>
  <si>
    <t>CASH BALANCE: CONTIGENCY FUND</t>
  </si>
  <si>
    <t>TSA-ACCOUNT CASH BALANCE</t>
  </si>
  <si>
    <t>TSA-ACCOUNT CASH BALANCE 1</t>
  </si>
  <si>
    <t>TSA-ACCOUNT CASH BALANCE 2</t>
  </si>
  <si>
    <t>TSA-ACCOUNT CASH BALANCE 3</t>
  </si>
  <si>
    <t>TSA-ACCOUNT CASH BALANCE 4</t>
  </si>
  <si>
    <t>CASH AND BANK BALANCES HELD BY MDAs/SUB-TREASURIES</t>
  </si>
  <si>
    <t>CASH BALANCE: CAPITAL</t>
  </si>
  <si>
    <t>CASH BALANCE: PERSONNEL</t>
  </si>
  <si>
    <t>CASH BALANCE: OVERHEAD</t>
  </si>
  <si>
    <t>CASH BALANCE: REVENUE</t>
  </si>
  <si>
    <t>CASH BALANCE: AIDS &amp; GRANTS</t>
  </si>
  <si>
    <t>CASH BALANCE: LOANS</t>
  </si>
  <si>
    <t>CASH BALANCE: OTHER FUNDS</t>
  </si>
  <si>
    <t>INTERNAL CASH TRANSFERS</t>
  </si>
  <si>
    <t>INTERNAL CASH TRANSFER - GENERAL</t>
  </si>
  <si>
    <t>CASH TRANSFER TO OUTSTATIONS</t>
  </si>
  <si>
    <t>INTER ACCOUNT TRANSFERS</t>
  </si>
  <si>
    <t>INTER-MDA CASH TRANSFER</t>
  </si>
  <si>
    <t>REVENUE REMITTANCE</t>
  </si>
  <si>
    <t>INVENTORIES</t>
  </si>
  <si>
    <t>ENGINEERING STORES</t>
  </si>
  <si>
    <t>MEDICAL STORES</t>
  </si>
  <si>
    <t>INDUSTRIAL &amp; CHEMICAL STORES</t>
  </si>
  <si>
    <t>AMORY STORES (AMMUNITION, ETC)</t>
  </si>
  <si>
    <t>FUEL &amp; LUBRICANTS</t>
  </si>
  <si>
    <t>AGRICULTURAL INPUTS</t>
  </si>
  <si>
    <t>FARM STOCK</t>
  </si>
  <si>
    <t>SCHOLASTIC MATERIALS</t>
  </si>
  <si>
    <t>STATIONERIES STORES</t>
  </si>
  <si>
    <t>PRINTED MATERIALS</t>
  </si>
  <si>
    <t>BUILDING MATERIALS</t>
  </si>
  <si>
    <t>STRATEGIC STOCK PILES</t>
  </si>
  <si>
    <t>UNISSUED CURRENCY</t>
  </si>
  <si>
    <t>STAMPS</t>
  </si>
  <si>
    <t>PROPERTY HELD FOR SALE</t>
  </si>
  <si>
    <t>AIRCRAFT SPARE STORE</t>
  </si>
  <si>
    <t>COMPUTER/INFORMATION TECHNOLOGY STORE</t>
  </si>
  <si>
    <t>PROVISIONAL STORE</t>
  </si>
  <si>
    <t>EQUIPMENT STORE</t>
  </si>
  <si>
    <t>PROJECTS STORE (IPPIS, GIFMIS, IPSAS , ETC)</t>
  </si>
  <si>
    <t>ELECTRICAL/ELECTRONIC STORE</t>
  </si>
  <si>
    <t>GRAINS STORE</t>
  </si>
  <si>
    <t>PERISHABLE STORE</t>
  </si>
  <si>
    <t>MOTOR SPARE STORE</t>
  </si>
  <si>
    <t>RAIL SPARE STORE</t>
  </si>
  <si>
    <t>SHIP SPARE STORE</t>
  </si>
  <si>
    <t>FURNITURE STORE</t>
  </si>
  <si>
    <t>PLANT/ EQUIPMENT STORE</t>
  </si>
  <si>
    <t>PLANT/ EQUIPMENT SPARE STORE</t>
  </si>
  <si>
    <t>ANIMAL FEED STORE</t>
  </si>
  <si>
    <t>VETERINARY STORE</t>
  </si>
  <si>
    <t>CLASS WARE/APPARATUS STORE</t>
  </si>
  <si>
    <t>LABORATORY EQUIPMENT STORE</t>
  </si>
  <si>
    <t>UNIFORM STORE</t>
  </si>
  <si>
    <t>OTHER STOCK</t>
  </si>
  <si>
    <t>WORK-IN-PROGRESS</t>
  </si>
  <si>
    <t>RECEIVABLES</t>
  </si>
  <si>
    <t>PERSONAL ADVANCES</t>
  </si>
  <si>
    <t>MOTOR CYCLE ADVANCES</t>
  </si>
  <si>
    <t>BICYCLE ADVANCES</t>
  </si>
  <si>
    <t>REFURBISHING ADVANCES</t>
  </si>
  <si>
    <t>CORRESPONDENCE ADVANCES</t>
  </si>
  <si>
    <t>SPETACLE ADVANCES</t>
  </si>
  <si>
    <t>MOTOR VEHICLE ADVANCE</t>
  </si>
  <si>
    <t>FURNISHING ADVANCES</t>
  </si>
  <si>
    <t>HOUSING LOANS</t>
  </si>
  <si>
    <t>ADMINISTRATIVE ADVANCES</t>
  </si>
  <si>
    <t>IMPRESTS</t>
  </si>
  <si>
    <t>PREPAYMENT/ARREARS OF REVENUE</t>
  </si>
  <si>
    <t>PREPAYMENT- GENERAL</t>
  </si>
  <si>
    <t>PREPAYMENT</t>
  </si>
  <si>
    <t>ARREARS OF REVENUE-GENERAL</t>
  </si>
  <si>
    <t>ARREARS OF REVENUE</t>
  </si>
  <si>
    <t>INVESTMENTS</t>
  </si>
  <si>
    <t>LOCAL INVESTMENTS</t>
  </si>
  <si>
    <t>LOCAL INVESTMENTS: QUOTED COMPANIES</t>
  </si>
  <si>
    <t>LOCAL INVESTMENTS: NON QUOTED COMPANIES</t>
  </si>
  <si>
    <t>INVESTMENT IN NIGERIAN TREASURY BILLS (NTBs)</t>
  </si>
  <si>
    <t>INVESTMENT IN TREASURY BILLS OF OTHER GOVERNMENTS</t>
  </si>
  <si>
    <t>INVESTMENT IN TREASURY BONDS</t>
  </si>
  <si>
    <t>INVESTMENT IN DERIVIATIVES</t>
  </si>
  <si>
    <t>INVESTMENT IN PUBLIC CORPORATIONS</t>
  </si>
  <si>
    <t>FOREIGN INVESTMENTS</t>
  </si>
  <si>
    <t>FOREIGN INVESTMENTS: QUOTED COMPANIES</t>
  </si>
  <si>
    <t>FOREIGN INVESTMENTS: NON QUOTED COMPANIES</t>
  </si>
  <si>
    <t>LOANS GRANTED</t>
  </si>
  <si>
    <t>LOCAL LOANS</t>
  </si>
  <si>
    <t>LOAN TO OTHER STATE GOVERNMENTS</t>
  </si>
  <si>
    <t>LOAN TO LOCAL GOVERNMENTS</t>
  </si>
  <si>
    <t>LOAN TO GOVERNMENT OWNED COMPANIES</t>
  </si>
  <si>
    <t>LOAN TO PRIVATE COMPANIES</t>
  </si>
  <si>
    <t>FOREIGN LOANS</t>
  </si>
  <si>
    <t>LOAN TO FOREIGN GOVERNMENTS</t>
  </si>
  <si>
    <t>LOAN TO FOREIGN/INTERNATIONAL ORGANIZATIONS</t>
  </si>
  <si>
    <t>LOAN TO FOREIGN COMPANIES</t>
  </si>
  <si>
    <t>NON-CURRENT ASSETS</t>
  </si>
  <si>
    <t>PROPERTY, PLANT &amp; EQUIPMENT</t>
  </si>
  <si>
    <t>LAND &amp; BUILDING - GENERAL</t>
  </si>
  <si>
    <t>LAND &amp; BUILDINGS - OFFICE</t>
  </si>
  <si>
    <t>LAND &amp; BUILDINGS - RESIDENTIAL</t>
  </si>
  <si>
    <t>SILOS</t>
  </si>
  <si>
    <t>OTHER STORAGE FACILITIES</t>
  </si>
  <si>
    <t>INFRASTRUCTURE - GENERAL</t>
  </si>
  <si>
    <t>RAILS</t>
  </si>
  <si>
    <t>ROADS &amp; BRIDGES</t>
  </si>
  <si>
    <t>AIRPORTS</t>
  </si>
  <si>
    <t>HARBOURS/ SEA PORTS/ JETTIES</t>
  </si>
  <si>
    <t>ZOOS, PARKS &amp; RESERVES</t>
  </si>
  <si>
    <t>SECURITY INSTALLATIONS/ EQUIPMENT</t>
  </si>
  <si>
    <t>ELECTRICITY TRANSMISSION NETWORK</t>
  </si>
  <si>
    <t>WATER DISTRIBUTION NETWORK</t>
  </si>
  <si>
    <t>SEWAGE/ DRAINAGE NETWORK</t>
  </si>
  <si>
    <t>DAMS</t>
  </si>
  <si>
    <t>SPECIALISED RESEARCH EQUIPMENT (E.G. SATELLITE)</t>
  </si>
  <si>
    <t>MONUMENTS</t>
  </si>
  <si>
    <t>HERITAGE ASSETS</t>
  </si>
  <si>
    <t>BOREHOLES &amp; OTHER WATER FACILITIES</t>
  </si>
  <si>
    <t>WASTE DISPOSAL EQUIPMENTS</t>
  </si>
  <si>
    <t>PLANT &amp; MACHINERY - GENERAL</t>
  </si>
  <si>
    <t>EARTH MOVING EQUIPMENT - BULL DOZERS ETC.</t>
  </si>
  <si>
    <t>INDUSTRIAL EQUIPMENT</t>
  </si>
  <si>
    <t>NAVIGATIONAL EQUIPMENT</t>
  </si>
  <si>
    <t>POWER PLANTS</t>
  </si>
  <si>
    <t>POWER GENERATING SETS</t>
  </si>
  <si>
    <t>FIXED ASSETS - GENERAL</t>
  </si>
  <si>
    <t>SHIPS</t>
  </si>
  <si>
    <t>AIR CRAFTS</t>
  </si>
  <si>
    <t>TRAINS</t>
  </si>
  <si>
    <t>SEA BOATS</t>
  </si>
  <si>
    <t>MOTOR VEHICLES</t>
  </si>
  <si>
    <t>TRICYCLE</t>
  </si>
  <si>
    <t>MOTOR CYCLES</t>
  </si>
  <si>
    <t>BICYCLE</t>
  </si>
  <si>
    <t>OFFICE EQUIPMENT - GENERAL</t>
  </si>
  <si>
    <t>COMPUTERS</t>
  </si>
  <si>
    <t>PRINTERS</t>
  </si>
  <si>
    <t>SCANNERS</t>
  </si>
  <si>
    <t>FAX MACHINE</t>
  </si>
  <si>
    <t>PHOTOCOPIERS</t>
  </si>
  <si>
    <t>TYPE-WRITERS</t>
  </si>
  <si>
    <t>SHREDDING MACHINES</t>
  </si>
  <si>
    <t>PROJECTORS</t>
  </si>
  <si>
    <t>BINDING EQUIPMENT</t>
  </si>
  <si>
    <t>VIDEO CAMERA</t>
  </si>
  <si>
    <t>FURNITURE &amp; FITTINGS - GENERAL</t>
  </si>
  <si>
    <t>CHAIRS</t>
  </si>
  <si>
    <t>TABLES</t>
  </si>
  <si>
    <t>SAFES/ FILE CABINETS/ CUPBOARDS</t>
  </si>
  <si>
    <t>TELEVISION SETS</t>
  </si>
  <si>
    <t>RADIO SETS</t>
  </si>
  <si>
    <t>AIR CONDITIONER</t>
  </si>
  <si>
    <t>STOOLS</t>
  </si>
  <si>
    <t>SHELVES</t>
  </si>
  <si>
    <t>CEILING FANS</t>
  </si>
  <si>
    <t>REFRIDGERATORS</t>
  </si>
  <si>
    <t>WINDOW BLINDS</t>
  </si>
  <si>
    <t>SERVICE CONCESSION ASSETS (PPP)-GENERAL</t>
  </si>
  <si>
    <t>SERVICE CONCESSION ASSETS (PPP)</t>
  </si>
  <si>
    <t>LEASED ASSETS-FINANCE LEASE</t>
  </si>
  <si>
    <t>LEASED ASSETS - FINANCE LEASE</t>
  </si>
  <si>
    <t>SPECIALISED ASSETS-GENERAL</t>
  </si>
  <si>
    <t>MILITARY EQUIPMENTS</t>
  </si>
  <si>
    <t>POLICE/PARA-MILITARY EQUIPMENTS</t>
  </si>
  <si>
    <t>BIOLOGICAL ASSETS</t>
  </si>
  <si>
    <t>LABORATORY/MEDICAL EQUIPMENTS</t>
  </si>
  <si>
    <t>ASSETS-UNDER-CONSTRUCTION</t>
  </si>
  <si>
    <t>INVESTMENT PROPERTY</t>
  </si>
  <si>
    <t>INVESTMENT - LAND &amp; BUILDING - GENERAL</t>
  </si>
  <si>
    <t>INVESTMENT - LAND &amp; BUILDINGS - OFFICE</t>
  </si>
  <si>
    <t>INVESTMENT - LAND &amp; BUILDINGS - RESIDENTIAL</t>
  </si>
  <si>
    <t>INVESTMENT - SILOS</t>
  </si>
  <si>
    <t>INVESTMENT - OTHER STORAGE FACILITIES</t>
  </si>
  <si>
    <t>INTANGIBLE ASSETS</t>
  </si>
  <si>
    <t>GOODWILL (ACQUIRED) - INTANGIBLE ASSETS</t>
  </si>
  <si>
    <t>PATENT RIGHT- INTANGIBLE ASSETS</t>
  </si>
  <si>
    <t>COPYRIGHT- INTANGIBLE ASSETS</t>
  </si>
  <si>
    <t>TRADE MARK- INTANGIBLE ASSETS</t>
  </si>
  <si>
    <t>FRANCHISE- INTANGIBLE ASSETS</t>
  </si>
  <si>
    <t>RESEARCH &amp; DEVELOPMENT- INTANGIBLE ASSETS</t>
  </si>
  <si>
    <t>BROADCAST RIGHTS- INTANGIBLE ASSETS</t>
  </si>
  <si>
    <t>SUMMARY OF TOTAL OVERHEAD COST BUDGET BASED ON SECTORS 2021</t>
  </si>
  <si>
    <t>INTERNATIONAL RELATIONS AND DIASPORA AFFAIRS OFFICE</t>
  </si>
  <si>
    <t>OFFICE OF THE SPECIAL ADVISER ON POLITICAL AND MOBILISATION MATTERS</t>
  </si>
  <si>
    <t>ONDO STATE CIVIC DATA CENTRE AREA OFFICES</t>
  </si>
  <si>
    <t>CO-OPERATIVE COLLEGE, AKURE</t>
  </si>
  <si>
    <t>MINISTRY OF EMPLOYMENT AND PRODUCTIVITY</t>
  </si>
  <si>
    <t>DIRECTORATE OF ENERGY AND POWER</t>
  </si>
  <si>
    <t>YOUTH DEVELOPMENT BUREAU</t>
  </si>
  <si>
    <t>QUALITY EDUCATION ASSURANCE AGENCY (ZONAL OFFICES)</t>
  </si>
  <si>
    <t>011101300300</t>
  </si>
  <si>
    <t>011101400200</t>
  </si>
  <si>
    <t>011103600200</t>
  </si>
  <si>
    <t>022205500100</t>
  </si>
  <si>
    <t>022700100100</t>
  </si>
  <si>
    <t>023101200100</t>
  </si>
  <si>
    <t>051305100100</t>
  </si>
  <si>
    <t>051703000200</t>
  </si>
  <si>
    <t>SUMMARY OF TOTAL SPECIAL PROGRAMMES BUDGET BASED ON SECTORS 2021</t>
  </si>
  <si>
    <t>Programme Segment</t>
  </si>
  <si>
    <t>Programmes / Projects / Activities</t>
  </si>
  <si>
    <t>Code</t>
  </si>
  <si>
    <t>Functional (Segment)</t>
  </si>
  <si>
    <t>GENERAL PUBLIC SERVICES</t>
  </si>
  <si>
    <t>EXECUTIVE AND LEGISLATIVE ORGANS, FINANCIALAND FISCALAFFAIRS, EXTERNALAFFAIRS</t>
  </si>
  <si>
    <t>EXECUTIVE AND LEGISLATIVE ORGANS</t>
  </si>
  <si>
    <t>FINANCIAL AND FISCAL AFFAIRS</t>
  </si>
  <si>
    <t>EXTERNAL AFFAIRS (CS)</t>
  </si>
  <si>
    <t>FOREIGN ECONOMIC AID</t>
  </si>
  <si>
    <t>ECONOMIC AID TO DEVELOPING COUNTRIES AND COUNTRIES IN TRANSITION</t>
  </si>
  <si>
    <t>ECONOMIC AID ROUTED THROUGH INTERNATIONAL ORGANIZATIONS</t>
  </si>
  <si>
    <t>GENERAL SERVICES</t>
  </si>
  <si>
    <t>GENERAL PERSONNEL SERVICES</t>
  </si>
  <si>
    <t>OVERALL PLANNING AND STATISTICAL SERVICES</t>
  </si>
  <si>
    <t>OTHER GENERAL SERVICES</t>
  </si>
  <si>
    <t>BASIC RESEARCH</t>
  </si>
  <si>
    <t>R&amp;D GENERAL PUBLIC SERVICES</t>
  </si>
  <si>
    <t>GENERAL PUBLIC SERVICES N.E.C.</t>
  </si>
  <si>
    <t>PUBLIC DEBT TRANSACTIONS</t>
  </si>
  <si>
    <t>TRANSFERS OFA GENERAL CHARACTER BETWEEN DIFFERENT LEVELS OF GOVERNMENT</t>
  </si>
  <si>
    <t>TRANSFERS OF A GENERAL CHARACTER BETWEEN DIFFERENT LEVELS OF GOVERNMENT</t>
  </si>
  <si>
    <t>DEFENSE</t>
  </si>
  <si>
    <t>PUBLIC ORDER AND SAFETY</t>
  </si>
  <si>
    <t>POLICE SERVICES</t>
  </si>
  <si>
    <t>FIRE PROTECTION SERVICES</t>
  </si>
  <si>
    <t>LAW COURTS</t>
  </si>
  <si>
    <t>PRISONS</t>
  </si>
  <si>
    <t>R&amp;D PUBLIC ORDER AND SAFETY</t>
  </si>
  <si>
    <t>ECONOMIC AFFAIRS</t>
  </si>
  <si>
    <t>GENERAL ECONOMIC, COMMERCIAL, AND LABOUR AFFAIRS</t>
  </si>
  <si>
    <t>GENERAL ECONOMIC AND COMMERCIALAFFAIRS</t>
  </si>
  <si>
    <t>GENERAL LABOUR AFFAIRS</t>
  </si>
  <si>
    <t>AGRICULTURE, FORESTRY, FISHING, AND HUNTING</t>
  </si>
  <si>
    <t>AGRICULTURE</t>
  </si>
  <si>
    <t>FORESTRY</t>
  </si>
  <si>
    <t>FISHING AND HUNTING</t>
  </si>
  <si>
    <t>FUEL AND ENERGY</t>
  </si>
  <si>
    <t>COAL AND OTHER SOLID MINERAL FUEL</t>
  </si>
  <si>
    <t>PETROLEUM AND NATURAL GAS</t>
  </si>
  <si>
    <t>NUCLEAR FUEL</t>
  </si>
  <si>
    <t>OTHER FUELS</t>
  </si>
  <si>
    <t>ELECTRICITY</t>
  </si>
  <si>
    <t>NON ELECTRIC ENERGY</t>
  </si>
  <si>
    <t>MINING, MANUFACTURING, AND CONSTRUCTION</t>
  </si>
  <si>
    <t>MINING OF MINERAL RESOURCES OTHER THAN MINERAL FUELS</t>
  </si>
  <si>
    <t>MANUFACTURING</t>
  </si>
  <si>
    <t>CONSTRUCTION</t>
  </si>
  <si>
    <t>TRANSPORT</t>
  </si>
  <si>
    <t>ROAD TRANSPORT</t>
  </si>
  <si>
    <t>WATER TRANSPORT</t>
  </si>
  <si>
    <t>RAILWAY TRANSPORT</t>
  </si>
  <si>
    <t>AIR TRANSPORT</t>
  </si>
  <si>
    <t>PIPELINE AND OTHER TRANSPORT</t>
  </si>
  <si>
    <t>COMMUNICATION</t>
  </si>
  <si>
    <t>OTHER INDUSTRIES</t>
  </si>
  <si>
    <t>DISTRIBUTIVE TRADE, STORAGE AND WAREHOUSING</t>
  </si>
  <si>
    <t>HOTELS AND RESTUARANTS</t>
  </si>
  <si>
    <t>TOURISM</t>
  </si>
  <si>
    <t>MULTIPURPOSE DEVELOPMENT PROJECTS</t>
  </si>
  <si>
    <t>R &amp; D ECONOMIC AFFAIRS</t>
  </si>
  <si>
    <t>R &amp; D GENERAL ECONOMIC, COMMERCIAL AND LABOUR AFFAIRS</t>
  </si>
  <si>
    <t>R &amp; D AGRICULTURE, FORESTRY, FISHING AND HUNTING</t>
  </si>
  <si>
    <t>R &amp; D MINING, MANUFACTURING AND CONSTRUCTION</t>
  </si>
  <si>
    <t>R &amp; D TRANSPORT</t>
  </si>
  <si>
    <t>R &amp; D COMMUNICATION</t>
  </si>
  <si>
    <t>R &amp; D OTHER INDUSTRIES</t>
  </si>
  <si>
    <t>ECONOMIC AFFAIRS N.E.C</t>
  </si>
  <si>
    <t>ECONOMIC AFFAIRS N.E.C.</t>
  </si>
  <si>
    <t>ENVIRONMENTAL PROTECTION</t>
  </si>
  <si>
    <t>WASTE MANAGEMENT</t>
  </si>
  <si>
    <t>WASTE WATER MANAGEMENT</t>
  </si>
  <si>
    <t>POLLUTION ABATEMENT</t>
  </si>
  <si>
    <t>PROTECTION OF BIODIVERSITYAND LANDSCAPE</t>
  </si>
  <si>
    <t>PROTECTION OF BIODIVERSITY AND LANDSCAPE</t>
  </si>
  <si>
    <t>R&amp;D ENVIRONMENTAL PROTECTION</t>
  </si>
  <si>
    <t>R &amp; D ENVIRONMENTAL PROTECTION</t>
  </si>
  <si>
    <t>ENVIRONMENTAL PROTECTION N.E.C.</t>
  </si>
  <si>
    <t>HOUSING AND COMMUNITY AMMENITIES</t>
  </si>
  <si>
    <t>HOUSING DEVELOPMENT</t>
  </si>
  <si>
    <t>COMMUNITY DEVELOPMENT</t>
  </si>
  <si>
    <t>WATER SUPPLY</t>
  </si>
  <si>
    <t>STREET LIGHTING</t>
  </si>
  <si>
    <t>R &amp; D HOUSING AND COMMUNITY AMMENITIES</t>
  </si>
  <si>
    <t>R &amp; D HOUSING AND COMMUNITY AMENITIES</t>
  </si>
  <si>
    <t>HOUSING AND COMMUNITY AMENITIES N.E.C.</t>
  </si>
  <si>
    <t>HOUSING AND COMMUNITY AMENITIES N.E.C</t>
  </si>
  <si>
    <t>HEALTH</t>
  </si>
  <si>
    <t>MEDICAL PRODUCTS, APPLIANCES, AND EQUIPMENT</t>
  </si>
  <si>
    <t>PHARMACEUTICAL PRODUCTS</t>
  </si>
  <si>
    <t>OTHER MEDICAL PRODUCTS</t>
  </si>
  <si>
    <t>THERAPEUTIC APPLIANCES AND EQUIPTMENT</t>
  </si>
  <si>
    <t>OUTPATIENT SERVICES</t>
  </si>
  <si>
    <t>GENERAL MEDICAL SERVICES</t>
  </si>
  <si>
    <t>SPECIALIZED MEDICAL SERVICES</t>
  </si>
  <si>
    <t>DENTAL SERVICES</t>
  </si>
  <si>
    <t>PARAMEDICAL SERVICES</t>
  </si>
  <si>
    <t>HOSPITAL SERVICES</t>
  </si>
  <si>
    <t>GENERAL HOSPITAL SERVICES</t>
  </si>
  <si>
    <t>SPECIALIZED HOSPITAL SERVICES</t>
  </si>
  <si>
    <t>MEDICAL AND MATERNITY CENTRE SERVICES</t>
  </si>
  <si>
    <t>NURSING AND CONVALESCENT HOME SERVICES</t>
  </si>
  <si>
    <t>PUBLIC HEALTH SERVICES</t>
  </si>
  <si>
    <t>R &amp; D HEALTH</t>
  </si>
  <si>
    <t>HEALTH N.E.C.</t>
  </si>
  <si>
    <t>HEALTH N.E.C</t>
  </si>
  <si>
    <t>RECREATION, CULTURE AND RELIGION</t>
  </si>
  <si>
    <t>RECREATIONAL AND SPORTING SERVICES</t>
  </si>
  <si>
    <t>CULTURAL SERVICES</t>
  </si>
  <si>
    <t>BROADCASTING AND PUBLISHING SERVICES</t>
  </si>
  <si>
    <t>RELIGIOUS AND OTHER COMMUNITY SERVICES</t>
  </si>
  <si>
    <t>R &amp; D RECREATION, CULTURE AND RELIGION</t>
  </si>
  <si>
    <t>RECREATION, CULTURE AND RELIGION N.E.C.</t>
  </si>
  <si>
    <t>EDUCATION</t>
  </si>
  <si>
    <t>PRE-PRIMARY AND PRIMARY EDUCATION</t>
  </si>
  <si>
    <t>PRE-PRIMARY EDUCATION</t>
  </si>
  <si>
    <t>PRIMARY EDUCATION</t>
  </si>
  <si>
    <t>SECONDARY EDUCATION</t>
  </si>
  <si>
    <t>LOWER SECONDARY EDUCATION</t>
  </si>
  <si>
    <t>UPPER-SECONDARY EDUCATION</t>
  </si>
  <si>
    <t>POSTSECONDARY NONTERTIARY EDUCATION</t>
  </si>
  <si>
    <t>POST-SECONDARY NON-TERTIARY EDUCATION</t>
  </si>
  <si>
    <t>TERTIARY EDUCATION</t>
  </si>
  <si>
    <t>FIRST STAGE OF TERTIARY EDUCATION</t>
  </si>
  <si>
    <t>SECOND STAGE OF TERTIARY EDUCATION</t>
  </si>
  <si>
    <t>EDUCATION NOT DEFINABLE BY LEVEL</t>
  </si>
  <si>
    <t>SUBSIDIARY SERVICES TO EDUCATION</t>
  </si>
  <si>
    <t>R &amp; D EDUCATION</t>
  </si>
  <si>
    <t>EDUCATION N.E.C.</t>
  </si>
  <si>
    <t>EDUCATION N.E.C</t>
  </si>
  <si>
    <t>SOCIAL PROTECTION</t>
  </si>
  <si>
    <t>SICKNESS AND DISABILITY</t>
  </si>
  <si>
    <t>SICKNESS</t>
  </si>
  <si>
    <t>DISABILITY</t>
  </si>
  <si>
    <t>OLD AGE</t>
  </si>
  <si>
    <t>SURVIVORS</t>
  </si>
  <si>
    <t>FAMILY AND CHILDREN</t>
  </si>
  <si>
    <t>UNEMPLOYMENT</t>
  </si>
  <si>
    <t>HOUSING</t>
  </si>
  <si>
    <t>SOCIAL EXCLUSSION N.E.C</t>
  </si>
  <si>
    <t>SOCIAL EXCLUSION N.E.C.</t>
  </si>
  <si>
    <t>R &amp; D SOCIAL PROTECTION</t>
  </si>
  <si>
    <t>SOCIAL PROTECTION N.E.C.</t>
  </si>
  <si>
    <t>ONDO STATE GOVERNMENT</t>
  </si>
  <si>
    <t>FUNCTIONAL SEGMENT 2021 REVENUE</t>
  </si>
  <si>
    <t>Functional Code</t>
  </si>
  <si>
    <t>Functional Description</t>
  </si>
  <si>
    <t>Approved Estimates</t>
  </si>
  <si>
    <t>Total Capital Expenditure:</t>
  </si>
  <si>
    <t>Total Revenue:</t>
  </si>
  <si>
    <t>SUMMARY OF PROGRAMME CAPITAL BUDGETING 2021</t>
  </si>
  <si>
    <t>Programme Code</t>
  </si>
  <si>
    <t>Programme Description</t>
  </si>
  <si>
    <t>Approved Estimates (N)</t>
  </si>
  <si>
    <t>Gender (General)</t>
  </si>
  <si>
    <t>Youth (General)</t>
  </si>
  <si>
    <t>Environmental Improvement (General)</t>
  </si>
  <si>
    <t>Information Communication and Technology (General)</t>
  </si>
  <si>
    <t>Growing the Private Sector</t>
  </si>
  <si>
    <t>Power (General)</t>
  </si>
  <si>
    <t>Rail (General)</t>
  </si>
  <si>
    <t>Water ways (General)</t>
  </si>
  <si>
    <t>Road (General)</t>
  </si>
  <si>
    <t>Airways (General)</t>
  </si>
  <si>
    <t>Sea Ports (General)</t>
  </si>
  <si>
    <t>Shipping (General)</t>
  </si>
  <si>
    <t>Oil and Gas Infrastureture (General)</t>
  </si>
  <si>
    <t xml:space="preserve">2021 BUDGET BY FUNCTIONAL SEGMENT </t>
  </si>
  <si>
    <t>ALLOCATION OF FUND TO MDAS BASED ON IPSAS SECTORS 2021 (N)</t>
  </si>
  <si>
    <t xml:space="preserve"> COVID-19 Related Expenditure. O'Care Intervention Funds for the Covid-19 affected people</t>
  </si>
  <si>
    <t>Remarks on Non- COVID related Expenditure</t>
  </si>
  <si>
    <t>Remarks on Non COVID-19 related Expenditure</t>
  </si>
  <si>
    <t>Remarks on  COVID-19 related Expenditure</t>
  </si>
  <si>
    <t>COVID-19 Related Expenditure. To enhance food security and sustatin lives during Covid-19 pandemic</t>
  </si>
  <si>
    <t xml:space="preserve"> COVID-19 Related Expenditure. Procurement of drugs and reagents for the treatment of Covid-19 Patients</t>
  </si>
  <si>
    <t>COVID-19 Related Expenditure. Collecting public wastes will prevent the spread of COVID-20</t>
  </si>
  <si>
    <t>COVID-19 Related Expenditure. Collecting public wastes will prevent the spread of COVID-21</t>
  </si>
  <si>
    <t>Injection of money into road projects will reflate the Economy in the face of COVID-20</t>
  </si>
  <si>
    <t>Injection of money into road projects will reflate the Economy in the face of COVID-21</t>
  </si>
  <si>
    <t xml:space="preserve">COVID-19 Related Expenditure. </t>
  </si>
  <si>
    <t>In Naira, unless stated otherwise</t>
  </si>
  <si>
    <t>OPTIONAL</t>
  </si>
  <si>
    <t>REQUIRED</t>
  </si>
  <si>
    <t>2019 Actual</t>
  </si>
  <si>
    <t>2020 Jan-Jun Actual</t>
  </si>
  <si>
    <t>2020 Amended Budget</t>
  </si>
  <si>
    <t>%          +/-</t>
  </si>
  <si>
    <t>Reference to Explanatory Notes</t>
  </si>
  <si>
    <t xml:space="preserve">Assumptions: </t>
  </si>
  <si>
    <t>Oil price (US$/bbl)</t>
  </si>
  <si>
    <t>Oil production (national, mbpd)</t>
  </si>
  <si>
    <t>Exchange rate (N/US$)</t>
  </si>
  <si>
    <t>GDP growth (national, percent annual change)</t>
  </si>
  <si>
    <t>Inflation (national, percent, annual average)</t>
  </si>
  <si>
    <t>Explanatory Note 1.6</t>
  </si>
  <si>
    <t>1. Opening Balance</t>
  </si>
  <si>
    <t>Explanatory Note 1.7</t>
  </si>
  <si>
    <t>2. Revenues and grants:</t>
  </si>
  <si>
    <t>Explanatory Note 2.0</t>
  </si>
  <si>
    <t xml:space="preserve">Gross Statutory Allocation  (not net of deductions) </t>
  </si>
  <si>
    <t>Explanatory Note 2.1</t>
  </si>
  <si>
    <t>Mineral Derivation</t>
  </si>
  <si>
    <t>Explanatory Note 2.2</t>
  </si>
  <si>
    <t>Other FAAC transfers (exchange rate gain, augmentation, others)</t>
  </si>
  <si>
    <t>Explanatory Note 2.3</t>
  </si>
  <si>
    <t>VAT</t>
  </si>
  <si>
    <t>Explanatory Note 2.4</t>
  </si>
  <si>
    <t>IGR</t>
  </si>
  <si>
    <t>Explanatory Note 2.5</t>
  </si>
  <si>
    <t>Internal grants</t>
  </si>
  <si>
    <t>Explanatory Note 2.6</t>
  </si>
  <si>
    <t>External grants</t>
  </si>
  <si>
    <t>Explanatory Note 2.7</t>
  </si>
  <si>
    <t>State Govt Covid-19 Intervention Fund (grant)</t>
  </si>
  <si>
    <t>Explanatory Note 2.8</t>
  </si>
  <si>
    <t>3. Expenditures:</t>
  </si>
  <si>
    <t>Explanatory Note 3.0</t>
  </si>
  <si>
    <t>Recurrent expenditures:</t>
  </si>
  <si>
    <t>Explanatory Note 3.0.1</t>
  </si>
  <si>
    <t>Explanatory Note 3.1</t>
  </si>
  <si>
    <t>Overhead costs</t>
  </si>
  <si>
    <t>Explanatory Note 3.2</t>
  </si>
  <si>
    <t>Explanatory Note 3.3</t>
  </si>
  <si>
    <t>Explanatory Note 3.4</t>
  </si>
  <si>
    <t>Explanatory Note 3.5</t>
  </si>
  <si>
    <t>Statutory Transfers to OSOPADEC</t>
  </si>
  <si>
    <t>Explanatory Note 3.6</t>
  </si>
  <si>
    <t>Statutory Transfers from State Independent Revenue to  JAAC (LGA)</t>
  </si>
  <si>
    <t>Explanatory Note 3.7</t>
  </si>
  <si>
    <t>Statutory Transfers to Ondo State Internal Revenue Services</t>
  </si>
  <si>
    <t>Explanatory Note 3.8</t>
  </si>
  <si>
    <t>Public Debt charges (Interest payments on debt (or debt service), including FAAC deductions)</t>
  </si>
  <si>
    <t>Explanatory Note 3.9</t>
  </si>
  <si>
    <t>Capital expenditures:</t>
  </si>
  <si>
    <t xml:space="preserve">4. Balance (=(1+2-3)) </t>
  </si>
  <si>
    <t>5. Financing:</t>
  </si>
  <si>
    <t>Domestic bonds</t>
  </si>
  <si>
    <t>Commercial bank loans</t>
  </si>
  <si>
    <t>Other Internal/Domestic Loans</t>
  </si>
  <si>
    <t>External loans</t>
  </si>
  <si>
    <t>6. Financing gap (=-(4+5))</t>
  </si>
  <si>
    <t>Memorandum Items:</t>
  </si>
  <si>
    <t>COVID-19 responsive expenditures (% of total expenditures)</t>
  </si>
  <si>
    <t>T2 SUMMARY OF 2021 APPROVED BUDGET (SFTAS)</t>
  </si>
  <si>
    <t>Disposal of Government Asset</t>
  </si>
  <si>
    <t>Amount for COVID-19 response  (N)</t>
  </si>
  <si>
    <t>Remarks on Non COVID-19 Related Expenditure</t>
  </si>
  <si>
    <t>Remarks on  COVID-19 Related Expenditure</t>
  </si>
  <si>
    <t>COVID-19 Related Expenditure. To prevent the spread of COVID-19</t>
  </si>
  <si>
    <t>COVID-19 Related Revenue. Govt intends to spend about N2.1B from Roll Over on Road fund to address effect of COVID-19.</t>
  </si>
  <si>
    <t>Explanatory Note 2.9</t>
  </si>
  <si>
    <t>Internal Grants</t>
  </si>
  <si>
    <t>COVID-19 Related Revenue. Govt intends to use this fund to address effects of COVID-19.</t>
  </si>
  <si>
    <t>Remarks on COVID-19 related Revenue</t>
  </si>
  <si>
    <t>Remarks on Non COVID-19 related Revenue</t>
  </si>
  <si>
    <t>State Government COVID-9 Intervention Fund</t>
  </si>
  <si>
    <t>Roll-Over Fund - Bond (Road, Treasury House and others)</t>
  </si>
  <si>
    <t>COVID-19 Related Revenue. Govt intends to borrow to finance some critical projects. Some borrowed funds will be used to reflate the economy to cussion the effect of COVID-19 on the citizens.</t>
  </si>
  <si>
    <t>This revenue is not feasible in 2021</t>
  </si>
  <si>
    <t>COVID-19 Related Revenue. Govt intends to spend about N6.4B from SFTAS Grants to address effect of COVID-19.</t>
  </si>
  <si>
    <t xml:space="preserve"> COVID-19 Related Expenditure. Treatment of Covid-19 patients.</t>
  </si>
  <si>
    <t>The projected  Roll Over fund which is the Opening balance for the year 2021 is N16,763,282,735.00. The breakdown of the expected Roll-Over fund is contained in Appendix 3</t>
  </si>
  <si>
    <t>All FAAC allocations except VAT are projected to increase in 2021. The State is also expecting a refund of about N26.6 billion on Excess Crude fund  from FGN. Grants are expected to reduce from N12.7B in 2020 to N10.5B in 2021 (see Appendix 1 for details)</t>
  </si>
  <si>
    <t>EXCESS CRUDE REFUND FROM FGN</t>
  </si>
  <si>
    <t>Non COVID-19 Related Revenue. PAYE is expected to increase since more salaries are expected to be paid in the year than 2020.</t>
  </si>
  <si>
    <t>Non COVID-19 Related Revenue.This is expected to increase in 2021.</t>
  </si>
  <si>
    <t>Reduction due to low performance in 2020</t>
  </si>
  <si>
    <t>Reduction due to low performance in 2020.</t>
  </si>
  <si>
    <t>There is an expected increase of 17.9% in the IGR figure for 2021 as a result of expected increase in economic activities in the state in the next fiscal year. The major components of IGR includes: (1) PAYE (2) Witholding Tax (3) Land Use Fee (4) Direct Assessment etc. See Explanatory notes 2.5.1 - 2.5.4 below</t>
  </si>
  <si>
    <t>PAYE is expected to increase due to the fact that both government and private companies are expected to pay workers salaries and wages in the year 2021 as economic activities is expected to pick up.</t>
  </si>
  <si>
    <t xml:space="preserve">This revenue is expected to reduce greatly due to the fact that tax incentives has been given to operators in informal sector. The revenue is expected to reduce from N720M to N450M. </t>
  </si>
  <si>
    <t>This item is expected to reduce marginally from N9.6B in 2020 to N9.0B in 2021. This is just a reduction of about 6.5%. See details in Appendix 1.</t>
  </si>
  <si>
    <t>The estimate for External Grants in the 2020 revised budget was N1,580,000,000.00. This has been slightly reduced to N1,474,450,329.2 in 2021 budget. The figure was as agreed (with supportive documents) with MEDAs.  The following are the sources of the Grants:  UNICEF - N200,000,000.00  National Urban Water Supply Reform Project - N349,850,833.22  REDD+ Project - N40,000,000.00  PEWASH -N559,599,496.00  Malaria Control-AFDB Funded -N150,000,000.00. Food and Agric Support (FAO) -N175M. See Appendix 1 for details</t>
  </si>
  <si>
    <t>Non COVID-19 Related Revenue. Govt intend to dispose a power plant to generate more money for the state in 2021</t>
  </si>
  <si>
    <t>Govt intend to dispose a power plant to generate more money for the state in 2021.</t>
  </si>
  <si>
    <t>The state intends to commence health insurance scheme in 2021. Contributions are expected to be made both from private and public sectors for scheme.</t>
  </si>
  <si>
    <t>2.6.1</t>
  </si>
  <si>
    <t>Explanatory Note 2.6.1</t>
  </si>
  <si>
    <t>The total expenditure for 2021 is N174.876 billion which is 15.48% increase over that of 2020. The details are explained below.</t>
  </si>
  <si>
    <t>There is  13.9% increase in 2021 Overhead figure over the 2020 figure. The increase is as a result of the expected increase in prices of stationery and other items in 2021, occasioned by increase in inflation rate.</t>
  </si>
  <si>
    <t xml:space="preserve">The 2021 Special Programmes figure of N12,095,855,000 is about 1% less than 2020 figure of N12,205,839,307.00 because fund is not allocated to non-essential activities (in the face of dwindling revenue) </t>
  </si>
  <si>
    <t>Grants and contributions figure of N9,558,400,000.00 was provided to fund state government owned tertiary institutions and other parastatals. It is higher than 2020 provision of N8,340,955,000 because Government is shifting attention to education, hence the increase.</t>
  </si>
  <si>
    <t>A total amount of N69.915B has been provided in the 2021 budget to pursue capital related expenditures. Government intend to focus on education, health and provision of basic infrastructures and it hopes to achieve milestones with this allocation.</t>
  </si>
  <si>
    <t>A total amount of N4,635,700,000 has been earmarked as an amount to be spent for capital expenditures under Administrative Sector in the year 2021. Provison of security is part of the priorities of government in 2021.</t>
  </si>
  <si>
    <t>A total amount of N46,777,180,007.07 has been earmarked as an amount to be spent for capital expenditures under Economic Sector in the year 2021. This amount is part of the effort of the government to resuscitate the dwindling economy of the State as well as create employment opportunities for the youths.</t>
  </si>
  <si>
    <t>A total amount of N1,419,000,000.00 has been earmarked as an amount to be spent for capital expenditures under Law and Justrice Sector in the year 2021. The allocation is part of government efforts to provide conducive environment for the Judicial arm of Government.</t>
  </si>
  <si>
    <t>A total amount of N17,083,604,348.52 has been earmarked as an amount to be spent for capital expenditures under Social Sector in the year 2021. Attention is going to be focussed on upscaling our schools as well as providing qualitative health care service delivery.</t>
  </si>
  <si>
    <t>A total sum of N24,143,354,140.32 is expected to be borrowed in the 2021 fiscal year. This includes credit facilities from foreign and local partners to finance specific projects such as PEWASH, NEWMAP, etc.</t>
  </si>
  <si>
    <t>No state bond is expected in year 2021.</t>
  </si>
  <si>
    <t>Other Internal/Domestic Loans amount to N2,464,300,000.00. These loans are targeted at financing capital projects in order to stimulate the economy. It includes loans from development partners etc. It is 63.84% reduction as against 2020 figure.</t>
  </si>
  <si>
    <t>The state government intends to borrow about N17,929,054,140.32 this year to finance some capital projects. This is 82% increase over 2020 figure.</t>
  </si>
  <si>
    <t>A total amount of N9,449,400,000.00 has been provided in the 2021 budget to tackle Covid-19 pandemic and other related expenses.</t>
  </si>
  <si>
    <t xml:space="preserve">A total of 5.4% of the entire budget has been earmarked to tackle the effect of COVID-19 in the 2021 budget. </t>
  </si>
  <si>
    <t>T1 SUMMARY OF 2021 APPROVED BUDGET (SFTAS)</t>
  </si>
  <si>
    <t>2021 Approved Budget</t>
  </si>
  <si>
    <t>o/w COVID-responsive (in 2021 budget)</t>
  </si>
  <si>
    <t>There is a reduction of about 48% in 2021 as against 2020 projection on this item because much increase is not expected on the sales of crude oil next year over the adopted benchmark price.</t>
  </si>
  <si>
    <t>The items under this in 2021 budget include: (i). Gain on foreign Exchange (ii). Excess Crude (iii)Excess Crude Refund from FGN (See Explanatory Notes 2.3.1 - 2.3.3 below and overall summary page)</t>
  </si>
  <si>
    <t>Other FAAC transfers (exchange rate gain, others)</t>
  </si>
  <si>
    <t>The State is expecting a refund of N26.6B on this item in 2021. This is based on the understanding between the FGN and State Governments. See overall summary page</t>
  </si>
  <si>
    <t>There is an expected inrease from N1.5B to N2.0B due to expected increase between the actual exchange rate and the projected N379/USD. See overall summary page</t>
  </si>
  <si>
    <t>Share of VAT is expected to reduce from N17.9B projected in 2020 to N12.9B in 2021. This is due to the actual performance of N10.6B from January to September 2020. See overall summary page</t>
  </si>
  <si>
    <t>Expectation on this item in 2021 is low as those who are expected to pay are still battling with the effect of COVID-19 pandemic. Hence, enforcement will be minimal. See revenue details pages</t>
  </si>
  <si>
    <t>Revenue on this item is expected to increase in the next fiscal year due to increase in economic activities in 2021. See revenue details pages</t>
  </si>
  <si>
    <t>Other non-tax revenue across the various MEDAs are expected to performance better in 2021 than 2020. Each revenue item on the revenue details pages provide the necessary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</si>
</sst>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Times New Roman"/>
      <family val="1"/>
    </font>
    <font>
      <sz val="8"/>
      <color theme="1"/>
      <name val="Times New Roman"/>
      <family val="1"/>
    </font>
    <font>
      <b/>
      <sz val="9"/>
      <color theme="1"/>
      <name val="Times New Roman"/>
      <family val="1"/>
    </font>
    <font>
      <b/>
      <sz val="8"/>
      <color theme="1"/>
      <name val="Times New Roman"/>
      <family val="1"/>
    </font>
    <font>
      <sz val="8.5"/>
      <color theme="1"/>
      <name val="Times New Roman"/>
      <family val="1"/>
    </font>
    <font>
      <b/>
      <sz val="11"/>
      <color rgb="FF000000"/>
      <name val="Times New Roman"/>
      <family val="1"/>
    </font>
    <font>
      <b/>
      <sz val="11"/>
      <color theme="1"/>
      <name val="Times New Roman"/>
      <family val="1"/>
    </font>
    <font>
      <sz val="11"/>
      <color rgb="FF000000"/>
      <name val="Times New Roman"/>
      <family val="1"/>
    </font>
    <font>
      <sz val="11"/>
      <color theme="1"/>
      <name val="Times New Roman"/>
      <family val="1"/>
    </font>
    <font>
      <b/>
      <sz val="12"/>
      <color rgb="FF000000"/>
      <name val="Times New Roman"/>
      <family val="1"/>
    </font>
    <font>
      <sz val="12"/>
      <color theme="1"/>
      <name val="Times New Roman"/>
      <family val="1"/>
    </font>
    <font>
      <b/>
      <sz val="12"/>
      <color theme="1"/>
      <name val="Times New Roman"/>
      <family val="1"/>
    </font>
    <font>
      <b/>
      <sz val="8"/>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8.5"/>
      <color theme="1"/>
      <name val="Times New Roman"/>
      <family val="1"/>
    </font>
    <font>
      <b/>
      <sz val="12"/>
      <name val="Tahoma"/>
      <family val="2"/>
    </font>
    <font>
      <sz val="11"/>
      <color theme="1"/>
      <name val="Tahoma"/>
      <family val="2"/>
    </font>
    <font>
      <u/>
      <sz val="10"/>
      <color theme="10"/>
      <name val="Arial"/>
      <family val="2"/>
    </font>
    <font>
      <b/>
      <u/>
      <sz val="12"/>
      <name val="Tahoma"/>
      <family val="2"/>
    </font>
    <font>
      <sz val="12"/>
      <name val="Tahoma"/>
      <family val="2"/>
    </font>
    <font>
      <sz val="11"/>
      <name val="Tahoma"/>
      <family val="2"/>
    </font>
    <font>
      <b/>
      <sz val="10"/>
      <color theme="1"/>
      <name val="Tahoma"/>
      <family val="2"/>
    </font>
    <font>
      <sz val="10"/>
      <color theme="1"/>
      <name val="Tahoma"/>
      <family val="2"/>
    </font>
    <font>
      <b/>
      <sz val="10"/>
      <color rgb="FF000000"/>
      <name val="Tahoma"/>
      <family val="2"/>
    </font>
    <font>
      <i/>
      <sz val="10"/>
      <color rgb="FF000000"/>
      <name val="Tahoma"/>
      <family val="2"/>
    </font>
    <font>
      <sz val="10"/>
      <color rgb="FF000000"/>
      <name val="Tahoma"/>
      <family val="2"/>
    </font>
    <font>
      <b/>
      <i/>
      <sz val="10"/>
      <color rgb="FF000000"/>
      <name val="Tahoma"/>
      <family val="2"/>
    </font>
    <font>
      <sz val="10"/>
      <name val="Tahoma"/>
      <family val="2"/>
    </font>
    <font>
      <b/>
      <sz val="7.5"/>
      <color theme="1"/>
      <name val="Calibri"/>
      <family val="2"/>
      <scheme val="minor"/>
    </font>
    <font>
      <b/>
      <sz val="7"/>
      <color rgb="FF000000"/>
      <name val="Tahoma"/>
      <family val="2"/>
    </font>
    <font>
      <sz val="7"/>
      <color rgb="FF000000"/>
      <name val="Tahoma"/>
      <family val="2"/>
    </font>
    <font>
      <b/>
      <sz val="8"/>
      <color rgb="FF000000"/>
      <name val="Tahoma"/>
      <family val="2"/>
    </font>
    <font>
      <sz val="8"/>
      <color rgb="FF000000"/>
      <name val="Tahoma"/>
      <family val="2"/>
    </font>
    <font>
      <b/>
      <sz val="9.5"/>
      <color rgb="FF000000"/>
      <name val="Times New Roman"/>
      <family val="1"/>
    </font>
    <font>
      <sz val="9.5"/>
      <color theme="1"/>
      <name val="Times New Roman"/>
      <family val="1"/>
    </font>
    <font>
      <b/>
      <sz val="9.5"/>
      <color theme="1"/>
      <name val="Times New Roman"/>
      <family val="1"/>
    </font>
    <font>
      <sz val="10.5"/>
      <color theme="1"/>
      <name val="Times New Roman"/>
      <family val="1"/>
    </font>
    <font>
      <b/>
      <sz val="7"/>
      <color rgb="FF000000"/>
      <name val="Times New Roman"/>
      <family val="1"/>
    </font>
    <font>
      <sz val="7"/>
      <color rgb="FF000000"/>
      <name val="Times New Roman"/>
      <family val="1"/>
    </font>
    <font>
      <b/>
      <sz val="9"/>
      <color rgb="FF000000"/>
      <name val="Times New Roman"/>
      <family val="1"/>
    </font>
    <font>
      <sz val="9"/>
      <color rgb="FF000000"/>
      <name val="Times New Roman"/>
      <family val="1"/>
    </font>
    <font>
      <sz val="7"/>
      <color theme="1"/>
      <name val="Times New Roman"/>
      <family val="1"/>
    </font>
    <font>
      <b/>
      <sz val="7"/>
      <color theme="1"/>
      <name val="Times New Roman"/>
      <family val="1"/>
    </font>
    <font>
      <b/>
      <sz val="8.5"/>
      <name val="Times New Roman"/>
      <family val="1"/>
    </font>
    <font>
      <sz val="8.5"/>
      <color theme="0" tint="-0.249977111117893"/>
      <name val="Times New Roman"/>
      <family val="1"/>
    </font>
    <font>
      <sz val="8.5"/>
      <color theme="0" tint="-0.499984740745262"/>
      <name val="Times New Roman"/>
      <family val="1"/>
    </font>
    <font>
      <i/>
      <sz val="8.5"/>
      <color theme="1"/>
      <name val="Times New Roman"/>
      <family val="1"/>
    </font>
    <font>
      <b/>
      <sz val="8.5"/>
      <color rgb="FF000000"/>
      <name val="Times New Roman"/>
      <family val="1"/>
    </font>
    <font>
      <b/>
      <sz val="8.5"/>
      <color theme="0" tint="-0.499984740745262"/>
      <name val="Times New Roman"/>
      <family val="1"/>
    </font>
    <font>
      <sz val="8.5"/>
      <color rgb="FF000000"/>
      <name val="Times New Roman"/>
      <family val="1"/>
    </font>
    <font>
      <i/>
      <sz val="8.5"/>
      <color rgb="FF000000"/>
      <name val="Times New Roman"/>
      <family val="1"/>
    </font>
    <font>
      <sz val="8.5"/>
      <name val="Times New Roman"/>
      <family val="1"/>
    </font>
    <font>
      <b/>
      <i/>
      <sz val="8.5"/>
      <color rgb="FF000000"/>
      <name val="Times New Roman"/>
      <family val="1"/>
    </font>
    <font>
      <b/>
      <sz val="8.5"/>
      <color theme="0" tint="-0.249977111117893"/>
      <name val="Times New Roman"/>
      <family val="1"/>
    </font>
    <font>
      <sz val="12"/>
      <name val="Arial"/>
      <family val="2"/>
    </font>
    <font>
      <sz val="12"/>
      <color theme="1"/>
      <name val="Tahoma"/>
      <family val="2"/>
    </font>
    <font>
      <b/>
      <sz val="8"/>
      <name val="Times New Roman"/>
      <family val="1"/>
    </font>
    <font>
      <sz val="8"/>
      <color theme="0" tint="-0.499984740745262"/>
      <name val="Times New Roman"/>
      <family val="1"/>
    </font>
    <font>
      <i/>
      <sz val="8"/>
      <color theme="1"/>
      <name val="Times New Roman"/>
      <family val="1"/>
    </font>
    <font>
      <b/>
      <sz val="8"/>
      <color rgb="FF000000"/>
      <name val="Times New Roman"/>
      <family val="1"/>
    </font>
    <font>
      <b/>
      <sz val="8"/>
      <color theme="0" tint="-0.499984740745262"/>
      <name val="Times New Roman"/>
      <family val="1"/>
    </font>
    <font>
      <sz val="8"/>
      <color rgb="FF000000"/>
      <name val="Times New Roman"/>
      <family val="1"/>
    </font>
    <font>
      <i/>
      <sz val="8"/>
      <color rgb="FF000000"/>
      <name val="Times New Roman"/>
      <family val="1"/>
    </font>
    <font>
      <sz val="8"/>
      <name val="Times New Roman"/>
      <family val="1"/>
    </font>
    <font>
      <b/>
      <i/>
      <sz val="8"/>
      <color rgb="FF000000"/>
      <name val="Times New Roman"/>
      <family val="1"/>
    </font>
  </fonts>
  <fills count="32">
    <fill>
      <patternFill patternType="none"/>
    </fill>
    <fill>
      <patternFill patternType="gray125"/>
    </fill>
    <fill>
      <patternFill patternType="solid">
        <fgColor rgb="FFEBEBEB"/>
        <bgColor indexed="64"/>
      </patternFill>
    </fill>
    <fill>
      <patternFill patternType="solid">
        <fgColor theme="2"/>
        <bgColor indexed="64"/>
      </patternFill>
    </fill>
    <fill>
      <patternFill patternType="solid">
        <fgColor rgb="FFFFFFFF"/>
        <bgColor indexed="64"/>
      </patternFill>
    </fill>
    <fill>
      <patternFill patternType="solid">
        <fgColor rgb="FFFFFFCC"/>
        <bgColor indexed="64"/>
      </patternFill>
    </fill>
    <fill>
      <patternFill patternType="solid">
        <fgColor rgb="FFE9E9E9"/>
        <bgColor indexed="64"/>
      </patternFill>
    </fill>
    <fill>
      <patternFill patternType="solid">
        <fgColor rgb="FFFFD99F"/>
        <bgColor indexed="64"/>
      </patternFill>
    </fill>
    <fill>
      <patternFill patternType="solid">
        <fgColor rgb="FFE7E6E6"/>
        <bgColor indexed="64"/>
      </patternFill>
    </fill>
    <fill>
      <patternFill patternType="solid">
        <fgColor rgb="FFE3E3E3"/>
        <bgColor indexed="64"/>
      </patternFill>
    </fill>
    <fill>
      <patternFill patternType="solid">
        <fgColor rgb="FFFFFFD5"/>
        <bgColor indexed="64"/>
      </patternFill>
    </fill>
    <fill>
      <patternFill patternType="solid">
        <fgColor rgb="FFF4F4F4"/>
        <bgColor indexed="64"/>
      </patternFill>
    </fill>
    <fill>
      <patternFill patternType="solid">
        <fgColor rgb="FFE7E7E7"/>
        <bgColor indexed="64"/>
      </patternFill>
    </fill>
    <fill>
      <patternFill patternType="solid">
        <fgColor rgb="FFF0F0F0"/>
        <bgColor indexed="64"/>
      </patternFill>
    </fill>
    <fill>
      <patternFill patternType="solid">
        <fgColor rgb="FF66FFCC"/>
        <bgColor indexed="64"/>
      </patternFill>
    </fill>
    <fill>
      <patternFill patternType="solid">
        <fgColor rgb="FFFFE1E1"/>
        <bgColor indexed="64"/>
      </patternFill>
    </fill>
    <fill>
      <patternFill patternType="solid">
        <fgColor rgb="FFE6E6E6"/>
        <bgColor indexed="64"/>
      </patternFill>
    </fill>
    <fill>
      <patternFill patternType="solid">
        <fgColor rgb="FFFFFF99"/>
        <bgColor indexed="64"/>
      </patternFill>
    </fill>
    <fill>
      <patternFill patternType="solid">
        <fgColor rgb="FFFFCCFF"/>
        <bgColor indexed="64"/>
      </patternFill>
    </fill>
    <fill>
      <patternFill patternType="solid">
        <fgColor rgb="FF999999"/>
        <bgColor indexed="64"/>
      </patternFill>
    </fill>
    <fill>
      <patternFill patternType="solid">
        <fgColor rgb="FFE2EFDA"/>
        <bgColor indexed="64"/>
      </patternFill>
    </fill>
    <fill>
      <patternFill patternType="solid">
        <fgColor rgb="FFEDEDED"/>
        <bgColor indexed="64"/>
      </patternFill>
    </fill>
    <fill>
      <patternFill patternType="solid">
        <fgColor rgb="FFE2EFD9"/>
        <bgColor indexed="64"/>
      </patternFill>
    </fill>
    <fill>
      <patternFill patternType="solid">
        <fgColor rgb="FFF5F5F5"/>
        <bgColor indexed="64"/>
      </patternFill>
    </fill>
    <fill>
      <patternFill patternType="solid">
        <fgColor rgb="FF66FFFF"/>
        <bgColor indexed="64"/>
      </patternFill>
    </fill>
    <fill>
      <patternFill patternType="solid">
        <fgColor rgb="FFDFDFDF"/>
        <bgColor indexed="64"/>
      </patternFill>
    </fill>
    <fill>
      <patternFill patternType="solid">
        <fgColor rgb="FFFFD2D2"/>
        <bgColor indexed="64"/>
      </patternFill>
    </fill>
    <fill>
      <patternFill patternType="solid">
        <fgColor rgb="FFA8D08D"/>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cellStyleXfs>
  <cellXfs count="661">
    <xf numFmtId="0" fontId="0" fillId="0" borderId="0" xfId="0"/>
    <xf numFmtId="0" fontId="0" fillId="0" borderId="0" xfId="0" applyBorder="1"/>
    <xf numFmtId="0" fontId="2"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4" fontId="0" fillId="4" borderId="1" xfId="0" applyNumberFormat="1" applyFill="1" applyBorder="1" applyAlignment="1">
      <alignment horizontal="right" vertical="center" wrapText="1"/>
    </xf>
    <xf numFmtId="10" fontId="0" fillId="0" borderId="1" xfId="1" applyNumberFormat="1" applyFont="1" applyBorder="1"/>
    <xf numFmtId="4" fontId="2" fillId="2" borderId="1" xfId="0" applyNumberFormat="1" applyFont="1" applyFill="1" applyBorder="1" applyAlignment="1">
      <alignment horizontal="right" vertical="center" wrapText="1"/>
    </xf>
    <xf numFmtId="10" fontId="2" fillId="2" borderId="1" xfId="1" applyNumberFormat="1" applyFont="1" applyFill="1" applyBorder="1" applyAlignment="1">
      <alignment horizontal="right" vertical="center" wrapText="1"/>
    </xf>
    <xf numFmtId="4" fontId="0" fillId="0" borderId="1" xfId="0" applyNumberFormat="1" applyBorder="1"/>
    <xf numFmtId="0" fontId="0" fillId="0" borderId="1" xfId="0" applyBorder="1"/>
    <xf numFmtId="165" fontId="0" fillId="0" borderId="1" xfId="1" applyNumberFormat="1" applyFont="1" applyBorder="1"/>
    <xf numFmtId="4" fontId="2" fillId="3" borderId="0" xfId="0" applyNumberFormat="1" applyFont="1" applyFill="1"/>
    <xf numFmtId="165" fontId="0" fillId="0" borderId="0" xfId="1" applyNumberFormat="1" applyFont="1"/>
    <xf numFmtId="0" fontId="4" fillId="0" borderId="0" xfId="0" applyFont="1"/>
    <xf numFmtId="0" fontId="6"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4" fontId="3" fillId="4" borderId="1" xfId="0" applyNumberFormat="1" applyFont="1" applyFill="1" applyBorder="1" applyAlignment="1">
      <alignment horizontal="right" vertical="center" wrapText="1"/>
    </xf>
    <xf numFmtId="0" fontId="3" fillId="4" borderId="1" xfId="0" applyFont="1" applyFill="1" applyBorder="1" applyAlignment="1">
      <alignment horizontal="right" vertical="center" wrapText="1"/>
    </xf>
    <xf numFmtId="0" fontId="4" fillId="4" borderId="1" xfId="0" applyFont="1" applyFill="1" applyBorder="1" applyAlignment="1">
      <alignment horizontal="left" vertical="center" wrapText="1"/>
    </xf>
    <xf numFmtId="164" fontId="4" fillId="0" borderId="0" xfId="0" applyNumberFormat="1" applyFont="1"/>
    <xf numFmtId="164" fontId="4" fillId="0" borderId="0" xfId="2" applyFont="1"/>
    <xf numFmtId="164" fontId="3" fillId="4" borderId="1" xfId="2" applyFont="1" applyFill="1" applyBorder="1" applyAlignment="1">
      <alignment horizontal="right" vertical="center" wrapText="1"/>
    </xf>
    <xf numFmtId="4" fontId="4" fillId="0" borderId="0" xfId="0" applyNumberFormat="1" applyFont="1"/>
    <xf numFmtId="4" fontId="5" fillId="7"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4" fontId="5" fillId="6" borderId="1" xfId="0" applyNumberFormat="1" applyFont="1" applyFill="1" applyBorder="1" applyAlignment="1">
      <alignment horizontal="right" vertical="center" wrapText="1"/>
    </xf>
    <xf numFmtId="0" fontId="7"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4" fillId="0" borderId="0" xfId="0" applyFont="1" applyFill="1"/>
    <xf numFmtId="0" fontId="12" fillId="0" borderId="0" xfId="0" applyFont="1" applyAlignment="1">
      <alignment vertical="center" wrapText="1"/>
    </xf>
    <xf numFmtId="0" fontId="13" fillId="0" borderId="1" xfId="0" applyFont="1" applyBorder="1" applyAlignment="1">
      <alignment horizontal="right"/>
    </xf>
    <xf numFmtId="0" fontId="14" fillId="0" borderId="1" xfId="0" applyFont="1" applyBorder="1"/>
    <xf numFmtId="0" fontId="13" fillId="0" borderId="0" xfId="0" applyFont="1"/>
    <xf numFmtId="0" fontId="13" fillId="0" borderId="1" xfId="0" applyFont="1" applyBorder="1"/>
    <xf numFmtId="164" fontId="13" fillId="0" borderId="1" xfId="2" applyFont="1" applyBorder="1"/>
    <xf numFmtId="164" fontId="14" fillId="0" borderId="1" xfId="2" applyFont="1" applyFill="1" applyBorder="1"/>
    <xf numFmtId="164" fontId="14" fillId="0" borderId="1" xfId="0" applyNumberFormat="1" applyFont="1" applyBorder="1"/>
    <xf numFmtId="0" fontId="9" fillId="0" borderId="4" xfId="0" applyFont="1" applyBorder="1" applyAlignment="1">
      <alignment horizontal="center" vertical="center"/>
    </xf>
    <xf numFmtId="0" fontId="11" fillId="0" borderId="4" xfId="0" applyFont="1" applyBorder="1" applyAlignment="1">
      <alignment wrapText="1"/>
    </xf>
    <xf numFmtId="0" fontId="11" fillId="0" borderId="4" xfId="0" applyFont="1" applyBorder="1"/>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4" fontId="10" fillId="0" borderId="1" xfId="0" applyNumberFormat="1" applyFont="1" applyBorder="1" applyAlignment="1">
      <alignment horizontal="right" vertical="center"/>
    </xf>
    <xf numFmtId="0" fontId="8" fillId="8" borderId="1" xfId="0" applyFont="1" applyFill="1" applyBorder="1" applyAlignment="1">
      <alignment vertical="center"/>
    </xf>
    <xf numFmtId="4" fontId="8" fillId="8" borderId="1" xfId="0" applyNumberFormat="1" applyFont="1" applyFill="1" applyBorder="1" applyAlignment="1">
      <alignment horizontal="right" vertical="center"/>
    </xf>
    <xf numFmtId="0" fontId="2" fillId="4" borderId="1" xfId="0" applyFont="1" applyFill="1" applyBorder="1" applyAlignment="1">
      <alignment horizontal="right" vertical="center" wrapText="1"/>
    </xf>
    <xf numFmtId="0" fontId="2" fillId="4" borderId="1" xfId="0" applyFont="1" applyFill="1" applyBorder="1" applyAlignment="1">
      <alignment horizontal="right" vertical="center" wrapText="1"/>
    </xf>
    <xf numFmtId="0" fontId="0" fillId="0" borderId="0" xfId="0" applyAlignment="1">
      <alignment horizontal="center"/>
    </xf>
    <xf numFmtId="0" fontId="5" fillId="4" borderId="1" xfId="0" applyFont="1" applyFill="1" applyBorder="1" applyAlignment="1">
      <alignment horizontal="right" vertical="center" wrapText="1"/>
    </xf>
    <xf numFmtId="49" fontId="0" fillId="0" borderId="0" xfId="0" applyNumberFormat="1"/>
    <xf numFmtId="49" fontId="0" fillId="4" borderId="1" xfId="0" applyNumberFormat="1" applyFill="1" applyBorder="1" applyAlignment="1">
      <alignment horizontal="center" vertical="center" wrapText="1"/>
    </xf>
    <xf numFmtId="0" fontId="2" fillId="16" borderId="1" xfId="0" applyFont="1" applyFill="1" applyBorder="1" applyAlignment="1">
      <alignment horizontal="center" vertical="center" wrapText="1"/>
    </xf>
    <xf numFmtId="49" fontId="2" fillId="16"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49" fontId="2" fillId="17" borderId="1" xfId="0" applyNumberFormat="1" applyFont="1" applyFill="1" applyBorder="1" applyAlignment="1">
      <alignment horizontal="center" vertical="center" wrapText="1"/>
    </xf>
    <xf numFmtId="0" fontId="2" fillId="17" borderId="1" xfId="0" applyFont="1" applyFill="1" applyBorder="1" applyAlignment="1">
      <alignment horizontal="left" vertical="center" wrapText="1"/>
    </xf>
    <xf numFmtId="4" fontId="2" fillId="17" borderId="1" xfId="0" applyNumberFormat="1" applyFont="1" applyFill="1" applyBorder="1" applyAlignment="1">
      <alignment horizontal="right" vertical="center" wrapText="1"/>
    </xf>
    <xf numFmtId="4" fontId="2" fillId="16" borderId="1" xfId="0" applyNumberFormat="1" applyFont="1" applyFill="1" applyBorder="1" applyAlignment="1">
      <alignment horizontal="right" vertical="center" wrapText="1"/>
    </xf>
    <xf numFmtId="49" fontId="17" fillId="16" borderId="1" xfId="0" applyNumberFormat="1" applyFont="1" applyFill="1" applyBorder="1" applyAlignment="1">
      <alignment horizontal="center" vertical="center" wrapText="1"/>
    </xf>
    <xf numFmtId="0" fontId="0" fillId="0" borderId="0" xfId="0" applyAlignment="1">
      <alignment vertical="top"/>
    </xf>
    <xf numFmtId="0" fontId="16" fillId="0" borderId="0" xfId="0" applyFont="1" applyAlignment="1">
      <alignment vertical="top"/>
    </xf>
    <xf numFmtId="49" fontId="0" fillId="0" borderId="0" xfId="0" applyNumberFormat="1" applyAlignment="1">
      <alignment vertical="top"/>
    </xf>
    <xf numFmtId="49" fontId="18" fillId="0" borderId="0" xfId="0" applyNumberFormat="1" applyFont="1" applyAlignment="1">
      <alignment vertical="top"/>
    </xf>
    <xf numFmtId="49" fontId="19" fillId="13" borderId="1" xfId="0" applyNumberFormat="1" applyFont="1" applyFill="1" applyBorder="1" applyAlignment="1">
      <alignment horizontal="center" vertical="center" wrapText="1"/>
    </xf>
    <xf numFmtId="0" fontId="19" fillId="13" borderId="1" xfId="0" applyFont="1" applyFill="1" applyBorder="1" applyAlignment="1">
      <alignment horizontal="center" vertical="center" wrapText="1"/>
    </xf>
    <xf numFmtId="49" fontId="20" fillId="4" borderId="1" xfId="0" applyNumberFormat="1" applyFont="1" applyFill="1" applyBorder="1" applyAlignment="1">
      <alignment horizontal="center"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right" vertical="center" wrapText="1"/>
    </xf>
    <xf numFmtId="0" fontId="20" fillId="0" borderId="1" xfId="0" applyFont="1" applyBorder="1" applyAlignment="1">
      <alignment vertical="top"/>
    </xf>
    <xf numFmtId="0" fontId="20" fillId="0" borderId="1" xfId="0" applyFont="1" applyBorder="1" applyAlignment="1">
      <alignment vertical="top" wrapText="1"/>
    </xf>
    <xf numFmtId="4" fontId="20" fillId="4" borderId="1" xfId="0" applyNumberFormat="1" applyFont="1" applyFill="1" applyBorder="1" applyAlignment="1">
      <alignment horizontal="right" vertical="center" wrapText="1"/>
    </xf>
    <xf numFmtId="0" fontId="19" fillId="4" borderId="1" xfId="0" applyFont="1" applyFill="1" applyBorder="1" applyAlignment="1">
      <alignment horizontal="right" vertical="center" wrapText="1"/>
    </xf>
    <xf numFmtId="4" fontId="19" fillId="18" borderId="1" xfId="0" applyNumberFormat="1" applyFont="1" applyFill="1" applyBorder="1" applyAlignment="1">
      <alignment horizontal="right" vertical="center" wrapText="1"/>
    </xf>
    <xf numFmtId="49" fontId="19" fillId="17" borderId="1" xfId="0" applyNumberFormat="1" applyFont="1" applyFill="1" applyBorder="1" applyAlignment="1">
      <alignment horizontal="center" vertical="center" wrapText="1"/>
    </xf>
    <xf numFmtId="49" fontId="11" fillId="0" borderId="0" xfId="0" applyNumberFormat="1" applyFont="1" applyBorder="1"/>
    <xf numFmtId="0" fontId="11" fillId="0" borderId="0" xfId="0" applyFont="1"/>
    <xf numFmtId="0" fontId="4" fillId="0" borderId="1" xfId="0" applyFont="1" applyBorder="1" applyAlignment="1">
      <alignment vertical="top" wrapText="1"/>
    </xf>
    <xf numFmtId="49" fontId="21" fillId="0" borderId="0" xfId="0" applyNumberFormat="1" applyFont="1" applyBorder="1"/>
    <xf numFmtId="49" fontId="21" fillId="0" borderId="0" xfId="0" applyNumberFormat="1" applyFont="1" applyBorder="1" applyAlignment="1">
      <alignment wrapText="1"/>
    </xf>
    <xf numFmtId="0" fontId="21" fillId="0" borderId="0" xfId="0" applyFont="1"/>
    <xf numFmtId="0" fontId="22" fillId="12"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22" fillId="13" borderId="1" xfId="0" applyFont="1" applyFill="1" applyBorder="1" applyAlignment="1">
      <alignment horizontal="left" vertical="center" wrapText="1"/>
    </xf>
    <xf numFmtId="0" fontId="22" fillId="5" borderId="1" xfId="0" applyFont="1" applyFill="1" applyBorder="1" applyAlignment="1">
      <alignment horizontal="right" vertical="center" wrapText="1"/>
    </xf>
    <xf numFmtId="4" fontId="22" fillId="5" borderId="1" xfId="0" applyNumberFormat="1" applyFont="1" applyFill="1" applyBorder="1" applyAlignment="1">
      <alignment horizontal="righ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right" vertical="center" wrapText="1"/>
    </xf>
    <xf numFmtId="4" fontId="21" fillId="4" borderId="1" xfId="0" applyNumberFormat="1" applyFont="1" applyFill="1" applyBorder="1" applyAlignment="1">
      <alignment horizontal="right" vertical="center" wrapText="1"/>
    </xf>
    <xf numFmtId="9" fontId="21" fillId="4" borderId="1" xfId="0" applyNumberFormat="1" applyFont="1" applyFill="1" applyBorder="1" applyAlignment="1">
      <alignment horizontal="center" vertical="center" wrapText="1"/>
    </xf>
    <xf numFmtId="4" fontId="22" fillId="13" borderId="1" xfId="0" applyNumberFormat="1" applyFont="1" applyFill="1" applyBorder="1" applyAlignment="1">
      <alignment horizontal="righ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horizontal="right" vertical="center" wrapText="1"/>
    </xf>
    <xf numFmtId="0" fontId="22" fillId="13" borderId="1" xfId="0" applyFont="1" applyFill="1" applyBorder="1" applyAlignment="1">
      <alignment horizontal="right" vertical="center" wrapText="1"/>
    </xf>
    <xf numFmtId="0" fontId="21" fillId="4" borderId="1" xfId="0" applyFont="1" applyFill="1" applyBorder="1" applyAlignment="1">
      <alignment vertical="center" wrapText="1"/>
    </xf>
    <xf numFmtId="0" fontId="22" fillId="14" borderId="1" xfId="0" applyFont="1" applyFill="1" applyBorder="1" applyAlignment="1">
      <alignment horizontal="left" vertical="center" wrapText="1"/>
    </xf>
    <xf numFmtId="4" fontId="22" fillId="15" borderId="1" xfId="0" applyNumberFormat="1" applyFont="1" applyFill="1" applyBorder="1" applyAlignment="1">
      <alignment horizontal="right" vertical="center" wrapText="1"/>
    </xf>
    <xf numFmtId="49" fontId="21" fillId="0" borderId="0" xfId="0" applyNumberFormat="1" applyFont="1"/>
    <xf numFmtId="49" fontId="21" fillId="0" borderId="0" xfId="0" applyNumberFormat="1" applyFont="1" applyAlignment="1">
      <alignment wrapText="1"/>
    </xf>
    <xf numFmtId="0" fontId="22" fillId="13" borderId="1" xfId="0" applyFont="1" applyFill="1" applyBorder="1" applyAlignment="1">
      <alignment vertical="center" wrapText="1"/>
    </xf>
    <xf numFmtId="0" fontId="14" fillId="0" borderId="0" xfId="0" applyFont="1" applyBorder="1" applyAlignment="1">
      <alignment horizontal="center" vertical="center" wrapText="1"/>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49" fontId="11" fillId="0" borderId="1" xfId="0" applyNumberFormat="1" applyFont="1" applyBorder="1"/>
    <xf numFmtId="49" fontId="11" fillId="0" borderId="1" xfId="0" applyNumberFormat="1" applyFont="1" applyBorder="1" applyAlignment="1">
      <alignment wrapText="1"/>
    </xf>
    <xf numFmtId="4" fontId="11" fillId="0" borderId="1" xfId="0" applyNumberFormat="1" applyFont="1" applyBorder="1"/>
    <xf numFmtId="164" fontId="11" fillId="0" borderId="1" xfId="2" applyFont="1" applyBorder="1"/>
    <xf numFmtId="49" fontId="11" fillId="0" borderId="0" xfId="0" applyNumberFormat="1" applyFont="1" applyBorder="1" applyAlignment="1">
      <alignment horizontal="center" wrapText="1"/>
    </xf>
    <xf numFmtId="4" fontId="11" fillId="0" borderId="0" xfId="0" applyNumberFormat="1" applyFont="1" applyBorder="1"/>
    <xf numFmtId="49" fontId="11" fillId="0" borderId="3" xfId="0" applyNumberFormat="1" applyFont="1" applyBorder="1"/>
    <xf numFmtId="49" fontId="11" fillId="0" borderId="3" xfId="0" applyNumberFormat="1" applyFont="1" applyBorder="1" applyAlignment="1">
      <alignment wrapText="1"/>
    </xf>
    <xf numFmtId="4" fontId="11" fillId="0" borderId="3" xfId="0" applyNumberFormat="1" applyFont="1" applyBorder="1"/>
    <xf numFmtId="164" fontId="11" fillId="0" borderId="3" xfId="2" applyFont="1" applyBorder="1"/>
    <xf numFmtId="164" fontId="11" fillId="0" borderId="0" xfId="2" applyFont="1" applyBorder="1"/>
    <xf numFmtId="4" fontId="9" fillId="3" borderId="1" xfId="0" applyNumberFormat="1" applyFont="1" applyFill="1" applyBorder="1"/>
    <xf numFmtId="49" fontId="11" fillId="0" borderId="0" xfId="0" applyNumberFormat="1" applyFont="1" applyAlignment="1">
      <alignment horizontal="center" wrapText="1"/>
    </xf>
    <xf numFmtId="49" fontId="21" fillId="0" borderId="1" xfId="0" applyNumberFormat="1" applyFont="1" applyBorder="1"/>
    <xf numFmtId="49" fontId="21" fillId="0" borderId="1" xfId="0" applyNumberFormat="1" applyFont="1" applyBorder="1" applyAlignment="1">
      <alignment wrapText="1"/>
    </xf>
    <xf numFmtId="4" fontId="21" fillId="0" borderId="1" xfId="0" applyNumberFormat="1" applyFont="1" applyBorder="1"/>
    <xf numFmtId="164" fontId="21" fillId="0" borderId="1" xfId="2" applyFont="1" applyBorder="1"/>
    <xf numFmtId="49" fontId="21" fillId="0" borderId="0" xfId="0" applyNumberFormat="1" applyFont="1" applyBorder="1" applyAlignment="1">
      <alignment horizontal="right" wrapText="1"/>
    </xf>
    <xf numFmtId="4" fontId="21" fillId="0" borderId="0" xfId="0" applyNumberFormat="1" applyFont="1" applyBorder="1"/>
    <xf numFmtId="164" fontId="21" fillId="0" borderId="0" xfId="2" applyFont="1" applyBorder="1"/>
    <xf numFmtId="49" fontId="21" fillId="0" borderId="3" xfId="0" applyNumberFormat="1" applyFont="1" applyBorder="1"/>
    <xf numFmtId="49" fontId="21" fillId="0" borderId="3" xfId="0" applyNumberFormat="1" applyFont="1" applyBorder="1" applyAlignment="1">
      <alignment wrapText="1"/>
    </xf>
    <xf numFmtId="164" fontId="21" fillId="0" borderId="3" xfId="2" applyFont="1" applyBorder="1"/>
    <xf numFmtId="4" fontId="21" fillId="0" borderId="3" xfId="0" applyNumberFormat="1" applyFont="1" applyBorder="1"/>
    <xf numFmtId="0" fontId="21" fillId="0" borderId="1" xfId="0" applyFont="1" applyBorder="1"/>
    <xf numFmtId="4" fontId="22" fillId="3" borderId="1" xfId="0" applyNumberFormat="1" applyFont="1" applyFill="1" applyBorder="1"/>
    <xf numFmtId="0" fontId="25" fillId="0" borderId="0" xfId="0" applyFont="1" applyFill="1"/>
    <xf numFmtId="0" fontId="25" fillId="0" borderId="0" xfId="0" applyFont="1"/>
    <xf numFmtId="0" fontId="27" fillId="0" borderId="1" xfId="0" applyFont="1" applyFill="1" applyBorder="1"/>
    <xf numFmtId="0" fontId="24" fillId="0" borderId="1" xfId="0" applyFont="1" applyFill="1" applyBorder="1" applyAlignment="1">
      <alignment horizontal="center" vertical="center" wrapText="1"/>
    </xf>
    <xf numFmtId="164" fontId="24" fillId="0" borderId="1" xfId="2" applyFont="1" applyFill="1" applyBorder="1" applyAlignment="1">
      <alignment horizontal="center" vertical="center"/>
    </xf>
    <xf numFmtId="0" fontId="24" fillId="0" borderId="1" xfId="0" applyFont="1" applyFill="1" applyBorder="1"/>
    <xf numFmtId="2" fontId="24" fillId="0" borderId="1" xfId="0" applyNumberFormat="1" applyFont="1" applyFill="1" applyBorder="1"/>
    <xf numFmtId="164" fontId="24" fillId="0" borderId="1" xfId="2" applyFont="1" applyFill="1" applyBorder="1"/>
    <xf numFmtId="3" fontId="28" fillId="0" borderId="1" xfId="0" applyNumberFormat="1" applyFont="1" applyFill="1" applyBorder="1" applyAlignment="1" applyProtection="1">
      <alignment wrapText="1"/>
      <protection locked="0"/>
    </xf>
    <xf numFmtId="164" fontId="28" fillId="0" borderId="1" xfId="2" applyFont="1" applyFill="1" applyBorder="1" applyProtection="1">
      <protection locked="0"/>
    </xf>
    <xf numFmtId="3" fontId="28" fillId="0" borderId="1" xfId="0" applyNumberFormat="1" applyFont="1" applyFill="1" applyBorder="1" applyProtection="1">
      <protection locked="0"/>
    </xf>
    <xf numFmtId="3" fontId="28" fillId="0" borderId="1" xfId="0" applyNumberFormat="1" applyFont="1" applyFill="1" applyBorder="1" applyAlignment="1" applyProtection="1">
      <alignment vertical="center" wrapText="1"/>
      <protection locked="0"/>
    </xf>
    <xf numFmtId="0" fontId="28" fillId="0" borderId="1" xfId="0" applyFont="1" applyBorder="1"/>
    <xf numFmtId="0" fontId="24" fillId="0" borderId="1" xfId="0" applyFont="1" applyFill="1" applyBorder="1" applyAlignment="1">
      <alignment wrapText="1"/>
    </xf>
    <xf numFmtId="3" fontId="24" fillId="0" borderId="1" xfId="0" applyNumberFormat="1" applyFont="1" applyFill="1" applyBorder="1" applyProtection="1">
      <protection locked="0"/>
    </xf>
    <xf numFmtId="164" fontId="24" fillId="0" borderId="1" xfId="2" applyFont="1" applyFill="1" applyBorder="1" applyProtection="1">
      <protection locked="0"/>
    </xf>
    <xf numFmtId="0" fontId="28" fillId="0" borderId="1" xfId="0" applyFont="1" applyFill="1" applyBorder="1" applyAlignment="1">
      <alignment wrapText="1"/>
    </xf>
    <xf numFmtId="3" fontId="28" fillId="0" borderId="1" xfId="0" applyNumberFormat="1" applyFont="1" applyFill="1" applyBorder="1"/>
    <xf numFmtId="2" fontId="28" fillId="0" borderId="1" xfId="0" applyNumberFormat="1" applyFont="1" applyFill="1" applyBorder="1"/>
    <xf numFmtId="164" fontId="28" fillId="0" borderId="1" xfId="2" applyFont="1" applyFill="1" applyBorder="1"/>
    <xf numFmtId="3" fontId="24" fillId="0" borderId="1" xfId="0" applyNumberFormat="1" applyFont="1" applyFill="1" applyBorder="1"/>
    <xf numFmtId="0" fontId="24" fillId="0" borderId="0" xfId="0" applyFont="1" applyFill="1" applyBorder="1" applyAlignment="1">
      <alignment wrapText="1"/>
    </xf>
    <xf numFmtId="3" fontId="24" fillId="0" borderId="0" xfId="0" applyNumberFormat="1" applyFont="1" applyFill="1" applyBorder="1"/>
    <xf numFmtId="164" fontId="24" fillId="0" borderId="0" xfId="2" applyFont="1" applyFill="1" applyBorder="1" applyProtection="1">
      <protection locked="0"/>
    </xf>
    <xf numFmtId="164" fontId="24" fillId="0" borderId="0" xfId="2" applyFont="1" applyFill="1" applyBorder="1"/>
    <xf numFmtId="164" fontId="28" fillId="0" borderId="1" xfId="2" applyFont="1" applyFill="1" applyBorder="1" applyAlignment="1" applyProtection="1">
      <alignment wrapText="1"/>
      <protection locked="0"/>
    </xf>
    <xf numFmtId="3" fontId="29" fillId="0" borderId="1" xfId="0" applyNumberFormat="1" applyFont="1" applyFill="1" applyBorder="1" applyAlignment="1" applyProtection="1">
      <alignment wrapText="1"/>
      <protection locked="0"/>
    </xf>
    <xf numFmtId="3" fontId="24" fillId="0" borderId="1" xfId="0" applyNumberFormat="1" applyFont="1" applyFill="1" applyBorder="1" applyAlignment="1" applyProtection="1">
      <alignment wrapText="1"/>
      <protection locked="0"/>
    </xf>
    <xf numFmtId="164" fontId="24" fillId="0" borderId="1" xfId="2" applyFont="1" applyFill="1" applyBorder="1" applyAlignment="1" applyProtection="1">
      <alignment wrapText="1"/>
      <protection locked="0"/>
    </xf>
    <xf numFmtId="10" fontId="25" fillId="0" borderId="0" xfId="1" applyNumberFormat="1" applyFont="1"/>
    <xf numFmtId="0" fontId="28" fillId="0" borderId="0" xfId="0" applyFont="1" applyFill="1" applyBorder="1" applyAlignment="1">
      <alignment wrapText="1"/>
    </xf>
    <xf numFmtId="0" fontId="28" fillId="0" borderId="0" xfId="0" applyFont="1" applyFill="1" applyBorder="1"/>
    <xf numFmtId="2" fontId="28" fillId="0" borderId="0" xfId="0" applyNumberFormat="1" applyFont="1" applyFill="1" applyBorder="1"/>
    <xf numFmtId="164" fontId="28" fillId="0" borderId="0" xfId="2" applyFont="1" applyFill="1" applyBorder="1"/>
    <xf numFmtId="2" fontId="28" fillId="0" borderId="1" xfId="0" applyNumberFormat="1" applyFont="1" applyFill="1" applyBorder="1" applyProtection="1">
      <protection locked="0"/>
    </xf>
    <xf numFmtId="4" fontId="28" fillId="0" borderId="1" xfId="0" applyNumberFormat="1" applyFont="1" applyFill="1" applyBorder="1" applyProtection="1">
      <protection locked="0"/>
    </xf>
    <xf numFmtId="164" fontId="25" fillId="0" borderId="0" xfId="0" applyNumberFormat="1" applyFont="1"/>
    <xf numFmtId="164" fontId="25" fillId="0" borderId="0" xfId="2" applyFont="1"/>
    <xf numFmtId="0" fontId="31" fillId="0" borderId="14" xfId="0" applyFont="1" applyBorder="1" applyAlignment="1">
      <alignment horizontal="center"/>
    </xf>
    <xf numFmtId="166" fontId="31" fillId="0" borderId="15" xfId="0" applyNumberFormat="1" applyFont="1" applyBorder="1" applyAlignment="1">
      <alignment horizontal="center"/>
    </xf>
    <xf numFmtId="0" fontId="30" fillId="0" borderId="15" xfId="0" applyFont="1" applyBorder="1" applyAlignment="1">
      <alignment wrapText="1"/>
    </xf>
    <xf numFmtId="0" fontId="31" fillId="0" borderId="15" xfId="0" applyFont="1" applyBorder="1" applyAlignment="1">
      <alignment horizontal="left" vertical="center" wrapText="1"/>
    </xf>
    <xf numFmtId="0" fontId="31" fillId="0" borderId="15" xfId="0" applyFont="1" applyBorder="1" applyAlignment="1">
      <alignment horizontal="center"/>
    </xf>
    <xf numFmtId="0" fontId="31" fillId="0" borderId="15" xfId="0" applyFont="1" applyBorder="1" applyAlignment="1">
      <alignment horizontal="left" wrapText="1"/>
    </xf>
    <xf numFmtId="9" fontId="31" fillId="0" borderId="15" xfId="1" applyFont="1" applyBorder="1" applyAlignment="1">
      <alignment horizontal="left" wrapText="1"/>
    </xf>
    <xf numFmtId="0" fontId="31" fillId="0" borderId="15" xfId="0" applyFont="1" applyBorder="1" applyAlignment="1">
      <alignment horizontal="left"/>
    </xf>
    <xf numFmtId="166" fontId="30" fillId="0" borderId="15" xfId="0" applyNumberFormat="1" applyFont="1" applyBorder="1" applyAlignment="1">
      <alignment horizontal="center" vertical="center"/>
    </xf>
    <xf numFmtId="0" fontId="30" fillId="0" borderId="15" xfId="0" applyFont="1" applyBorder="1" applyAlignment="1">
      <alignment horizontal="left" vertical="center" wrapText="1"/>
    </xf>
    <xf numFmtId="0" fontId="31" fillId="0" borderId="15" xfId="2" applyNumberFormat="1" applyFont="1" applyFill="1" applyBorder="1" applyAlignment="1">
      <alignment horizontal="left" vertical="center" wrapText="1"/>
    </xf>
    <xf numFmtId="0" fontId="31" fillId="4" borderId="15" xfId="0" applyFont="1" applyFill="1" applyBorder="1" applyAlignment="1">
      <alignment horizontal="center" vertical="center" wrapText="1"/>
    </xf>
    <xf numFmtId="0" fontId="31" fillId="0" borderId="15" xfId="0" applyFont="1" applyBorder="1" applyAlignment="1">
      <alignment wrapText="1"/>
    </xf>
    <xf numFmtId="0" fontId="31" fillId="4" borderId="14" xfId="0" applyFont="1" applyFill="1" applyBorder="1" applyAlignment="1">
      <alignment vertical="center" wrapText="1"/>
    </xf>
    <xf numFmtId="0" fontId="31" fillId="0" borderId="14" xfId="0" applyFont="1" applyBorder="1" applyAlignment="1">
      <alignment wrapText="1"/>
    </xf>
    <xf numFmtId="0" fontId="31" fillId="4" borderId="14" xfId="0" applyFont="1" applyFill="1" applyBorder="1" applyAlignment="1">
      <alignment horizontal="center" vertical="center" wrapText="1"/>
    </xf>
    <xf numFmtId="0" fontId="31" fillId="0" borderId="14" xfId="0" applyFont="1" applyBorder="1" applyAlignment="1">
      <alignment vertical="center" wrapText="1"/>
    </xf>
    <xf numFmtId="0" fontId="31" fillId="0" borderId="14" xfId="0" applyFont="1" applyFill="1" applyBorder="1" applyAlignment="1">
      <alignment horizontal="center" vertical="center" wrapText="1"/>
    </xf>
    <xf numFmtId="0" fontId="31" fillId="0" borderId="14" xfId="0" applyFont="1" applyFill="1" applyBorder="1" applyAlignment="1">
      <alignment vertical="center" wrapText="1"/>
    </xf>
    <xf numFmtId="0" fontId="31" fillId="4" borderId="1" xfId="0" applyFont="1" applyFill="1" applyBorder="1" applyAlignment="1">
      <alignment vertical="center" wrapText="1"/>
    </xf>
    <xf numFmtId="166" fontId="31" fillId="4" borderId="15" xfId="0" applyNumberFormat="1" applyFont="1" applyFill="1" applyBorder="1" applyAlignment="1">
      <alignment horizontal="center" vertical="center" wrapText="1"/>
    </xf>
    <xf numFmtId="0" fontId="32" fillId="20" borderId="14" xfId="0" applyFont="1" applyFill="1" applyBorder="1" applyAlignment="1">
      <alignment vertical="center" wrapText="1"/>
    </xf>
    <xf numFmtId="0" fontId="33" fillId="21" borderId="15" xfId="0" applyFont="1" applyFill="1" applyBorder="1" applyAlignment="1">
      <alignment horizontal="left" vertical="center" wrapText="1" indent="1"/>
    </xf>
    <xf numFmtId="0" fontId="34" fillId="0" borderId="15" xfId="0" applyFont="1" applyBorder="1" applyAlignment="1">
      <alignment vertical="center" wrapText="1"/>
    </xf>
    <xf numFmtId="0" fontId="31" fillId="0" borderId="15" xfId="0" applyFont="1" applyBorder="1" applyAlignment="1">
      <alignment vertical="center" wrapText="1"/>
    </xf>
    <xf numFmtId="0" fontId="35" fillId="20" borderId="15" xfId="0" applyFont="1" applyFill="1" applyBorder="1" applyAlignment="1">
      <alignment vertical="center" wrapText="1"/>
    </xf>
    <xf numFmtId="0" fontId="36" fillId="0" borderId="14" xfId="0" applyFont="1" applyBorder="1" applyAlignment="1">
      <alignment wrapText="1"/>
    </xf>
    <xf numFmtId="0" fontId="33" fillId="0" borderId="15" xfId="0" applyFont="1" applyBorder="1" applyAlignment="1">
      <alignment vertical="center" wrapText="1"/>
    </xf>
    <xf numFmtId="9" fontId="36" fillId="0" borderId="14" xfId="0" applyNumberFormat="1" applyFont="1" applyBorder="1" applyAlignment="1">
      <alignment wrapText="1"/>
    </xf>
    <xf numFmtId="0" fontId="32" fillId="8" borderId="15" xfId="0" applyFont="1" applyFill="1" applyBorder="1" applyAlignment="1">
      <alignment vertical="center" wrapText="1"/>
    </xf>
    <xf numFmtId="0" fontId="36" fillId="0" borderId="14" xfId="0" applyFont="1" applyBorder="1" applyAlignment="1">
      <alignment horizontal="left" wrapText="1"/>
    </xf>
    <xf numFmtId="166" fontId="31" fillId="4" borderId="14" xfId="0" applyNumberFormat="1" applyFont="1" applyFill="1" applyBorder="1" applyAlignment="1">
      <alignment horizontal="center" vertical="center" wrapText="1"/>
    </xf>
    <xf numFmtId="0" fontId="32" fillId="22" borderId="15" xfId="0" applyFont="1" applyFill="1" applyBorder="1" applyAlignment="1">
      <alignment vertical="center" wrapText="1"/>
    </xf>
    <xf numFmtId="0" fontId="6" fillId="16" borderId="1" xfId="0" applyFont="1" applyFill="1" applyBorder="1" applyAlignment="1">
      <alignment horizontal="center" vertical="center" wrapText="1"/>
    </xf>
    <xf numFmtId="0" fontId="6" fillId="17"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7" fillId="0" borderId="0" xfId="0" applyFont="1"/>
    <xf numFmtId="0" fontId="23" fillId="16" borderId="1" xfId="0" applyFont="1" applyFill="1" applyBorder="1" applyAlignment="1">
      <alignment horizontal="center" vertical="center" wrapText="1"/>
    </xf>
    <xf numFmtId="49" fontId="23" fillId="16" borderId="1" xfId="0" applyNumberFormat="1" applyFont="1" applyFill="1" applyBorder="1" applyAlignment="1">
      <alignment horizontal="center" vertical="center" wrapText="1"/>
    </xf>
    <xf numFmtId="0" fontId="23" fillId="17" borderId="1" xfId="0" applyFont="1" applyFill="1" applyBorder="1" applyAlignment="1">
      <alignment horizontal="center" vertical="center" wrapText="1"/>
    </xf>
    <xf numFmtId="49" fontId="23" fillId="17" borderId="1" xfId="0" applyNumberFormat="1" applyFont="1" applyFill="1" applyBorder="1" applyAlignment="1">
      <alignment horizontal="center" vertical="center" wrapText="1"/>
    </xf>
    <xf numFmtId="0" fontId="23" fillId="17" borderId="1" xfId="0" applyFont="1" applyFill="1" applyBorder="1" applyAlignment="1">
      <alignment horizontal="left" vertical="center" wrapText="1"/>
    </xf>
    <xf numFmtId="0" fontId="7" fillId="0" borderId="1" xfId="0" applyFont="1" applyBorder="1" applyAlignment="1">
      <alignment vertical="top"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4" borderId="1" xfId="0" applyFont="1" applyFill="1" applyBorder="1" applyAlignment="1">
      <alignment horizontal="right" vertical="center" wrapText="1"/>
    </xf>
    <xf numFmtId="4" fontId="7" fillId="4" borderId="1" xfId="0" applyNumberFormat="1" applyFont="1" applyFill="1" applyBorder="1" applyAlignment="1">
      <alignment horizontal="right" vertical="center" wrapText="1"/>
    </xf>
    <xf numFmtId="0" fontId="23" fillId="4" borderId="1" xfId="0" applyFont="1" applyFill="1" applyBorder="1" applyAlignment="1">
      <alignment horizontal="right" vertical="center" wrapText="1"/>
    </xf>
    <xf numFmtId="0" fontId="23" fillId="17" borderId="1" xfId="0" applyFont="1" applyFill="1" applyBorder="1" applyAlignment="1">
      <alignment horizontal="right" vertical="center" wrapText="1"/>
    </xf>
    <xf numFmtId="4" fontId="23" fillId="17" borderId="1" xfId="0" applyNumberFormat="1" applyFont="1" applyFill="1" applyBorder="1" applyAlignment="1">
      <alignment horizontal="right" vertical="center" wrapText="1"/>
    </xf>
    <xf numFmtId="0" fontId="7" fillId="0" borderId="1" xfId="0" applyFont="1" applyBorder="1"/>
    <xf numFmtId="4" fontId="23" fillId="16" borderId="1" xfId="0" applyNumberFormat="1" applyFont="1" applyFill="1" applyBorder="1" applyAlignment="1">
      <alignment horizontal="right" vertical="center" wrapText="1"/>
    </xf>
    <xf numFmtId="49" fontId="7" fillId="0" borderId="0" xfId="0" applyNumberFormat="1" applyFont="1"/>
    <xf numFmtId="49" fontId="21" fillId="0" borderId="0" xfId="0" applyNumberFormat="1" applyFont="1" applyBorder="1" applyAlignment="1">
      <alignment vertical="center"/>
    </xf>
    <xf numFmtId="49" fontId="3" fillId="0" borderId="0" xfId="0" applyNumberFormat="1" applyFont="1" applyBorder="1" applyAlignment="1">
      <alignment vertical="center" wrapText="1"/>
    </xf>
    <xf numFmtId="49" fontId="7" fillId="0" borderId="0" xfId="0" applyNumberFormat="1"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49" fontId="5" fillId="5" borderId="1" xfId="0" applyNumberFormat="1" applyFont="1" applyFill="1" applyBorder="1" applyAlignment="1">
      <alignment horizontal="center" vertical="center" wrapText="1"/>
    </xf>
    <xf numFmtId="49" fontId="23" fillId="5"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left" vertical="center" wrapText="1"/>
    </xf>
    <xf numFmtId="0" fontId="5" fillId="13" borderId="1" xfId="0" applyFont="1" applyFill="1" applyBorder="1" applyAlignment="1">
      <alignment horizontal="left" vertical="center" wrapText="1"/>
    </xf>
    <xf numFmtId="49" fontId="23" fillId="13" borderId="1" xfId="0" applyNumberFormat="1" applyFont="1" applyFill="1" applyBorder="1" applyAlignment="1">
      <alignment horizontal="left" vertical="center" wrapText="1"/>
    </xf>
    <xf numFmtId="49" fontId="23" fillId="4" borderId="1" xfId="0" applyNumberFormat="1" applyFont="1" applyFill="1" applyBorder="1" applyAlignment="1">
      <alignment horizontal="right" vertical="center" wrapText="1"/>
    </xf>
    <xf numFmtId="49" fontId="5" fillId="14" borderId="1" xfId="0" applyNumberFormat="1" applyFont="1" applyFill="1" applyBorder="1" applyAlignment="1">
      <alignment horizontal="center" vertical="center" wrapText="1"/>
    </xf>
    <xf numFmtId="49" fontId="23" fillId="14" borderId="1" xfId="0" applyNumberFormat="1" applyFont="1" applyFill="1" applyBorder="1" applyAlignment="1">
      <alignment horizontal="left" vertical="center" wrapText="1"/>
    </xf>
    <xf numFmtId="49" fontId="7" fillId="4" borderId="1" xfId="0" applyNumberFormat="1" applyFont="1" applyFill="1" applyBorder="1" applyAlignment="1">
      <alignment vertical="center" wrapText="1"/>
    </xf>
    <xf numFmtId="49" fontId="21" fillId="0" borderId="0" xfId="0" applyNumberFormat="1" applyFont="1" applyAlignment="1">
      <alignment vertical="center"/>
    </xf>
    <xf numFmtId="49" fontId="3" fillId="0" borderId="0" xfId="0" applyNumberFormat="1" applyFont="1" applyAlignment="1">
      <alignment vertical="center" wrapText="1"/>
    </xf>
    <xf numFmtId="49" fontId="7" fillId="0" borderId="0" xfId="0" applyNumberFormat="1" applyFont="1" applyAlignment="1">
      <alignment vertical="center"/>
    </xf>
    <xf numFmtId="0" fontId="3" fillId="0" borderId="0" xfId="0" applyFont="1" applyAlignment="1">
      <alignment vertical="top"/>
    </xf>
    <xf numFmtId="49" fontId="4" fillId="0" borderId="0" xfId="0" applyNumberFormat="1" applyFont="1" applyAlignment="1">
      <alignment vertical="top"/>
    </xf>
    <xf numFmtId="0" fontId="0" fillId="0" borderId="0" xfId="0" applyAlignment="1">
      <alignment vertical="center"/>
    </xf>
    <xf numFmtId="0" fontId="16" fillId="0" borderId="0" xfId="0" applyFont="1" applyAlignment="1">
      <alignment vertical="center"/>
    </xf>
    <xf numFmtId="0" fontId="17" fillId="16"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0" fillId="0" borderId="1" xfId="0" applyBorder="1" applyAlignment="1">
      <alignment vertical="center"/>
    </xf>
    <xf numFmtId="0" fontId="16" fillId="0" borderId="1" xfId="0" applyFont="1" applyBorder="1" applyAlignment="1">
      <alignment vertical="center"/>
    </xf>
    <xf numFmtId="49" fontId="17" fillId="17" borderId="1" xfId="0" applyNumberFormat="1" applyFont="1" applyFill="1" applyBorder="1" applyAlignment="1">
      <alignment horizontal="center" vertical="center" wrapText="1"/>
    </xf>
    <xf numFmtId="0" fontId="5" fillId="17" borderId="1" xfId="0" applyFont="1" applyFill="1" applyBorder="1" applyAlignment="1">
      <alignment horizontal="left" vertical="center" wrapText="1"/>
    </xf>
    <xf numFmtId="49" fontId="18" fillId="4"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17" fillId="4" borderId="1" xfId="0" applyFont="1" applyFill="1" applyBorder="1" applyAlignment="1">
      <alignment horizontal="right" vertical="center" wrapText="1"/>
    </xf>
    <xf numFmtId="4" fontId="5" fillId="17" borderId="1" xfId="0" applyNumberFormat="1" applyFont="1" applyFill="1" applyBorder="1" applyAlignment="1">
      <alignment horizontal="right" vertical="center" wrapText="1"/>
    </xf>
    <xf numFmtId="0" fontId="5" fillId="17" borderId="1" xfId="0" applyFont="1" applyFill="1" applyBorder="1" applyAlignment="1">
      <alignment horizontal="right" vertical="center" wrapText="1"/>
    </xf>
    <xf numFmtId="4" fontId="5" fillId="16" borderId="1" xfId="0" applyNumberFormat="1" applyFont="1" applyFill="1" applyBorder="1" applyAlignment="1">
      <alignment horizontal="right" vertical="center" wrapText="1"/>
    </xf>
    <xf numFmtId="49" fontId="4" fillId="0" borderId="0" xfId="0" applyNumberFormat="1" applyFont="1" applyAlignment="1">
      <alignment vertical="center"/>
    </xf>
    <xf numFmtId="0" fontId="37" fillId="16" borderId="1" xfId="0" applyFont="1" applyFill="1" applyBorder="1" applyAlignment="1">
      <alignment horizontal="center" vertical="center" wrapText="1"/>
    </xf>
    <xf numFmtId="164" fontId="7" fillId="0" borderId="0" xfId="2" applyFont="1" applyAlignment="1">
      <alignment vertical="center"/>
    </xf>
    <xf numFmtId="164" fontId="7" fillId="0" borderId="1" xfId="2" applyFont="1" applyBorder="1" applyAlignment="1">
      <alignment vertical="center"/>
    </xf>
    <xf numFmtId="0" fontId="7" fillId="0" borderId="0" xfId="0" applyFont="1" applyAlignment="1">
      <alignment vertical="center"/>
    </xf>
    <xf numFmtId="4" fontId="7" fillId="0" borderId="0" xfId="0" applyNumberFormat="1" applyFont="1" applyAlignment="1">
      <alignment vertical="center"/>
    </xf>
    <xf numFmtId="164" fontId="6" fillId="16" borderId="1" xfId="2" applyFont="1" applyFill="1" applyBorder="1" applyAlignment="1">
      <alignment horizontal="center" vertical="center" wrapText="1"/>
    </xf>
    <xf numFmtId="49" fontId="4" fillId="0" borderId="0" xfId="0" applyNumberFormat="1" applyFont="1" applyBorder="1" applyAlignment="1">
      <alignment vertical="center"/>
    </xf>
    <xf numFmtId="0" fontId="6" fillId="1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13" borderId="1" xfId="0" applyFont="1" applyFill="1" applyBorder="1" applyAlignment="1">
      <alignment vertical="center" wrapText="1"/>
    </xf>
    <xf numFmtId="0" fontId="6" fillId="5" borderId="1" xfId="0" applyFont="1" applyFill="1" applyBorder="1" applyAlignment="1">
      <alignment horizontal="center" vertical="center" wrapText="1"/>
    </xf>
    <xf numFmtId="0" fontId="4" fillId="14" borderId="1" xfId="0" applyFont="1" applyFill="1" applyBorder="1" applyAlignment="1">
      <alignment vertical="center" wrapText="1"/>
    </xf>
    <xf numFmtId="0" fontId="4" fillId="5" borderId="1" xfId="0" applyFont="1" applyFill="1" applyBorder="1" applyAlignment="1">
      <alignment vertical="center" wrapText="1"/>
    </xf>
    <xf numFmtId="0" fontId="7" fillId="0" borderId="0" xfId="0" applyFont="1" applyBorder="1" applyAlignment="1">
      <alignment vertical="center"/>
    </xf>
    <xf numFmtId="0" fontId="23" fillId="12" borderId="1" xfId="0" applyFont="1" applyFill="1" applyBorder="1" applyAlignment="1">
      <alignment horizontal="center" vertical="center" wrapText="1"/>
    </xf>
    <xf numFmtId="0" fontId="7" fillId="0" borderId="1" xfId="0" applyFont="1" applyBorder="1" applyAlignment="1">
      <alignment vertical="center" wrapText="1"/>
    </xf>
    <xf numFmtId="0" fontId="23" fillId="13" borderId="1" xfId="0" applyFont="1" applyFill="1" applyBorder="1" applyAlignment="1">
      <alignment horizontal="left" vertical="center" wrapText="1"/>
    </xf>
    <xf numFmtId="4" fontId="23" fillId="5" borderId="1" xfId="0" applyNumberFormat="1" applyFont="1" applyFill="1" applyBorder="1" applyAlignment="1">
      <alignment horizontal="right" vertical="center" wrapText="1"/>
    </xf>
    <xf numFmtId="0" fontId="7" fillId="0" borderId="1" xfId="0" applyFont="1" applyBorder="1" applyAlignment="1">
      <alignment vertical="center"/>
    </xf>
    <xf numFmtId="0" fontId="23" fillId="5" borderId="1" xfId="0" applyFont="1" applyFill="1" applyBorder="1" applyAlignment="1">
      <alignment horizontal="right" vertical="center" wrapText="1"/>
    </xf>
    <xf numFmtId="4" fontId="23" fillId="13" borderId="1" xfId="0" applyNumberFormat="1" applyFont="1" applyFill="1" applyBorder="1" applyAlignment="1">
      <alignment horizontal="right" vertical="center" wrapText="1"/>
    </xf>
    <xf numFmtId="0" fontId="23" fillId="13" borderId="1" xfId="0" applyFont="1" applyFill="1" applyBorder="1" applyAlignment="1">
      <alignment horizontal="right" vertical="center" wrapText="1"/>
    </xf>
    <xf numFmtId="0" fontId="23" fillId="14" borderId="1" xfId="0" applyFont="1" applyFill="1" applyBorder="1" applyAlignment="1">
      <alignment horizontal="left" vertical="center" wrapText="1"/>
    </xf>
    <xf numFmtId="4" fontId="23" fillId="14" borderId="1" xfId="0" applyNumberFormat="1" applyFont="1" applyFill="1" applyBorder="1" applyAlignment="1">
      <alignment horizontal="right" vertical="center" wrapText="1"/>
    </xf>
    <xf numFmtId="0" fontId="23" fillId="5" borderId="1" xfId="0" applyFont="1" applyFill="1" applyBorder="1" applyAlignment="1">
      <alignment horizontal="left" vertical="center" wrapText="1"/>
    </xf>
    <xf numFmtId="4" fontId="7" fillId="0" borderId="1" xfId="0" applyNumberFormat="1" applyFont="1" applyBorder="1" applyAlignment="1">
      <alignment vertical="center"/>
    </xf>
    <xf numFmtId="0" fontId="23" fillId="13" borderId="1" xfId="0" applyFont="1" applyFill="1" applyBorder="1" applyAlignment="1">
      <alignment vertical="center" wrapText="1"/>
    </xf>
    <xf numFmtId="0" fontId="23" fillId="14" borderId="1" xfId="0" applyFont="1" applyFill="1" applyBorder="1" applyAlignment="1">
      <alignment horizontal="right" vertical="center" wrapText="1"/>
    </xf>
    <xf numFmtId="4" fontId="23" fillId="15" borderId="1" xfId="0" applyNumberFormat="1" applyFont="1" applyFill="1" applyBorder="1" applyAlignment="1">
      <alignment horizontal="right" vertical="center" wrapText="1"/>
    </xf>
    <xf numFmtId="164" fontId="3" fillId="0" borderId="1" xfId="2" applyFont="1" applyFill="1" applyBorder="1" applyAlignment="1">
      <alignment horizontal="right" vertical="center" wrapText="1"/>
    </xf>
    <xf numFmtId="0" fontId="38" fillId="9" borderId="1" xfId="0"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38" fillId="10" borderId="1" xfId="0" applyFont="1" applyFill="1" applyBorder="1" applyAlignment="1">
      <alignment horizontal="center" vertical="center" wrapText="1"/>
    </xf>
    <xf numFmtId="49" fontId="38" fillId="10" borderId="1" xfId="0" applyNumberFormat="1" applyFont="1" applyFill="1" applyBorder="1" applyAlignment="1">
      <alignment horizontal="center" vertical="center" wrapText="1"/>
    </xf>
    <xf numFmtId="0" fontId="38" fillId="10" borderId="1" xfId="0" applyFont="1" applyFill="1" applyBorder="1" applyAlignment="1">
      <alignment horizontal="left" vertical="center" wrapText="1"/>
    </xf>
    <xf numFmtId="0" fontId="39" fillId="4" borderId="1" xfId="0" applyFont="1" applyFill="1" applyBorder="1" applyAlignment="1">
      <alignment horizontal="center" vertical="center" wrapText="1"/>
    </xf>
    <xf numFmtId="49" fontId="39" fillId="4" borderId="1" xfId="0" applyNumberFormat="1" applyFont="1" applyFill="1" applyBorder="1" applyAlignment="1">
      <alignment horizontal="center" vertical="center" wrapText="1"/>
    </xf>
    <xf numFmtId="0" fontId="39" fillId="4" borderId="1" xfId="0" applyFont="1" applyFill="1" applyBorder="1" applyAlignment="1">
      <alignment vertical="center" wrapText="1"/>
    </xf>
    <xf numFmtId="4" fontId="39" fillId="4" borderId="1" xfId="0" applyNumberFormat="1" applyFont="1" applyFill="1" applyBorder="1" applyAlignment="1">
      <alignment horizontal="right" vertical="center" wrapText="1"/>
    </xf>
    <xf numFmtId="0" fontId="39" fillId="4" borderId="1" xfId="0" applyFont="1" applyFill="1" applyBorder="1" applyAlignment="1">
      <alignment horizontal="right" vertical="center" wrapText="1"/>
    </xf>
    <xf numFmtId="4" fontId="38" fillId="10" borderId="1" xfId="0" applyNumberFormat="1" applyFont="1" applyFill="1" applyBorder="1" applyAlignment="1">
      <alignment horizontal="right" vertical="center" wrapText="1"/>
    </xf>
    <xf numFmtId="0" fontId="38" fillId="10" borderId="1" xfId="0" applyFont="1" applyFill="1" applyBorder="1" applyAlignment="1">
      <alignment horizontal="right" vertical="center" wrapText="1"/>
    </xf>
    <xf numFmtId="10" fontId="39" fillId="4" borderId="1" xfId="0" applyNumberFormat="1" applyFont="1" applyFill="1" applyBorder="1" applyAlignment="1">
      <alignment horizontal="center" vertical="center" wrapText="1"/>
    </xf>
    <xf numFmtId="4" fontId="38" fillId="11" borderId="1" xfId="0" applyNumberFormat="1" applyFont="1" applyFill="1" applyBorder="1" applyAlignment="1">
      <alignment horizontal="right" vertical="center" wrapText="1"/>
    </xf>
    <xf numFmtId="0" fontId="3" fillId="0" borderId="0" xfId="0" applyFont="1"/>
    <xf numFmtId="0" fontId="18" fillId="0" borderId="0" xfId="0" applyFont="1"/>
    <xf numFmtId="49" fontId="18" fillId="19" borderId="1" xfId="0" applyNumberFormat="1" applyFont="1" applyFill="1" applyBorder="1"/>
    <xf numFmtId="0" fontId="18" fillId="19" borderId="1" xfId="0" applyFont="1" applyFill="1" applyBorder="1"/>
    <xf numFmtId="49" fontId="18" fillId="0" borderId="0" xfId="0" applyNumberFormat="1" applyFont="1"/>
    <xf numFmtId="49" fontId="40" fillId="12" borderId="1" xfId="0" applyNumberFormat="1" applyFont="1" applyFill="1" applyBorder="1" applyAlignment="1">
      <alignment horizontal="center" vertical="center" wrapText="1"/>
    </xf>
    <xf numFmtId="0" fontId="40" fillId="12" borderId="1" xfId="0" applyFont="1" applyFill="1" applyBorder="1" applyAlignment="1">
      <alignment horizontal="center" vertical="center" wrapText="1"/>
    </xf>
    <xf numFmtId="49" fontId="40" fillId="5" borderId="1" xfId="0" applyNumberFormat="1" applyFont="1" applyFill="1" applyBorder="1" applyAlignment="1">
      <alignment horizontal="center" vertical="center" wrapText="1"/>
    </xf>
    <xf numFmtId="0" fontId="40" fillId="5" borderId="1" xfId="0" applyFont="1" applyFill="1" applyBorder="1" applyAlignment="1">
      <alignment horizontal="left" vertical="center" wrapText="1"/>
    </xf>
    <xf numFmtId="49" fontId="41" fillId="4" borderId="1" xfId="0" applyNumberFormat="1" applyFont="1" applyFill="1" applyBorder="1" applyAlignment="1">
      <alignment horizontal="center" vertical="center" wrapText="1"/>
    </xf>
    <xf numFmtId="0" fontId="41" fillId="4" borderId="1" xfId="0" applyFont="1" applyFill="1" applyBorder="1" applyAlignment="1">
      <alignment horizontal="left" vertical="center" wrapText="1"/>
    </xf>
    <xf numFmtId="4" fontId="41" fillId="4" borderId="1" xfId="0" applyNumberFormat="1" applyFont="1" applyFill="1" applyBorder="1" applyAlignment="1">
      <alignment horizontal="right" vertical="center" wrapText="1"/>
    </xf>
    <xf numFmtId="0" fontId="41" fillId="4" borderId="1" xfId="0" applyFont="1" applyFill="1" applyBorder="1" applyAlignment="1">
      <alignment horizontal="right" vertical="center" wrapText="1"/>
    </xf>
    <xf numFmtId="0" fontId="41" fillId="4" borderId="1" xfId="0" applyFont="1" applyFill="1" applyBorder="1" applyAlignment="1">
      <alignment horizontal="center" vertical="center" wrapText="1"/>
    </xf>
    <xf numFmtId="4" fontId="40" fillId="5" borderId="1" xfId="0" applyNumberFormat="1" applyFont="1" applyFill="1" applyBorder="1" applyAlignment="1">
      <alignment horizontal="right" vertical="center" wrapText="1"/>
    </xf>
    <xf numFmtId="10" fontId="40" fillId="5" borderId="1" xfId="0" applyNumberFormat="1" applyFont="1" applyFill="1" applyBorder="1" applyAlignment="1">
      <alignment horizontal="center" vertical="center" wrapText="1"/>
    </xf>
    <xf numFmtId="0" fontId="40" fillId="5" borderId="1" xfId="0" applyFont="1" applyFill="1" applyBorder="1" applyAlignment="1">
      <alignment horizontal="right" vertical="center" wrapText="1"/>
    </xf>
    <xf numFmtId="0" fontId="40" fillId="4" borderId="1" xfId="0" applyFont="1" applyFill="1" applyBorder="1" applyAlignment="1">
      <alignment horizontal="center" vertical="center" wrapText="1"/>
    </xf>
    <xf numFmtId="4" fontId="40" fillId="12" borderId="1" xfId="0" applyNumberFormat="1" applyFont="1" applyFill="1" applyBorder="1" applyAlignment="1">
      <alignment horizontal="center" vertical="center" wrapText="1"/>
    </xf>
    <xf numFmtId="164" fontId="38" fillId="10" borderId="1" xfId="2" applyFont="1" applyFill="1" applyBorder="1" applyAlignment="1">
      <alignment horizontal="right" vertical="center" wrapText="1"/>
    </xf>
    <xf numFmtId="10" fontId="40" fillId="12" borderId="1" xfId="1" applyNumberFormat="1" applyFont="1" applyFill="1" applyBorder="1" applyAlignment="1">
      <alignment horizontal="center" vertical="center" wrapText="1"/>
    </xf>
    <xf numFmtId="10" fontId="38" fillId="4" borderId="1" xfId="0" applyNumberFormat="1" applyFont="1" applyFill="1" applyBorder="1" applyAlignment="1">
      <alignment horizontal="center" vertical="center" wrapText="1"/>
    </xf>
    <xf numFmtId="49" fontId="3" fillId="0" borderId="1" xfId="0" applyNumberFormat="1" applyFont="1" applyBorder="1" applyAlignment="1">
      <alignment wrapText="1"/>
    </xf>
    <xf numFmtId="0" fontId="43" fillId="0" borderId="0" xfId="0" applyFont="1"/>
    <xf numFmtId="49" fontId="44" fillId="3" borderId="1" xfId="0" applyNumberFormat="1" applyFont="1" applyFill="1" applyBorder="1" applyAlignment="1">
      <alignment horizontal="center" wrapText="1"/>
    </xf>
    <xf numFmtId="0" fontId="44" fillId="3" borderId="1" xfId="0" applyFont="1" applyFill="1" applyBorder="1" applyAlignment="1">
      <alignment horizontal="center" wrapText="1"/>
    </xf>
    <xf numFmtId="49" fontId="43" fillId="0" borderId="1" xfId="0" applyNumberFormat="1" applyFont="1" applyBorder="1"/>
    <xf numFmtId="49" fontId="43" fillId="0" borderId="1" xfId="0" applyNumberFormat="1" applyFont="1" applyBorder="1" applyAlignment="1">
      <alignment wrapText="1"/>
    </xf>
    <xf numFmtId="4" fontId="43" fillId="0" borderId="1" xfId="0" applyNumberFormat="1" applyFont="1" applyBorder="1"/>
    <xf numFmtId="164" fontId="43" fillId="0" borderId="1" xfId="2" applyFont="1" applyBorder="1"/>
    <xf numFmtId="49" fontId="43" fillId="0" borderId="3" xfId="0" applyNumberFormat="1" applyFont="1" applyBorder="1" applyAlignment="1">
      <alignment wrapText="1"/>
    </xf>
    <xf numFmtId="49" fontId="7" fillId="0" borderId="1" xfId="0" applyNumberFormat="1" applyFont="1" applyBorder="1" applyAlignment="1">
      <alignment wrapText="1"/>
    </xf>
    <xf numFmtId="0" fontId="43" fillId="4" borderId="1" xfId="0" applyFont="1" applyFill="1" applyBorder="1" applyAlignment="1">
      <alignment horizontal="left" vertical="center" wrapText="1"/>
    </xf>
    <xf numFmtId="49" fontId="45" fillId="0" borderId="3" xfId="0" applyNumberFormat="1" applyFont="1" applyBorder="1" applyAlignment="1">
      <alignment wrapText="1"/>
    </xf>
    <xf numFmtId="49" fontId="45" fillId="0" borderId="1" xfId="0" applyNumberFormat="1" applyFont="1" applyBorder="1" applyAlignment="1">
      <alignment wrapText="1"/>
    </xf>
    <xf numFmtId="49" fontId="38" fillId="13" borderId="1" xfId="0" applyNumberFormat="1" applyFont="1" applyFill="1" applyBorder="1" applyAlignment="1">
      <alignment horizontal="center" vertical="center" wrapText="1"/>
    </xf>
    <xf numFmtId="0" fontId="38" fillId="13" borderId="1" xfId="0" applyFont="1" applyFill="1" applyBorder="1" applyAlignment="1">
      <alignment horizontal="center" vertical="center" wrapText="1"/>
    </xf>
    <xf numFmtId="49" fontId="38" fillId="17" borderId="1" xfId="0" applyNumberFormat="1" applyFont="1" applyFill="1" applyBorder="1" applyAlignment="1">
      <alignment horizontal="center" vertical="center" wrapText="1"/>
    </xf>
    <xf numFmtId="0" fontId="38" fillId="17" borderId="1" xfId="0" applyFont="1" applyFill="1" applyBorder="1" applyAlignment="1">
      <alignment horizontal="left" vertical="center" wrapText="1"/>
    </xf>
    <xf numFmtId="0" fontId="38" fillId="17" borderId="1" xfId="0" applyFont="1" applyFill="1" applyBorder="1" applyAlignment="1">
      <alignment horizontal="right" vertical="center" wrapText="1"/>
    </xf>
    <xf numFmtId="0" fontId="38" fillId="4" borderId="1" xfId="0" applyFont="1" applyFill="1" applyBorder="1" applyAlignment="1">
      <alignment horizontal="right" vertical="center" wrapText="1"/>
    </xf>
    <xf numFmtId="4" fontId="38" fillId="18" borderId="1" xfId="0" applyNumberFormat="1" applyFont="1" applyFill="1" applyBorder="1" applyAlignment="1">
      <alignment horizontal="right" vertical="center" wrapText="1"/>
    </xf>
    <xf numFmtId="0" fontId="47" fillId="4" borderId="1" xfId="0" applyFont="1" applyFill="1" applyBorder="1" applyAlignment="1">
      <alignment vertical="center" wrapText="1"/>
    </xf>
    <xf numFmtId="0" fontId="46" fillId="4" borderId="1" xfId="0" applyFont="1" applyFill="1" applyBorder="1" applyAlignment="1">
      <alignment horizontal="right" vertical="center" wrapText="1"/>
    </xf>
    <xf numFmtId="49" fontId="48" fillId="13" borderId="1" xfId="0" applyNumberFormat="1" applyFont="1" applyFill="1" applyBorder="1" applyAlignment="1">
      <alignment horizontal="center" vertical="center" wrapText="1"/>
    </xf>
    <xf numFmtId="0" fontId="48" fillId="13" borderId="1" xfId="0" applyFont="1" applyFill="1" applyBorder="1" applyAlignment="1">
      <alignment horizontal="center" vertical="center" wrapText="1"/>
    </xf>
    <xf numFmtId="49" fontId="48" fillId="17" borderId="1" xfId="0" applyNumberFormat="1" applyFont="1" applyFill="1" applyBorder="1" applyAlignment="1">
      <alignment horizontal="center" vertical="center" wrapText="1"/>
    </xf>
    <xf numFmtId="0" fontId="48" fillId="17" borderId="1" xfId="0" applyFont="1" applyFill="1" applyBorder="1" applyAlignment="1">
      <alignment horizontal="left" vertical="center" wrapText="1"/>
    </xf>
    <xf numFmtId="0" fontId="48" fillId="17" borderId="1" xfId="0" applyFont="1" applyFill="1" applyBorder="1" applyAlignment="1">
      <alignment horizontal="right" vertical="center" wrapText="1"/>
    </xf>
    <xf numFmtId="49" fontId="49" fillId="4" borderId="1" xfId="0" applyNumberFormat="1" applyFont="1" applyFill="1" applyBorder="1" applyAlignment="1">
      <alignment horizontal="center" vertical="center" wrapText="1"/>
    </xf>
    <xf numFmtId="0" fontId="49" fillId="4" borderId="1" xfId="0" applyFont="1" applyFill="1" applyBorder="1" applyAlignment="1">
      <alignment vertical="center" wrapText="1"/>
    </xf>
    <xf numFmtId="4" fontId="49" fillId="4" borderId="1" xfId="0" applyNumberFormat="1" applyFont="1" applyFill="1" applyBorder="1" applyAlignment="1">
      <alignment horizontal="right" vertical="center" wrapText="1"/>
    </xf>
    <xf numFmtId="0" fontId="49" fillId="4" borderId="1" xfId="0" applyFont="1" applyFill="1" applyBorder="1" applyAlignment="1">
      <alignment horizontal="right" vertical="center" wrapText="1"/>
    </xf>
    <xf numFmtId="0" fontId="48" fillId="4" borderId="1" xfId="0" applyFont="1" applyFill="1" applyBorder="1" applyAlignment="1">
      <alignment horizontal="right" vertical="center" wrapText="1"/>
    </xf>
    <xf numFmtId="4" fontId="48" fillId="18" borderId="1" xfId="0" applyNumberFormat="1" applyFont="1" applyFill="1" applyBorder="1" applyAlignment="1">
      <alignment horizontal="right" vertical="center" wrapText="1"/>
    </xf>
    <xf numFmtId="49" fontId="3" fillId="0" borderId="0" xfId="0" applyNumberFormat="1" applyFont="1"/>
    <xf numFmtId="4" fontId="0" fillId="0" borderId="0" xfId="0" applyNumberFormat="1"/>
    <xf numFmtId="4" fontId="38" fillId="17" borderId="1" xfId="0" applyNumberFormat="1" applyFont="1" applyFill="1" applyBorder="1" applyAlignment="1">
      <alignment horizontal="right" vertical="center" wrapText="1"/>
    </xf>
    <xf numFmtId="0" fontId="50" fillId="0" borderId="0" xfId="0" applyFont="1"/>
    <xf numFmtId="0" fontId="46" fillId="23" borderId="1" xfId="0" applyFont="1" applyFill="1" applyBorder="1" applyAlignment="1">
      <alignment horizontal="center" vertical="center" wrapText="1"/>
    </xf>
    <xf numFmtId="0" fontId="46" fillId="24" borderId="1" xfId="0" applyFont="1" applyFill="1" applyBorder="1" applyAlignment="1">
      <alignment horizontal="center" vertical="center" wrapText="1"/>
    </xf>
    <xf numFmtId="0" fontId="46" fillId="24" borderId="1" xfId="0" applyFont="1" applyFill="1" applyBorder="1" applyAlignment="1">
      <alignment horizontal="left" vertical="center" wrapText="1"/>
    </xf>
    <xf numFmtId="4" fontId="46" fillId="24" borderId="1" xfId="0" applyNumberFormat="1" applyFont="1" applyFill="1" applyBorder="1" applyAlignment="1">
      <alignment horizontal="right" vertical="center" wrapText="1"/>
    </xf>
    <xf numFmtId="0" fontId="46" fillId="5" borderId="1" xfId="0" applyFont="1" applyFill="1" applyBorder="1" applyAlignment="1">
      <alignment horizontal="center" vertical="center" wrapText="1"/>
    </xf>
    <xf numFmtId="0" fontId="46" fillId="5" borderId="1" xfId="0" applyFont="1" applyFill="1" applyBorder="1" applyAlignment="1">
      <alignment horizontal="left" vertical="center" wrapText="1"/>
    </xf>
    <xf numFmtId="4" fontId="46" fillId="5" borderId="1" xfId="0" applyNumberFormat="1" applyFont="1" applyFill="1" applyBorder="1" applyAlignment="1">
      <alignment horizontal="right" vertical="center" wrapText="1"/>
    </xf>
    <xf numFmtId="0" fontId="47" fillId="5" borderId="1" xfId="0" applyFont="1" applyFill="1" applyBorder="1" applyAlignment="1">
      <alignment horizontal="center" vertical="center" wrapText="1"/>
    </xf>
    <xf numFmtId="0" fontId="47" fillId="5" borderId="1" xfId="0" applyFont="1" applyFill="1" applyBorder="1" applyAlignment="1">
      <alignment vertical="center" wrapText="1"/>
    </xf>
    <xf numFmtId="0" fontId="47" fillId="4" borderId="1" xfId="0" applyFont="1" applyFill="1" applyBorder="1" applyAlignment="1">
      <alignment horizontal="center" vertical="center" wrapText="1"/>
    </xf>
    <xf numFmtId="4" fontId="46" fillId="4" borderId="1" xfId="0" applyNumberFormat="1" applyFont="1" applyFill="1" applyBorder="1" applyAlignment="1">
      <alignment horizontal="right" vertical="center" wrapText="1"/>
    </xf>
    <xf numFmtId="0" fontId="46" fillId="5" borderId="1" xfId="0" applyFont="1" applyFill="1" applyBorder="1" applyAlignment="1">
      <alignment horizontal="right" vertical="center" wrapText="1"/>
    </xf>
    <xf numFmtId="49" fontId="38" fillId="4" borderId="1" xfId="0" applyNumberFormat="1" applyFont="1" applyFill="1" applyBorder="1" applyAlignment="1">
      <alignment horizontal="right" vertical="center" wrapText="1"/>
    </xf>
    <xf numFmtId="0" fontId="38" fillId="25" borderId="1" xfId="0" applyFont="1" applyFill="1" applyBorder="1" applyAlignment="1">
      <alignment horizontal="center" vertical="center" wrapText="1"/>
    </xf>
    <xf numFmtId="4" fontId="38" fillId="26" borderId="1" xfId="0" applyNumberFormat="1" applyFont="1" applyFill="1" applyBorder="1" applyAlignment="1">
      <alignment horizontal="right" vertical="center" wrapText="1"/>
    </xf>
    <xf numFmtId="0" fontId="39" fillId="17" borderId="1" xfId="0" applyFont="1" applyFill="1" applyBorder="1" applyAlignment="1">
      <alignment horizontal="center" vertical="center" wrapText="1"/>
    </xf>
    <xf numFmtId="0" fontId="39" fillId="17" borderId="1" xfId="0" applyFont="1" applyFill="1" applyBorder="1" applyAlignment="1">
      <alignment horizontal="left" vertical="center" wrapText="1"/>
    </xf>
    <xf numFmtId="0" fontId="39" fillId="17" borderId="1" xfId="0" applyFont="1" applyFill="1" applyBorder="1" applyAlignment="1">
      <alignment horizontal="right" vertical="center" wrapText="1"/>
    </xf>
    <xf numFmtId="4" fontId="39" fillId="17" borderId="1" xfId="0" applyNumberFormat="1" applyFont="1" applyFill="1" applyBorder="1" applyAlignment="1">
      <alignment horizontal="right" vertical="center" wrapText="1"/>
    </xf>
    <xf numFmtId="0" fontId="39" fillId="24" borderId="1" xfId="0" applyFont="1" applyFill="1" applyBorder="1" applyAlignment="1">
      <alignment horizontal="center" vertical="center" wrapText="1"/>
    </xf>
    <xf numFmtId="0" fontId="39" fillId="24" borderId="1" xfId="0" applyFont="1" applyFill="1" applyBorder="1" applyAlignment="1">
      <alignment horizontal="left" vertical="center" wrapText="1"/>
    </xf>
    <xf numFmtId="0" fontId="39" fillId="24" borderId="1" xfId="0" applyFont="1" applyFill="1" applyBorder="1" applyAlignment="1">
      <alignment horizontal="right" vertical="center" wrapText="1"/>
    </xf>
    <xf numFmtId="4" fontId="39" fillId="24" borderId="1" xfId="0" applyNumberFormat="1" applyFont="1" applyFill="1" applyBorder="1" applyAlignment="1">
      <alignment horizontal="right" vertical="center" wrapText="1"/>
    </xf>
    <xf numFmtId="0" fontId="39" fillId="4" borderId="1" xfId="0" applyFont="1" applyFill="1" applyBorder="1" applyAlignment="1">
      <alignment horizontal="left" vertical="center" wrapText="1"/>
    </xf>
    <xf numFmtId="0" fontId="4" fillId="0" borderId="0" xfId="0" applyFont="1" applyBorder="1" applyAlignment="1">
      <alignment vertical="center"/>
    </xf>
    <xf numFmtId="0" fontId="6" fillId="5"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4" fillId="0" borderId="1" xfId="0" applyFont="1" applyBorder="1" applyAlignment="1">
      <alignment vertical="center" wrapText="1"/>
    </xf>
    <xf numFmtId="4" fontId="6" fillId="15" borderId="1" xfId="0" applyNumberFormat="1" applyFont="1" applyFill="1" applyBorder="1" applyAlignment="1">
      <alignment horizontal="right" vertical="center" wrapText="1"/>
    </xf>
    <xf numFmtId="0" fontId="4" fillId="0" borderId="0" xfId="0" applyFont="1" applyAlignment="1">
      <alignment vertical="center"/>
    </xf>
    <xf numFmtId="0" fontId="50" fillId="0" borderId="1" xfId="0" applyFont="1" applyBorder="1" applyAlignment="1">
      <alignment vertical="center" wrapText="1"/>
    </xf>
    <xf numFmtId="0" fontId="51" fillId="5" borderId="1" xfId="0" applyFont="1" applyFill="1" applyBorder="1" applyAlignment="1">
      <alignment horizontal="left" vertical="center" wrapText="1"/>
    </xf>
    <xf numFmtId="0" fontId="50" fillId="4" borderId="1" xfId="0" applyFont="1" applyFill="1" applyBorder="1" applyAlignment="1">
      <alignment horizontal="center" vertical="center" wrapText="1"/>
    </xf>
    <xf numFmtId="0" fontId="53" fillId="0" borderId="0" xfId="0" applyFont="1"/>
    <xf numFmtId="164" fontId="54" fillId="0" borderId="0" xfId="2" applyFont="1"/>
    <xf numFmtId="0" fontId="55" fillId="0" borderId="0" xfId="0" applyFont="1" applyBorder="1"/>
    <xf numFmtId="0" fontId="53" fillId="0" borderId="0" xfId="0" applyFont="1" applyBorder="1"/>
    <xf numFmtId="164" fontId="54" fillId="0" borderId="0" xfId="2" applyFont="1" applyBorder="1"/>
    <xf numFmtId="0" fontId="7" fillId="0" borderId="0" xfId="0" applyFont="1" applyBorder="1"/>
    <xf numFmtId="0" fontId="56" fillId="27" borderId="1" xfId="0" applyFont="1" applyFill="1" applyBorder="1" applyAlignment="1">
      <alignment vertical="top" wrapText="1" readingOrder="1"/>
    </xf>
    <xf numFmtId="0" fontId="52" fillId="27" borderId="1" xfId="0" applyFont="1" applyFill="1" applyBorder="1" applyAlignment="1">
      <alignment horizontal="center" vertical="top" wrapText="1" readingOrder="1"/>
    </xf>
    <xf numFmtId="164" fontId="57" fillId="27" borderId="1" xfId="2" applyFont="1" applyFill="1" applyBorder="1" applyAlignment="1">
      <alignment horizontal="center" vertical="top" wrapText="1" readingOrder="1"/>
    </xf>
    <xf numFmtId="0" fontId="56" fillId="27" borderId="1" xfId="0" applyFont="1" applyFill="1" applyBorder="1" applyAlignment="1">
      <alignment horizontal="center" vertical="top" wrapText="1" readingOrder="1"/>
    </xf>
    <xf numFmtId="0" fontId="56" fillId="28" borderId="1" xfId="0" applyFont="1" applyFill="1" applyBorder="1" applyAlignment="1">
      <alignment horizontal="left" vertical="top" wrapText="1" readingOrder="1"/>
    </xf>
    <xf numFmtId="0" fontId="53" fillId="28" borderId="1" xfId="0" applyFont="1" applyFill="1" applyBorder="1" applyAlignment="1">
      <alignment horizontal="left" vertical="top" wrapText="1" readingOrder="1"/>
    </xf>
    <xf numFmtId="164" fontId="54" fillId="28" borderId="1" xfId="2" applyFont="1" applyFill="1" applyBorder="1" applyAlignment="1">
      <alignment horizontal="left" vertical="top" wrapText="1" readingOrder="1"/>
    </xf>
    <xf numFmtId="0" fontId="58" fillId="28" borderId="1" xfId="0" applyFont="1" applyFill="1" applyBorder="1" applyAlignment="1">
      <alignment horizontal="left" vertical="top" wrapText="1" readingOrder="1"/>
    </xf>
    <xf numFmtId="0" fontId="58" fillId="28" borderId="1" xfId="0" applyFont="1" applyFill="1" applyBorder="1" applyAlignment="1">
      <alignment vertical="top" wrapText="1" readingOrder="1"/>
    </xf>
    <xf numFmtId="0" fontId="58" fillId="0" borderId="1" xfId="0" applyFont="1" applyBorder="1" applyAlignment="1">
      <alignment horizontal="left" vertical="top" wrapText="1" indent="1" readingOrder="1"/>
    </xf>
    <xf numFmtId="0" fontId="53" fillId="0" borderId="1" xfId="0" applyFont="1" applyBorder="1" applyAlignment="1">
      <alignment horizontal="left" vertical="top" wrapText="1" readingOrder="1"/>
    </xf>
    <xf numFmtId="164" fontId="54" fillId="0" borderId="1" xfId="2" applyFont="1" applyBorder="1" applyAlignment="1">
      <alignment horizontal="right" vertical="top" wrapText="1" readingOrder="1"/>
    </xf>
    <xf numFmtId="0" fontId="58" fillId="0" borderId="1" xfId="0" applyFont="1" applyBorder="1" applyAlignment="1">
      <alignment horizontal="right" vertical="top" wrapText="1" readingOrder="1"/>
    </xf>
    <xf numFmtId="0" fontId="58" fillId="29" borderId="1" xfId="0" applyFont="1" applyFill="1" applyBorder="1" applyAlignment="1">
      <alignment horizontal="right" vertical="top" wrapText="1" readingOrder="1"/>
    </xf>
    <xf numFmtId="167" fontId="58" fillId="0" borderId="1" xfId="0" applyNumberFormat="1" applyFont="1" applyBorder="1" applyAlignment="1">
      <alignment horizontal="right" vertical="top" wrapText="1" readingOrder="1"/>
    </xf>
    <xf numFmtId="0" fontId="56" fillId="22" borderId="1" xfId="0" applyFont="1" applyFill="1" applyBorder="1" applyAlignment="1">
      <alignment horizontal="left" vertical="top" wrapText="1" readingOrder="1"/>
    </xf>
    <xf numFmtId="0" fontId="53" fillId="22" borderId="1" xfId="0" applyFont="1" applyFill="1" applyBorder="1" applyAlignment="1">
      <alignment horizontal="left" vertical="top" wrapText="1" readingOrder="1"/>
    </xf>
    <xf numFmtId="164" fontId="57" fillId="28" borderId="1" xfId="2" applyFont="1" applyFill="1" applyBorder="1" applyAlignment="1">
      <alignment horizontal="right" vertical="top" wrapText="1"/>
    </xf>
    <xf numFmtId="164" fontId="56" fillId="22" borderId="1" xfId="2" applyFont="1" applyFill="1" applyBorder="1" applyAlignment="1">
      <alignment horizontal="right" vertical="top" wrapText="1" readingOrder="1"/>
    </xf>
    <xf numFmtId="9" fontId="56" fillId="28" borderId="1" xfId="1" applyFont="1" applyFill="1" applyBorder="1" applyAlignment="1">
      <alignment horizontal="right" vertical="top" wrapText="1" readingOrder="1"/>
    </xf>
    <xf numFmtId="0" fontId="58" fillId="22" borderId="1" xfId="0" applyFont="1" applyFill="1" applyBorder="1" applyAlignment="1">
      <alignment horizontal="right" vertical="top" wrapText="1" readingOrder="1"/>
    </xf>
    <xf numFmtId="164" fontId="58" fillId="0" borderId="1" xfId="2" applyFont="1" applyBorder="1" applyAlignment="1">
      <alignment horizontal="right" vertical="top" wrapText="1" readingOrder="1"/>
    </xf>
    <xf numFmtId="0" fontId="53" fillId="28" borderId="1" xfId="0" applyFont="1" applyFill="1" applyBorder="1" applyAlignment="1">
      <alignment vertical="top" wrapText="1"/>
    </xf>
    <xf numFmtId="164" fontId="52" fillId="28" borderId="1" xfId="2" applyFont="1" applyFill="1" applyBorder="1" applyAlignment="1">
      <alignment horizontal="right" vertical="top" wrapText="1"/>
    </xf>
    <xf numFmtId="0" fontId="59" fillId="30" borderId="1" xfId="0" applyFont="1" applyFill="1" applyBorder="1" applyAlignment="1">
      <alignment horizontal="left" vertical="top" wrapText="1" indent="1" readingOrder="1"/>
    </xf>
    <xf numFmtId="0" fontId="53" fillId="30" borderId="1" xfId="0" applyFont="1" applyFill="1" applyBorder="1" applyAlignment="1">
      <alignment horizontal="left" vertical="top" wrapText="1" readingOrder="1"/>
    </xf>
    <xf numFmtId="164" fontId="57" fillId="30" borderId="1" xfId="2" applyFont="1" applyFill="1" applyBorder="1" applyAlignment="1">
      <alignment horizontal="right" vertical="top" wrapText="1" readingOrder="1"/>
    </xf>
    <xf numFmtId="164" fontId="56" fillId="30" borderId="1" xfId="2" applyFont="1" applyFill="1" applyBorder="1" applyAlignment="1">
      <alignment horizontal="right" vertical="top" wrapText="1" readingOrder="1"/>
    </xf>
    <xf numFmtId="164" fontId="56" fillId="3" borderId="1" xfId="2" applyFont="1" applyFill="1" applyBorder="1" applyAlignment="1">
      <alignment horizontal="right" vertical="top" wrapText="1" readingOrder="1"/>
    </xf>
    <xf numFmtId="0" fontId="58" fillId="0" borderId="1" xfId="0" applyFont="1" applyBorder="1" applyAlignment="1">
      <alignment horizontal="left" vertical="top" wrapText="1" indent="2" readingOrder="1"/>
    </xf>
    <xf numFmtId="10" fontId="58" fillId="0" borderId="1" xfId="1" applyNumberFormat="1" applyFont="1" applyBorder="1" applyAlignment="1">
      <alignment horizontal="right" vertical="top" wrapText="1" readingOrder="1"/>
    </xf>
    <xf numFmtId="0" fontId="60" fillId="0" borderId="1" xfId="0" applyFont="1" applyBorder="1" applyAlignment="1">
      <alignment horizontal="left" vertical="top" wrapText="1" indent="2" readingOrder="1"/>
    </xf>
    <xf numFmtId="0" fontId="61" fillId="28" borderId="1" xfId="0" applyFont="1" applyFill="1" applyBorder="1" applyAlignment="1">
      <alignment horizontal="left" vertical="top" wrapText="1" indent="1" readingOrder="1"/>
    </xf>
    <xf numFmtId="0" fontId="62" fillId="28" borderId="1" xfId="0" applyFont="1" applyFill="1" applyBorder="1" applyAlignment="1">
      <alignment horizontal="left" vertical="top" wrapText="1" readingOrder="1"/>
    </xf>
    <xf numFmtId="164" fontId="56" fillId="28" borderId="1" xfId="2" applyFont="1" applyFill="1" applyBorder="1" applyAlignment="1">
      <alignment horizontal="right" vertical="top" wrapText="1" readingOrder="1"/>
    </xf>
    <xf numFmtId="0" fontId="59" fillId="0" borderId="1" xfId="0" applyFont="1" applyBorder="1" applyAlignment="1">
      <alignment horizontal="left" vertical="top" wrapText="1" indent="1" readingOrder="1"/>
    </xf>
    <xf numFmtId="164" fontId="57" fillId="22" borderId="1" xfId="2" applyFont="1" applyFill="1" applyBorder="1" applyAlignment="1">
      <alignment horizontal="right" vertical="top" wrapText="1" readingOrder="1"/>
    </xf>
    <xf numFmtId="164" fontId="54" fillId="22" borderId="1" xfId="2" applyFont="1" applyFill="1" applyBorder="1" applyAlignment="1">
      <alignment horizontal="right" vertical="top" wrapText="1" readingOrder="1"/>
    </xf>
    <xf numFmtId="0" fontId="56" fillId="3" borderId="1" xfId="0" applyFont="1" applyFill="1" applyBorder="1" applyAlignment="1">
      <alignment horizontal="left" vertical="top" wrapText="1" readingOrder="1"/>
    </xf>
    <xf numFmtId="164" fontId="57" fillId="3" borderId="1" xfId="2" applyFont="1" applyFill="1" applyBorder="1" applyAlignment="1">
      <alignment horizontal="right" vertical="top" wrapText="1" readingOrder="1"/>
    </xf>
    <xf numFmtId="164" fontId="58" fillId="29" borderId="1" xfId="2" applyFont="1" applyFill="1" applyBorder="1" applyAlignment="1">
      <alignment horizontal="right" vertical="top" wrapText="1" readingOrder="1"/>
    </xf>
    <xf numFmtId="0" fontId="58" fillId="31" borderId="6" xfId="0" applyFont="1" applyFill="1" applyBorder="1" applyAlignment="1">
      <alignment horizontal="left" vertical="top" wrapText="1" indent="1" readingOrder="1"/>
    </xf>
    <xf numFmtId="164" fontId="58" fillId="22" borderId="1" xfId="2" applyFont="1" applyFill="1" applyBorder="1" applyAlignment="1">
      <alignment horizontal="right" vertical="top" wrapText="1" readingOrder="1"/>
    </xf>
    <xf numFmtId="164" fontId="54" fillId="22" borderId="1" xfId="2" applyFont="1" applyFill="1" applyBorder="1" applyAlignment="1">
      <alignment horizontal="left" vertical="top" wrapText="1" readingOrder="1"/>
    </xf>
    <xf numFmtId="0" fontId="58" fillId="0" borderId="1" xfId="0" applyFont="1" applyFill="1" applyBorder="1" applyAlignment="1">
      <alignment horizontal="left" vertical="top" wrapText="1" indent="1" readingOrder="1"/>
    </xf>
    <xf numFmtId="0" fontId="53" fillId="0" borderId="1" xfId="0" applyFont="1" applyFill="1" applyBorder="1" applyAlignment="1">
      <alignment horizontal="left" vertical="top" wrapText="1" readingOrder="1"/>
    </xf>
    <xf numFmtId="164" fontId="54" fillId="0" borderId="1" xfId="2" applyFont="1" applyFill="1" applyBorder="1" applyAlignment="1">
      <alignment horizontal="left" vertical="top" wrapText="1" readingOrder="1"/>
    </xf>
    <xf numFmtId="164" fontId="58" fillId="0" borderId="1" xfId="2" applyFont="1" applyFill="1" applyBorder="1" applyAlignment="1">
      <alignment horizontal="right" vertical="top" wrapText="1" readingOrder="1"/>
    </xf>
    <xf numFmtId="10" fontId="56" fillId="0" borderId="1" xfId="2" applyNumberFormat="1" applyFont="1" applyFill="1" applyBorder="1" applyAlignment="1">
      <alignment horizontal="right" vertical="top" wrapText="1" readingOrder="1"/>
    </xf>
    <xf numFmtId="164" fontId="58" fillId="29" borderId="1" xfId="0" applyNumberFormat="1" applyFont="1" applyFill="1" applyBorder="1" applyAlignment="1">
      <alignment horizontal="right" vertical="top" wrapText="1" readingOrder="1"/>
    </xf>
    <xf numFmtId="164" fontId="7" fillId="0" borderId="0" xfId="2" applyFont="1"/>
    <xf numFmtId="164" fontId="7" fillId="0" borderId="0" xfId="0" applyNumberFormat="1" applyFont="1"/>
    <xf numFmtId="164" fontId="63" fillId="0" borderId="1" xfId="2" applyFont="1" applyFill="1" applyBorder="1" applyProtection="1">
      <protection locked="0"/>
    </xf>
    <xf numFmtId="164" fontId="64" fillId="0" borderId="1" xfId="2" applyFont="1" applyFill="1" applyBorder="1" applyProtection="1">
      <protection locked="0"/>
    </xf>
    <xf numFmtId="3" fontId="7" fillId="4" borderId="1" xfId="0" applyNumberFormat="1" applyFont="1" applyFill="1" applyBorder="1" applyAlignment="1">
      <alignment horizontal="right" vertical="center" wrapText="1"/>
    </xf>
    <xf numFmtId="164" fontId="0" fillId="0" borderId="0" xfId="2" applyFont="1"/>
    <xf numFmtId="10" fontId="57" fillId="22" borderId="1" xfId="1" applyNumberFormat="1" applyFont="1" applyFill="1" applyBorder="1" applyAlignment="1">
      <alignment horizontal="right" vertical="top" wrapText="1" readingOrder="1"/>
    </xf>
    <xf numFmtId="10" fontId="58" fillId="0" borderId="1" xfId="2" applyNumberFormat="1" applyFont="1" applyBorder="1" applyAlignment="1">
      <alignment horizontal="right" vertical="top" wrapText="1" readingOrder="1"/>
    </xf>
    <xf numFmtId="10" fontId="57" fillId="3" borderId="1" xfId="1" applyNumberFormat="1" applyFont="1" applyFill="1" applyBorder="1" applyAlignment="1">
      <alignment horizontal="right" vertical="top" wrapText="1" readingOrder="1"/>
    </xf>
    <xf numFmtId="0" fontId="31" fillId="4" borderId="0" xfId="0" applyFont="1" applyFill="1" applyBorder="1" applyAlignment="1">
      <alignment vertical="center" wrapText="1"/>
    </xf>
    <xf numFmtId="10" fontId="56" fillId="3" borderId="1" xfId="1" applyNumberFormat="1" applyFont="1" applyFill="1" applyBorder="1" applyAlignment="1">
      <alignment horizontal="right" vertical="top" wrapText="1" readingOrder="1"/>
    </xf>
    <xf numFmtId="10" fontId="56" fillId="28" borderId="1" xfId="1" applyNumberFormat="1" applyFont="1" applyFill="1" applyBorder="1" applyAlignment="1">
      <alignment horizontal="right" vertical="top" wrapText="1" readingOrder="1"/>
    </xf>
    <xf numFmtId="0" fontId="16" fillId="0" borderId="0" xfId="0" applyFont="1"/>
    <xf numFmtId="0" fontId="4" fillId="0" borderId="0" xfId="0" applyFont="1" applyBorder="1"/>
    <xf numFmtId="164" fontId="66" fillId="0" borderId="0" xfId="2" applyFont="1" applyBorder="1"/>
    <xf numFmtId="0" fontId="67" fillId="0" borderId="0" xfId="0" applyFont="1" applyBorder="1"/>
    <xf numFmtId="0" fontId="68" fillId="27" borderId="1" xfId="0" applyFont="1" applyFill="1" applyBorder="1" applyAlignment="1">
      <alignment vertical="top" wrapText="1" readingOrder="1"/>
    </xf>
    <xf numFmtId="164" fontId="69" fillId="27" borderId="1" xfId="2" applyFont="1" applyFill="1" applyBorder="1" applyAlignment="1">
      <alignment horizontal="center" vertical="top" wrapText="1" readingOrder="1"/>
    </xf>
    <xf numFmtId="0" fontId="68" fillId="27" borderId="1" xfId="0" applyFont="1" applyFill="1" applyBorder="1" applyAlignment="1">
      <alignment horizontal="center" vertical="top" wrapText="1" readingOrder="1"/>
    </xf>
    <xf numFmtId="0" fontId="68" fillId="28" borderId="1" xfId="0" applyFont="1" applyFill="1" applyBorder="1" applyAlignment="1">
      <alignment horizontal="left" vertical="top" wrapText="1" readingOrder="1"/>
    </xf>
    <xf numFmtId="164" fontId="66" fillId="28" borderId="1" xfId="2" applyFont="1" applyFill="1" applyBorder="1" applyAlignment="1">
      <alignment horizontal="left" vertical="top" wrapText="1" readingOrder="1"/>
    </xf>
    <xf numFmtId="0" fontId="70" fillId="28" borderId="1" xfId="0" applyFont="1" applyFill="1" applyBorder="1" applyAlignment="1">
      <alignment horizontal="left" vertical="top" wrapText="1" readingOrder="1"/>
    </xf>
    <xf numFmtId="0" fontId="70" fillId="28" borderId="1" xfId="0" applyFont="1" applyFill="1" applyBorder="1" applyAlignment="1">
      <alignment vertical="top" wrapText="1" readingOrder="1"/>
    </xf>
    <xf numFmtId="0" fontId="70" fillId="0" borderId="1" xfId="0" applyFont="1" applyBorder="1" applyAlignment="1">
      <alignment horizontal="left" vertical="top" wrapText="1" indent="1" readingOrder="1"/>
    </xf>
    <xf numFmtId="164" fontId="66" fillId="0" borderId="1" xfId="2" applyFont="1" applyBorder="1" applyAlignment="1">
      <alignment horizontal="right" vertical="top" wrapText="1" readingOrder="1"/>
    </xf>
    <xf numFmtId="0" fontId="70" fillId="0" borderId="1" xfId="0" applyFont="1" applyBorder="1" applyAlignment="1">
      <alignment horizontal="right" vertical="top" wrapText="1" readingOrder="1"/>
    </xf>
    <xf numFmtId="10" fontId="70" fillId="0" borderId="1" xfId="1" applyNumberFormat="1" applyFont="1" applyBorder="1" applyAlignment="1">
      <alignment horizontal="right" vertical="top" wrapText="1" readingOrder="1"/>
    </xf>
    <xf numFmtId="0" fontId="70" fillId="29" borderId="1" xfId="0" applyFont="1" applyFill="1" applyBorder="1" applyAlignment="1">
      <alignment horizontal="right" vertical="top" wrapText="1" readingOrder="1"/>
    </xf>
    <xf numFmtId="167" fontId="70" fillId="0" borderId="1" xfId="0" applyNumberFormat="1" applyFont="1" applyBorder="1" applyAlignment="1">
      <alignment horizontal="right" vertical="top" wrapText="1" readingOrder="1"/>
    </xf>
    <xf numFmtId="0" fontId="68" fillId="22" borderId="1" xfId="0" applyFont="1" applyFill="1" applyBorder="1" applyAlignment="1">
      <alignment horizontal="left" vertical="top" wrapText="1" readingOrder="1"/>
    </xf>
    <xf numFmtId="164" fontId="69" fillId="28" borderId="1" xfId="2" applyFont="1" applyFill="1" applyBorder="1" applyAlignment="1">
      <alignment horizontal="right" vertical="top" wrapText="1"/>
    </xf>
    <xf numFmtId="164" fontId="68" fillId="22" borderId="1" xfId="2" applyFont="1" applyFill="1" applyBorder="1" applyAlignment="1">
      <alignment horizontal="right" vertical="top" wrapText="1" readingOrder="1"/>
    </xf>
    <xf numFmtId="9" fontId="68" fillId="28" borderId="1" xfId="1" applyFont="1" applyFill="1" applyBorder="1" applyAlignment="1">
      <alignment horizontal="right" vertical="top" wrapText="1" readingOrder="1"/>
    </xf>
    <xf numFmtId="0" fontId="70" fillId="22" borderId="1" xfId="0" applyFont="1" applyFill="1" applyBorder="1" applyAlignment="1">
      <alignment horizontal="right" vertical="top" wrapText="1" readingOrder="1"/>
    </xf>
    <xf numFmtId="164" fontId="70" fillId="0" borderId="1" xfId="2" applyFont="1" applyBorder="1" applyAlignment="1">
      <alignment horizontal="right" vertical="top" wrapText="1" readingOrder="1"/>
    </xf>
    <xf numFmtId="164" fontId="70" fillId="29" borderId="1" xfId="0" applyNumberFormat="1" applyFont="1" applyFill="1" applyBorder="1" applyAlignment="1">
      <alignment horizontal="right" vertical="top" wrapText="1" readingOrder="1"/>
    </xf>
    <xf numFmtId="164" fontId="65" fillId="28" borderId="1" xfId="2" applyFont="1" applyFill="1" applyBorder="1" applyAlignment="1">
      <alignment horizontal="right" vertical="top" wrapText="1"/>
    </xf>
    <xf numFmtId="10" fontId="68" fillId="28" borderId="1" xfId="1" applyNumberFormat="1" applyFont="1" applyFill="1" applyBorder="1" applyAlignment="1">
      <alignment horizontal="right" vertical="top" wrapText="1" readingOrder="1"/>
    </xf>
    <xf numFmtId="0" fontId="71" fillId="30" borderId="1" xfId="0" applyFont="1" applyFill="1" applyBorder="1" applyAlignment="1">
      <alignment horizontal="left" vertical="top" wrapText="1" indent="1" readingOrder="1"/>
    </xf>
    <xf numFmtId="164" fontId="69" fillId="30" borderId="1" xfId="2" applyFont="1" applyFill="1" applyBorder="1" applyAlignment="1">
      <alignment horizontal="right" vertical="top" wrapText="1" readingOrder="1"/>
    </xf>
    <xf numFmtId="164" fontId="68" fillId="30" borderId="1" xfId="2" applyFont="1" applyFill="1" applyBorder="1" applyAlignment="1">
      <alignment horizontal="right" vertical="top" wrapText="1" readingOrder="1"/>
    </xf>
    <xf numFmtId="164" fontId="68" fillId="3" borderId="1" xfId="2" applyFont="1" applyFill="1" applyBorder="1" applyAlignment="1">
      <alignment horizontal="right" vertical="top" wrapText="1" readingOrder="1"/>
    </xf>
    <xf numFmtId="10" fontId="68" fillId="3" borderId="1" xfId="1" applyNumberFormat="1" applyFont="1" applyFill="1" applyBorder="1" applyAlignment="1">
      <alignment horizontal="right" vertical="top" wrapText="1" readingOrder="1"/>
    </xf>
    <xf numFmtId="0" fontId="70" fillId="0" borderId="1" xfId="0" applyFont="1" applyBorder="1" applyAlignment="1">
      <alignment horizontal="left" vertical="top" wrapText="1" indent="2" readingOrder="1"/>
    </xf>
    <xf numFmtId="0" fontId="72" fillId="0" borderId="1" xfId="0" applyFont="1" applyBorder="1" applyAlignment="1">
      <alignment horizontal="left" vertical="top" wrapText="1" indent="2" readingOrder="1"/>
    </xf>
    <xf numFmtId="0" fontId="73" fillId="28" borderId="1" xfId="0" applyFont="1" applyFill="1" applyBorder="1" applyAlignment="1">
      <alignment horizontal="left" vertical="top" wrapText="1" indent="1" readingOrder="1"/>
    </xf>
    <xf numFmtId="164" fontId="68" fillId="28" borderId="1" xfId="2" applyFont="1" applyFill="1" applyBorder="1" applyAlignment="1">
      <alignment horizontal="right" vertical="top" wrapText="1" readingOrder="1"/>
    </xf>
    <xf numFmtId="10" fontId="69" fillId="22" borderId="1" xfId="1" applyNumberFormat="1" applyFont="1" applyFill="1" applyBorder="1" applyAlignment="1">
      <alignment horizontal="right" vertical="top" wrapText="1" readingOrder="1"/>
    </xf>
    <xf numFmtId="0" fontId="71" fillId="0" borderId="1" xfId="0" applyFont="1" applyBorder="1" applyAlignment="1">
      <alignment horizontal="left" vertical="top" wrapText="1" indent="1" readingOrder="1"/>
    </xf>
    <xf numFmtId="10" fontId="70" fillId="0" borderId="1" xfId="2" applyNumberFormat="1" applyFont="1" applyBorder="1" applyAlignment="1">
      <alignment horizontal="right" vertical="top" wrapText="1" readingOrder="1"/>
    </xf>
    <xf numFmtId="164" fontId="69" fillId="22" borderId="1" xfId="2" applyFont="1" applyFill="1" applyBorder="1" applyAlignment="1">
      <alignment horizontal="right" vertical="top" wrapText="1" readingOrder="1"/>
    </xf>
    <xf numFmtId="164" fontId="66" fillId="22" borderId="1" xfId="2" applyFont="1" applyFill="1" applyBorder="1" applyAlignment="1">
      <alignment horizontal="right" vertical="top" wrapText="1" readingOrder="1"/>
    </xf>
    <xf numFmtId="0" fontId="68" fillId="3" borderId="1" xfId="0" applyFont="1" applyFill="1" applyBorder="1" applyAlignment="1">
      <alignment horizontal="left" vertical="top" wrapText="1" readingOrder="1"/>
    </xf>
    <xf numFmtId="164" fontId="69" fillId="3" borderId="1" xfId="2" applyFont="1" applyFill="1" applyBorder="1" applyAlignment="1">
      <alignment horizontal="right" vertical="top" wrapText="1" readingOrder="1"/>
    </xf>
    <xf numFmtId="10" fontId="69" fillId="3" borderId="1" xfId="1" applyNumberFormat="1" applyFont="1" applyFill="1" applyBorder="1" applyAlignment="1">
      <alignment horizontal="right" vertical="top" wrapText="1" readingOrder="1"/>
    </xf>
    <xf numFmtId="164" fontId="70" fillId="29" borderId="1" xfId="2" applyFont="1" applyFill="1" applyBorder="1" applyAlignment="1">
      <alignment horizontal="right" vertical="top" wrapText="1" readingOrder="1"/>
    </xf>
    <xf numFmtId="0" fontId="70" fillId="31" borderId="6" xfId="0" applyFont="1" applyFill="1" applyBorder="1" applyAlignment="1">
      <alignment horizontal="left" vertical="top" wrapText="1" indent="1" readingOrder="1"/>
    </xf>
    <xf numFmtId="164" fontId="70" fillId="22" borderId="1" xfId="2" applyFont="1" applyFill="1" applyBorder="1" applyAlignment="1">
      <alignment horizontal="right" vertical="top" wrapText="1" readingOrder="1"/>
    </xf>
    <xf numFmtId="164" fontId="66" fillId="22" borderId="1" xfId="2" applyFont="1" applyFill="1" applyBorder="1" applyAlignment="1">
      <alignment horizontal="left" vertical="top" wrapText="1" readingOrder="1"/>
    </xf>
    <xf numFmtId="0" fontId="70" fillId="0" borderId="1" xfId="0" applyFont="1" applyFill="1" applyBorder="1" applyAlignment="1">
      <alignment horizontal="left" vertical="top" wrapText="1" indent="1" readingOrder="1"/>
    </xf>
    <xf numFmtId="164" fontId="66" fillId="0" borderId="1" xfId="2" applyFont="1" applyFill="1" applyBorder="1" applyAlignment="1">
      <alignment horizontal="left" vertical="top" wrapText="1" readingOrder="1"/>
    </xf>
    <xf numFmtId="164" fontId="70" fillId="0" borderId="1" xfId="2" applyFont="1" applyFill="1" applyBorder="1" applyAlignment="1">
      <alignment horizontal="right" vertical="top" wrapText="1" readingOrder="1"/>
    </xf>
    <xf numFmtId="10" fontId="68" fillId="0" borderId="1" xfId="2" applyNumberFormat="1" applyFont="1" applyFill="1" applyBorder="1" applyAlignment="1">
      <alignment horizontal="right" vertical="top" wrapText="1" readingOrder="1"/>
    </xf>
    <xf numFmtId="0" fontId="46" fillId="27" borderId="1" xfId="0" applyFont="1" applyFill="1" applyBorder="1" applyAlignment="1">
      <alignment horizontal="center" vertical="top" wrapText="1" readingOrder="1"/>
    </xf>
    <xf numFmtId="0" fontId="27" fillId="0" borderId="0" xfId="3" applyFont="1" applyFill="1" applyBorder="1" applyAlignment="1" applyProtection="1">
      <alignment horizontal="center"/>
    </xf>
    <xf numFmtId="3" fontId="24" fillId="0" borderId="8" xfId="0" applyNumberFormat="1" applyFont="1" applyFill="1" applyBorder="1" applyAlignment="1" applyProtection="1">
      <alignment horizontal="center"/>
      <protection locked="0"/>
    </xf>
    <xf numFmtId="3" fontId="24" fillId="0" borderId="9" xfId="0" applyNumberFormat="1" applyFont="1" applyFill="1" applyBorder="1" applyAlignment="1" applyProtection="1">
      <alignment horizontal="center"/>
      <protection locked="0"/>
    </xf>
    <xf numFmtId="0" fontId="25" fillId="0" borderId="0" xfId="0" applyFont="1" applyBorder="1" applyAlignment="1">
      <alignment horizontal="center"/>
    </xf>
    <xf numFmtId="164" fontId="24" fillId="0" borderId="0" xfId="2" applyFont="1" applyFill="1" applyBorder="1" applyAlignment="1" applyProtection="1">
      <alignment horizontal="center"/>
      <protection locked="0"/>
    </xf>
    <xf numFmtId="0" fontId="65" fillId="0" borderId="0" xfId="0" applyFont="1" applyBorder="1" applyAlignment="1">
      <alignment horizontal="center"/>
    </xf>
    <xf numFmtId="0" fontId="52" fillId="0" borderId="9" xfId="0" applyFont="1" applyBorder="1" applyAlignment="1">
      <alignment horizontal="center"/>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right" vertical="center" wrapText="1"/>
    </xf>
    <xf numFmtId="0" fontId="13" fillId="4" borderId="0" xfId="0" applyFont="1" applyFill="1" applyBorder="1" applyAlignment="1">
      <alignment horizontal="center" vertical="center" wrapText="1"/>
    </xf>
    <xf numFmtId="0" fontId="13" fillId="0" borderId="0" xfId="0" applyFont="1" applyAlignment="1">
      <alignment horizontal="center"/>
    </xf>
    <xf numFmtId="0" fontId="3" fillId="0" borderId="5"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8" fillId="0" borderId="0" xfId="0" applyFont="1" applyAlignment="1">
      <alignment horizontal="center" vertical="center"/>
    </xf>
    <xf numFmtId="0" fontId="9" fillId="0" borderId="0" xfId="0" applyFont="1" applyAlignment="1">
      <alignment horizontal="center"/>
    </xf>
    <xf numFmtId="0" fontId="8" fillId="0" borderId="0"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49" fontId="22" fillId="3" borderId="6" xfId="0" applyNumberFormat="1" applyFont="1" applyFill="1" applyBorder="1" applyAlignment="1">
      <alignment horizontal="right"/>
    </xf>
    <xf numFmtId="49" fontId="22" fillId="3" borderId="7" xfId="0" applyNumberFormat="1" applyFont="1" applyFill="1" applyBorder="1" applyAlignment="1">
      <alignment horizontal="right"/>
    </xf>
    <xf numFmtId="49" fontId="22" fillId="3" borderId="4" xfId="0" applyNumberFormat="1" applyFont="1" applyFill="1" applyBorder="1" applyAlignment="1">
      <alignment horizontal="right"/>
    </xf>
    <xf numFmtId="0" fontId="14" fillId="0" borderId="0" xfId="0" applyFont="1" applyBorder="1" applyAlignment="1">
      <alignment horizontal="center" vertical="center" wrapText="1"/>
    </xf>
    <xf numFmtId="0" fontId="12" fillId="0" borderId="0" xfId="0" applyFont="1" applyBorder="1" applyAlignment="1">
      <alignment horizontal="center" vertical="center"/>
    </xf>
    <xf numFmtId="0" fontId="42" fillId="0" borderId="0" xfId="0" applyFont="1" applyBorder="1" applyAlignment="1">
      <alignment horizontal="center" vertical="center"/>
    </xf>
    <xf numFmtId="0" fontId="12" fillId="0" borderId="9" xfId="0" applyFont="1" applyBorder="1" applyAlignment="1">
      <alignment horizontal="center" vertical="center"/>
    </xf>
    <xf numFmtId="49" fontId="9" fillId="3" borderId="6" xfId="0" applyNumberFormat="1" applyFont="1" applyFill="1" applyBorder="1" applyAlignment="1">
      <alignment horizontal="right"/>
    </xf>
    <xf numFmtId="49" fontId="9" fillId="3" borderId="7" xfId="0" applyNumberFormat="1" applyFont="1" applyFill="1" applyBorder="1" applyAlignment="1">
      <alignment horizontal="right"/>
    </xf>
    <xf numFmtId="49" fontId="9" fillId="3" borderId="4" xfId="0" applyNumberFormat="1" applyFont="1" applyFill="1" applyBorder="1" applyAlignment="1">
      <alignment horizontal="right"/>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16" borderId="1" xfId="0" applyFont="1" applyFill="1" applyBorder="1" applyAlignment="1">
      <alignment horizontal="center" vertical="top" wrapText="1"/>
    </xf>
    <xf numFmtId="0" fontId="23" fillId="4" borderId="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3" fillId="4" borderId="7" xfId="0" applyFont="1" applyFill="1" applyBorder="1" applyAlignment="1">
      <alignment horizontal="center" vertical="center" wrapText="1"/>
    </xf>
    <xf numFmtId="49" fontId="23" fillId="0" borderId="0" xfId="0" applyNumberFormat="1" applyFont="1" applyBorder="1" applyAlignment="1">
      <alignment horizontal="center" vertical="center" wrapText="1"/>
    </xf>
    <xf numFmtId="0" fontId="23" fillId="17" borderId="6" xfId="0"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4" xfId="0" applyFont="1" applyFill="1" applyBorder="1" applyAlignment="1">
      <alignment horizontal="left" vertical="center" wrapText="1"/>
    </xf>
    <xf numFmtId="0" fontId="12" fillId="0" borderId="9" xfId="0" applyFont="1" applyBorder="1" applyAlignment="1">
      <alignment horizontal="center" vertical="center" wrapText="1"/>
    </xf>
    <xf numFmtId="0" fontId="19" fillId="16" borderId="1" xfId="0" applyFont="1" applyFill="1" applyBorder="1" applyAlignment="1">
      <alignment horizontal="center" vertical="top" wrapText="1"/>
    </xf>
    <xf numFmtId="0" fontId="15" fillId="16" borderId="1" xfId="0" applyFont="1" applyFill="1" applyBorder="1" applyAlignment="1">
      <alignment horizontal="center" vertical="top" wrapText="1"/>
    </xf>
    <xf numFmtId="0" fontId="2"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0" fillId="0" borderId="5" xfId="0" applyBorder="1" applyAlignment="1">
      <alignment horizontal="center"/>
    </xf>
    <xf numFmtId="49" fontId="2" fillId="0" borderId="9"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9" fillId="13" borderId="6"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22" fillId="13" borderId="6"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13" borderId="7" xfId="0" applyFont="1" applyFill="1" applyBorder="1" applyAlignment="1">
      <alignment horizontal="left" vertical="center" wrapText="1"/>
    </xf>
    <xf numFmtId="0" fontId="5" fillId="13" borderId="6" xfId="0" applyFont="1" applyFill="1" applyBorder="1" applyAlignment="1">
      <alignment vertical="center" wrapText="1"/>
    </xf>
    <xf numFmtId="0" fontId="5" fillId="13" borderId="7" xfId="0" applyFont="1" applyFill="1" applyBorder="1" applyAlignment="1">
      <alignment vertical="center" wrapText="1"/>
    </xf>
    <xf numFmtId="0" fontId="5" fillId="13" borderId="4" xfId="0" applyFont="1" applyFill="1" applyBorder="1" applyAlignment="1">
      <alignment vertical="center" wrapText="1"/>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0" fontId="5" fillId="5" borderId="4" xfId="0" applyFont="1" applyFill="1" applyBorder="1" applyAlignment="1">
      <alignment vertical="center" wrapText="1"/>
    </xf>
    <xf numFmtId="0" fontId="6" fillId="4"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13" borderId="6" xfId="0" applyFont="1" applyFill="1" applyBorder="1" applyAlignment="1">
      <alignment horizontal="center" vertical="center" wrapText="1"/>
    </xf>
    <xf numFmtId="0" fontId="5" fillId="13" borderId="4" xfId="0" applyFont="1" applyFill="1" applyBorder="1" applyAlignment="1">
      <alignment horizontal="center" vertical="center" wrapText="1"/>
    </xf>
    <xf numFmtId="49" fontId="5" fillId="12" borderId="2" xfId="0" applyNumberFormat="1" applyFont="1" applyFill="1" applyBorder="1" applyAlignment="1">
      <alignment horizontal="center" vertical="center" wrapText="1"/>
    </xf>
    <xf numFmtId="49" fontId="5" fillId="12" borderId="3" xfId="0" applyNumberFormat="1" applyFont="1" applyFill="1" applyBorder="1" applyAlignment="1">
      <alignment horizontal="center" vertical="center" wrapText="1"/>
    </xf>
    <xf numFmtId="49" fontId="23" fillId="12" borderId="2" xfId="0" applyNumberFormat="1" applyFont="1" applyFill="1" applyBorder="1" applyAlignment="1">
      <alignment horizontal="center" vertical="center" wrapText="1"/>
    </xf>
    <xf numFmtId="49" fontId="23" fillId="12" borderId="3" xfId="0" applyNumberFormat="1" applyFont="1" applyFill="1" applyBorder="1" applyAlignment="1">
      <alignment horizontal="center"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13" borderId="6" xfId="0" applyFont="1" applyFill="1" applyBorder="1" applyAlignment="1">
      <alignment horizontal="left" vertical="center" wrapText="1"/>
    </xf>
    <xf numFmtId="0" fontId="22" fillId="13" borderId="7" xfId="0" applyFont="1" applyFill="1" applyBorder="1" applyAlignment="1">
      <alignment horizontal="left" vertical="center" wrapText="1"/>
    </xf>
    <xf numFmtId="0" fontId="22" fillId="13" borderId="4" xfId="0" applyFont="1" applyFill="1" applyBorder="1" applyAlignment="1">
      <alignment horizontal="left" vertical="center" wrapText="1"/>
    </xf>
    <xf numFmtId="0" fontId="22" fillId="12" borderId="6"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8" fillId="0" borderId="0" xfId="0" applyFont="1" applyBorder="1" applyAlignment="1">
      <alignment horizontal="center" vertical="center" wrapText="1"/>
    </xf>
    <xf numFmtId="0" fontId="38" fillId="4" borderId="6"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4" xfId="0" applyFont="1" applyFill="1" applyBorder="1" applyAlignment="1">
      <alignment horizontal="center" vertical="center" wrapText="1"/>
    </xf>
    <xf numFmtId="49" fontId="38" fillId="0" borderId="0" xfId="0" applyNumberFormat="1" applyFont="1" applyBorder="1" applyAlignment="1">
      <alignment horizontal="center" vertical="center" wrapText="1"/>
    </xf>
    <xf numFmtId="49" fontId="40" fillId="0" borderId="0" xfId="0" applyNumberFormat="1" applyFont="1" applyBorder="1" applyAlignment="1">
      <alignment horizontal="center" vertical="center" wrapText="1"/>
    </xf>
    <xf numFmtId="0" fontId="48" fillId="13" borderId="6" xfId="0" applyFont="1" applyFill="1" applyBorder="1" applyAlignment="1">
      <alignment horizontal="center" vertical="center" wrapText="1"/>
    </xf>
    <xf numFmtId="0" fontId="48" fillId="13" borderId="4" xfId="0" applyFont="1" applyFill="1" applyBorder="1" applyAlignment="1">
      <alignment horizontal="center" vertical="center" wrapText="1"/>
    </xf>
    <xf numFmtId="49" fontId="48" fillId="0" borderId="0" xfId="0" applyNumberFormat="1" applyFont="1" applyAlignment="1">
      <alignment horizontal="center" vertical="center" wrapText="1"/>
    </xf>
    <xf numFmtId="0" fontId="38" fillId="13" borderId="6"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46" fillId="23" borderId="1" xfId="0" applyFont="1" applyFill="1" applyBorder="1" applyAlignment="1">
      <alignment horizontal="center" vertical="center" wrapText="1"/>
    </xf>
    <xf numFmtId="0" fontId="46" fillId="0" borderId="9" xfId="0" applyFont="1" applyBorder="1" applyAlignment="1">
      <alignment horizontal="center" vertical="center" wrapText="1"/>
    </xf>
    <xf numFmtId="0" fontId="46" fillId="0" borderId="0" xfId="0" applyFont="1" applyBorder="1" applyAlignment="1">
      <alignment horizontal="center" vertical="center" wrapText="1"/>
    </xf>
    <xf numFmtId="0" fontId="38" fillId="26" borderId="1" xfId="0" applyFont="1" applyFill="1" applyBorder="1" applyAlignment="1">
      <alignment horizontal="right" vertical="center" wrapText="1"/>
    </xf>
    <xf numFmtId="0" fontId="38" fillId="4" borderId="0" xfId="0" applyFont="1" applyFill="1" applyAlignment="1">
      <alignment horizontal="center" vertical="center" wrapText="1"/>
    </xf>
    <xf numFmtId="0" fontId="38" fillId="13" borderId="1" xfId="0" applyFont="1" applyFill="1" applyBorder="1" applyAlignment="1">
      <alignment horizontal="center" vertical="center" wrapText="1"/>
    </xf>
    <xf numFmtId="0" fontId="38" fillId="4" borderId="1" xfId="0" applyFont="1" applyFill="1" applyBorder="1" applyAlignment="1">
      <alignment horizontal="right" vertic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13</xdr:col>
      <xdr:colOff>304800</xdr:colOff>
      <xdr:row>29</xdr:row>
      <xdr:rowOff>121920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
          <a:ext cx="8229600" cy="539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iodun/Desktop/New%20Revised%20Budget/SFTAS%20AF_DLI%201%20Example%20%20Summary%20table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1 Summary REVISED"/>
      <sheetName val="T2 Summary Table illustration"/>
      <sheetName val="Explanatory Notes"/>
      <sheetName val="Appendix"/>
      <sheetName val="original tableT2"/>
    </sheetNames>
    <sheetDataSet>
      <sheetData sheetId="0" refreshError="1"/>
      <sheetData sheetId="1" refreshError="1">
        <row r="4">
          <cell r="E4" t="str">
            <v>Explanatory Note 1.0</v>
          </cell>
        </row>
        <row r="5">
          <cell r="E5" t="str">
            <v>Explanatory Note 1.1</v>
          </cell>
        </row>
        <row r="6">
          <cell r="E6" t="str">
            <v>Explanatory Note 1.2</v>
          </cell>
        </row>
        <row r="7">
          <cell r="E7" t="str">
            <v>Explanatory Note 1.3</v>
          </cell>
        </row>
        <row r="8">
          <cell r="E8" t="str">
            <v>Explanatory Note 1.4</v>
          </cell>
        </row>
        <row r="9">
          <cell r="E9" t="str">
            <v>Explanatory Note 1.5</v>
          </cell>
        </row>
        <row r="10">
          <cell r="A10" t="str">
            <v>Mineral Ratio</v>
          </cell>
        </row>
        <row r="32">
          <cell r="E32" t="str">
            <v>Explanatory Note 4.0</v>
          </cell>
        </row>
        <row r="33">
          <cell r="A33" t="str">
            <v>Administration Sector</v>
          </cell>
          <cell r="E33" t="str">
            <v>Explanatory Note 4.1</v>
          </cell>
        </row>
        <row r="34">
          <cell r="A34" t="str">
            <v>Economic Sector</v>
          </cell>
          <cell r="E34" t="str">
            <v>Explanatory Note 4.2</v>
          </cell>
        </row>
        <row r="35">
          <cell r="A35" t="str">
            <v>Law and Justice Sector</v>
          </cell>
          <cell r="E35" t="str">
            <v>Explanatory Note 4.3</v>
          </cell>
        </row>
        <row r="36">
          <cell r="A36" t="str">
            <v>Regional Sector</v>
          </cell>
          <cell r="E36" t="str">
            <v>Explanatory Note 4.4</v>
          </cell>
        </row>
        <row r="37">
          <cell r="A37" t="str">
            <v>Social Sector</v>
          </cell>
          <cell r="E37" t="str">
            <v>Explanatory Note 4.5</v>
          </cell>
        </row>
        <row r="39">
          <cell r="E39" t="str">
            <v>Explanatory Note 5.0</v>
          </cell>
        </row>
        <row r="40">
          <cell r="E40" t="str">
            <v>Explanatory Note 5.1</v>
          </cell>
        </row>
        <row r="41">
          <cell r="E41" t="str">
            <v>Explanatory Note 5.2</v>
          </cell>
        </row>
        <row r="42">
          <cell r="E42" t="str">
            <v>Explanatory Note 5.3</v>
          </cell>
        </row>
        <row r="43">
          <cell r="E43" t="str">
            <v>Explanatory Note 5.4</v>
          </cell>
        </row>
        <row r="44">
          <cell r="E44" t="str">
            <v>Explanatory Note 6.0</v>
          </cell>
        </row>
        <row r="45">
          <cell r="E45" t="str">
            <v>Explanatory Note 6.1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topLeftCell="A23" workbookViewId="0"/>
  </sheetViews>
  <sheetFormatPr defaultRowHeight="15" x14ac:dyDescent="0.25"/>
  <sheetData/>
  <pageMargins left="0.7" right="0.7" top="0.75" bottom="0.75" header="0.3" footer="0.3"/>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66"/>
  <sheetViews>
    <sheetView topLeftCell="A147" workbookViewId="0">
      <selection activeCell="G63" sqref="G63"/>
    </sheetView>
  </sheetViews>
  <sheetFormatPr defaultColWidth="29.28515625" defaultRowHeight="12.75" x14ac:dyDescent="0.2"/>
  <cols>
    <col min="1" max="1" width="4.28515625" style="100" customWidth="1"/>
    <col min="2" max="2" width="14.42578125" style="100" customWidth="1"/>
    <col min="3" max="3" width="51.42578125" style="101" customWidth="1"/>
    <col min="4" max="4" width="15.7109375" style="83" customWidth="1"/>
    <col min="5" max="5" width="14.85546875" style="83" bestFit="1" customWidth="1"/>
    <col min="6" max="6" width="15.85546875" style="83" bestFit="1" customWidth="1"/>
    <col min="7" max="7" width="15.85546875" style="83" customWidth="1"/>
    <col min="8" max="16384" width="29.28515625" style="83"/>
  </cols>
  <sheetData>
    <row r="1" spans="1:7" ht="15.75" x14ac:dyDescent="0.2">
      <c r="A1" s="551" t="s">
        <v>0</v>
      </c>
      <c r="B1" s="551"/>
      <c r="C1" s="551"/>
      <c r="D1" s="551"/>
      <c r="E1" s="551"/>
      <c r="F1" s="551"/>
      <c r="G1" s="551"/>
    </row>
    <row r="2" spans="1:7" ht="15.75" x14ac:dyDescent="0.2">
      <c r="A2" s="552" t="s">
        <v>5873</v>
      </c>
      <c r="B2" s="552"/>
      <c r="C2" s="552"/>
      <c r="D2" s="552"/>
      <c r="E2" s="552"/>
      <c r="F2" s="552"/>
      <c r="G2" s="552"/>
    </row>
    <row r="3" spans="1:7" ht="15.75" x14ac:dyDescent="0.2">
      <c r="A3" s="552" t="s">
        <v>5874</v>
      </c>
      <c r="B3" s="552"/>
      <c r="C3" s="552"/>
      <c r="D3" s="552"/>
      <c r="E3" s="552"/>
      <c r="F3" s="552"/>
      <c r="G3" s="552"/>
    </row>
    <row r="4" spans="1:7" ht="15.75" x14ac:dyDescent="0.25">
      <c r="A4" s="534"/>
      <c r="B4" s="534"/>
      <c r="C4" s="534"/>
      <c r="D4" s="534"/>
      <c r="E4" s="534"/>
      <c r="F4" s="534"/>
      <c r="G4" s="534"/>
    </row>
    <row r="5" spans="1:7" s="328" customFormat="1" x14ac:dyDescent="0.2">
      <c r="A5" s="553" t="s">
        <v>5860</v>
      </c>
      <c r="B5" s="553"/>
      <c r="C5" s="553"/>
      <c r="D5" s="553"/>
      <c r="E5" s="553"/>
      <c r="F5" s="553"/>
      <c r="G5" s="553"/>
    </row>
    <row r="6" spans="1:7" s="328" customFormat="1" ht="25.5" x14ac:dyDescent="0.2">
      <c r="A6" s="329" t="s">
        <v>2</v>
      </c>
      <c r="B6" s="329" t="s">
        <v>4633</v>
      </c>
      <c r="C6" s="329" t="s">
        <v>5861</v>
      </c>
      <c r="D6" s="330" t="s">
        <v>6</v>
      </c>
      <c r="E6" s="330" t="s">
        <v>7</v>
      </c>
      <c r="F6" s="330" t="s">
        <v>8</v>
      </c>
      <c r="G6" s="330" t="s">
        <v>75</v>
      </c>
    </row>
    <row r="7" spans="1:7" s="328" customFormat="1" ht="16.149999999999999" customHeight="1" x14ac:dyDescent="0.2">
      <c r="A7" s="331" t="s">
        <v>2106</v>
      </c>
      <c r="B7" s="331" t="s">
        <v>4451</v>
      </c>
      <c r="C7" s="332" t="s">
        <v>4251</v>
      </c>
      <c r="D7" s="333">
        <v>229911120.65000001</v>
      </c>
      <c r="E7" s="333">
        <v>364598000</v>
      </c>
      <c r="F7" s="333">
        <v>1170450000</v>
      </c>
      <c r="G7" s="333">
        <f t="shared" ref="G7:G32" si="0">SUM(D7:F7)</f>
        <v>1764959120.6500001</v>
      </c>
    </row>
    <row r="8" spans="1:7" s="328" customFormat="1" ht="18" customHeight="1" x14ac:dyDescent="0.2">
      <c r="A8" s="331" t="s">
        <v>2109</v>
      </c>
      <c r="B8" s="331" t="s">
        <v>4447</v>
      </c>
      <c r="C8" s="332" t="s">
        <v>4247</v>
      </c>
      <c r="D8" s="333">
        <v>66108830.609999999</v>
      </c>
      <c r="E8" s="333">
        <v>154375000</v>
      </c>
      <c r="F8" s="333">
        <v>160000000</v>
      </c>
      <c r="G8" s="333">
        <f t="shared" si="0"/>
        <v>380483830.61000001</v>
      </c>
    </row>
    <row r="9" spans="1:7" s="328" customFormat="1" ht="19.149999999999999" customHeight="1" x14ac:dyDescent="0.2">
      <c r="A9" s="331" t="s">
        <v>2111</v>
      </c>
      <c r="B9" s="331" t="s">
        <v>4409</v>
      </c>
      <c r="C9" s="332" t="s">
        <v>4209</v>
      </c>
      <c r="D9" s="334">
        <v>0</v>
      </c>
      <c r="E9" s="333">
        <v>100000000</v>
      </c>
      <c r="F9" s="334">
        <v>0</v>
      </c>
      <c r="G9" s="333">
        <f t="shared" si="0"/>
        <v>100000000</v>
      </c>
    </row>
    <row r="10" spans="1:7" s="328" customFormat="1" ht="19.899999999999999" customHeight="1" x14ac:dyDescent="0.2">
      <c r="A10" s="331" t="s">
        <v>2113</v>
      </c>
      <c r="B10" s="331" t="s">
        <v>4589</v>
      </c>
      <c r="C10" s="332" t="s">
        <v>4390</v>
      </c>
      <c r="D10" s="334">
        <v>0</v>
      </c>
      <c r="E10" s="333">
        <v>83000000</v>
      </c>
      <c r="F10" s="334">
        <v>0</v>
      </c>
      <c r="G10" s="333">
        <f t="shared" si="0"/>
        <v>83000000</v>
      </c>
    </row>
    <row r="11" spans="1:7" s="328" customFormat="1" ht="20.45" customHeight="1" x14ac:dyDescent="0.2">
      <c r="A11" s="331" t="s">
        <v>2115</v>
      </c>
      <c r="B11" s="331" t="s">
        <v>4448</v>
      </c>
      <c r="C11" s="332" t="s">
        <v>4248</v>
      </c>
      <c r="D11" s="334">
        <v>0</v>
      </c>
      <c r="E11" s="333">
        <v>2850000</v>
      </c>
      <c r="F11" s="333">
        <v>10000000</v>
      </c>
      <c r="G11" s="333">
        <f t="shared" si="0"/>
        <v>12850000</v>
      </c>
    </row>
    <row r="12" spans="1:7" s="328" customFormat="1" ht="18" customHeight="1" x14ac:dyDescent="0.2">
      <c r="A12" s="331" t="s">
        <v>2120</v>
      </c>
      <c r="B12" s="331" t="s">
        <v>4449</v>
      </c>
      <c r="C12" s="332" t="s">
        <v>4249</v>
      </c>
      <c r="D12" s="334">
        <v>0</v>
      </c>
      <c r="E12" s="333">
        <v>19475000</v>
      </c>
      <c r="F12" s="334">
        <v>0</v>
      </c>
      <c r="G12" s="333">
        <f t="shared" si="0"/>
        <v>19475000</v>
      </c>
    </row>
    <row r="13" spans="1:7" s="328" customFormat="1" ht="25.5" x14ac:dyDescent="0.2">
      <c r="A13" s="331" t="s">
        <v>2125</v>
      </c>
      <c r="B13" s="331" t="s">
        <v>4450</v>
      </c>
      <c r="C13" s="332" t="s">
        <v>4250</v>
      </c>
      <c r="D13" s="334">
        <v>0</v>
      </c>
      <c r="E13" s="333">
        <v>24000000</v>
      </c>
      <c r="F13" s="334">
        <v>0</v>
      </c>
      <c r="G13" s="333">
        <f t="shared" si="0"/>
        <v>24000000</v>
      </c>
    </row>
    <row r="14" spans="1:7" s="328" customFormat="1" x14ac:dyDescent="0.2">
      <c r="A14" s="331" t="s">
        <v>2129</v>
      </c>
      <c r="B14" s="331" t="s">
        <v>4453</v>
      </c>
      <c r="C14" s="332" t="s">
        <v>4253</v>
      </c>
      <c r="D14" s="333">
        <v>98911965.109999999</v>
      </c>
      <c r="E14" s="333">
        <v>11000000</v>
      </c>
      <c r="F14" s="333">
        <v>244000000</v>
      </c>
      <c r="G14" s="333">
        <f t="shared" si="0"/>
        <v>353911965.11000001</v>
      </c>
    </row>
    <row r="15" spans="1:7" s="328" customFormat="1" x14ac:dyDescent="0.2">
      <c r="A15" s="331" t="s">
        <v>2131</v>
      </c>
      <c r="B15" s="331" t="s">
        <v>4454</v>
      </c>
      <c r="C15" s="332" t="s">
        <v>4254</v>
      </c>
      <c r="D15" s="333">
        <v>1191760552.75</v>
      </c>
      <c r="E15" s="333">
        <v>9262500</v>
      </c>
      <c r="F15" s="333">
        <v>754000000</v>
      </c>
      <c r="G15" s="333">
        <f t="shared" si="0"/>
        <v>1955023052.75</v>
      </c>
    </row>
    <row r="16" spans="1:7" s="328" customFormat="1" x14ac:dyDescent="0.2">
      <c r="A16" s="331" t="s">
        <v>2133</v>
      </c>
      <c r="B16" s="331" t="s">
        <v>4455</v>
      </c>
      <c r="C16" s="332" t="s">
        <v>4255</v>
      </c>
      <c r="D16" s="333">
        <v>66287202.299999997</v>
      </c>
      <c r="E16" s="333">
        <v>12658750</v>
      </c>
      <c r="F16" s="333">
        <v>25000000</v>
      </c>
      <c r="G16" s="333">
        <f t="shared" si="0"/>
        <v>103945952.3</v>
      </c>
    </row>
    <row r="17" spans="1:7" s="328" customFormat="1" ht="25.5" x14ac:dyDescent="0.2">
      <c r="A17" s="331" t="s">
        <v>2135</v>
      </c>
      <c r="B17" s="331" t="s">
        <v>5856</v>
      </c>
      <c r="C17" s="332" t="s">
        <v>4256</v>
      </c>
      <c r="D17" s="334">
        <v>0</v>
      </c>
      <c r="E17" s="333">
        <v>3705000</v>
      </c>
      <c r="F17" s="334">
        <v>0</v>
      </c>
      <c r="G17" s="333">
        <f t="shared" si="0"/>
        <v>3705000</v>
      </c>
    </row>
    <row r="18" spans="1:7" s="328" customFormat="1" x14ac:dyDescent="0.2">
      <c r="A18" s="331" t="s">
        <v>2137</v>
      </c>
      <c r="B18" s="331" t="s">
        <v>4456</v>
      </c>
      <c r="C18" s="332" t="s">
        <v>4257</v>
      </c>
      <c r="D18" s="333">
        <v>11071787.76</v>
      </c>
      <c r="E18" s="333">
        <v>11400000</v>
      </c>
      <c r="F18" s="333">
        <v>15000000</v>
      </c>
      <c r="G18" s="333">
        <f t="shared" si="0"/>
        <v>37471787.759999998</v>
      </c>
    </row>
    <row r="19" spans="1:7" s="328" customFormat="1" x14ac:dyDescent="0.2">
      <c r="A19" s="331" t="s">
        <v>2140</v>
      </c>
      <c r="B19" s="331" t="s">
        <v>4457</v>
      </c>
      <c r="C19" s="332" t="s">
        <v>4258</v>
      </c>
      <c r="D19" s="333">
        <v>19019373.780000001</v>
      </c>
      <c r="E19" s="333">
        <v>11700000</v>
      </c>
      <c r="F19" s="333">
        <v>35000000</v>
      </c>
      <c r="G19" s="333">
        <f t="shared" si="0"/>
        <v>65719373.780000001</v>
      </c>
    </row>
    <row r="20" spans="1:7" s="328" customFormat="1" ht="18.600000000000001" customHeight="1" x14ac:dyDescent="0.2">
      <c r="A20" s="331" t="s">
        <v>2142</v>
      </c>
      <c r="B20" s="331" t="s">
        <v>5848</v>
      </c>
      <c r="C20" s="332" t="s">
        <v>4259</v>
      </c>
      <c r="D20" s="334">
        <v>0</v>
      </c>
      <c r="E20" s="333">
        <v>6000000</v>
      </c>
      <c r="F20" s="334">
        <v>0</v>
      </c>
      <c r="G20" s="333">
        <f t="shared" si="0"/>
        <v>6000000</v>
      </c>
    </row>
    <row r="21" spans="1:7" s="328" customFormat="1" x14ac:dyDescent="0.2">
      <c r="A21" s="331" t="s">
        <v>2144</v>
      </c>
      <c r="B21" s="331" t="s">
        <v>4460</v>
      </c>
      <c r="C21" s="332" t="s">
        <v>4262</v>
      </c>
      <c r="D21" s="333">
        <v>25474483.850000001</v>
      </c>
      <c r="E21" s="333">
        <v>15000000</v>
      </c>
      <c r="F21" s="333">
        <v>10000000</v>
      </c>
      <c r="G21" s="333">
        <f t="shared" si="0"/>
        <v>50474483.850000001</v>
      </c>
    </row>
    <row r="22" spans="1:7" s="328" customFormat="1" x14ac:dyDescent="0.2">
      <c r="A22" s="331" t="s">
        <v>2146</v>
      </c>
      <c r="B22" s="331" t="s">
        <v>4462</v>
      </c>
      <c r="C22" s="332" t="s">
        <v>4264</v>
      </c>
      <c r="D22" s="333">
        <v>26749212.219999999</v>
      </c>
      <c r="E22" s="333">
        <v>11400000</v>
      </c>
      <c r="F22" s="333">
        <v>94000000</v>
      </c>
      <c r="G22" s="333">
        <f t="shared" si="0"/>
        <v>132149212.22</v>
      </c>
    </row>
    <row r="23" spans="1:7" s="328" customFormat="1" x14ac:dyDescent="0.2">
      <c r="A23" s="331" t="s">
        <v>2148</v>
      </c>
      <c r="B23" s="331" t="s">
        <v>4463</v>
      </c>
      <c r="C23" s="332" t="s">
        <v>4265</v>
      </c>
      <c r="D23" s="334">
        <v>0</v>
      </c>
      <c r="E23" s="333">
        <v>3396250</v>
      </c>
      <c r="F23" s="333">
        <v>39180000</v>
      </c>
      <c r="G23" s="333">
        <f t="shared" si="0"/>
        <v>42576250</v>
      </c>
    </row>
    <row r="24" spans="1:7" s="328" customFormat="1" x14ac:dyDescent="0.2">
      <c r="A24" s="331" t="s">
        <v>2150</v>
      </c>
      <c r="B24" s="331" t="s">
        <v>4464</v>
      </c>
      <c r="C24" s="332" t="s">
        <v>4266</v>
      </c>
      <c r="D24" s="334">
        <v>0</v>
      </c>
      <c r="E24" s="333">
        <v>8550000</v>
      </c>
      <c r="F24" s="333">
        <v>40100000</v>
      </c>
      <c r="G24" s="333">
        <f t="shared" si="0"/>
        <v>48650000</v>
      </c>
    </row>
    <row r="25" spans="1:7" s="328" customFormat="1" ht="15" customHeight="1" x14ac:dyDescent="0.2">
      <c r="A25" s="331" t="s">
        <v>2152</v>
      </c>
      <c r="B25" s="331" t="s">
        <v>4465</v>
      </c>
      <c r="C25" s="332" t="s">
        <v>4267</v>
      </c>
      <c r="D25" s="333">
        <v>42921047.270000003</v>
      </c>
      <c r="E25" s="333">
        <v>12350000</v>
      </c>
      <c r="F25" s="333">
        <v>10000000</v>
      </c>
      <c r="G25" s="333">
        <f t="shared" si="0"/>
        <v>65271047.270000003</v>
      </c>
    </row>
    <row r="26" spans="1:7" s="328" customFormat="1" x14ac:dyDescent="0.2">
      <c r="A26" s="331" t="s">
        <v>2156</v>
      </c>
      <c r="B26" s="331" t="s">
        <v>5882</v>
      </c>
      <c r="C26" s="332" t="s">
        <v>4268</v>
      </c>
      <c r="D26" s="334">
        <v>0</v>
      </c>
      <c r="E26" s="333">
        <v>9262500</v>
      </c>
      <c r="F26" s="334">
        <v>0</v>
      </c>
      <c r="G26" s="333">
        <f t="shared" si="0"/>
        <v>9262500</v>
      </c>
    </row>
    <row r="27" spans="1:7" s="328" customFormat="1" ht="25.5" x14ac:dyDescent="0.2">
      <c r="A27" s="331" t="s">
        <v>2159</v>
      </c>
      <c r="B27" s="331" t="s">
        <v>4607</v>
      </c>
      <c r="C27" s="332" t="s">
        <v>4398</v>
      </c>
      <c r="D27" s="334">
        <v>0</v>
      </c>
      <c r="E27" s="333">
        <v>10000000</v>
      </c>
      <c r="F27" s="333">
        <v>20000000</v>
      </c>
      <c r="G27" s="333">
        <f t="shared" si="0"/>
        <v>30000000</v>
      </c>
    </row>
    <row r="28" spans="1:7" s="328" customFormat="1" x14ac:dyDescent="0.2">
      <c r="A28" s="331" t="s">
        <v>2162</v>
      </c>
      <c r="B28" s="331" t="s">
        <v>5865</v>
      </c>
      <c r="C28" s="332" t="s">
        <v>5866</v>
      </c>
      <c r="D28" s="333">
        <v>981061279.46000004</v>
      </c>
      <c r="E28" s="334">
        <v>0</v>
      </c>
      <c r="F28" s="334">
        <v>0</v>
      </c>
      <c r="G28" s="333">
        <f t="shared" si="0"/>
        <v>981061279.46000004</v>
      </c>
    </row>
    <row r="29" spans="1:7" s="328" customFormat="1" ht="25.9" customHeight="1" x14ac:dyDescent="0.2">
      <c r="A29" s="331" t="s">
        <v>2167</v>
      </c>
      <c r="B29" s="331" t="s">
        <v>4468</v>
      </c>
      <c r="C29" s="332" t="s">
        <v>4271</v>
      </c>
      <c r="D29" s="334">
        <v>0</v>
      </c>
      <c r="E29" s="333">
        <v>12000000</v>
      </c>
      <c r="F29" s="333">
        <v>17100000</v>
      </c>
      <c r="G29" s="333">
        <f t="shared" si="0"/>
        <v>29100000</v>
      </c>
    </row>
    <row r="30" spans="1:7" s="328" customFormat="1" ht="15" customHeight="1" x14ac:dyDescent="0.2">
      <c r="A30" s="331" t="s">
        <v>2169</v>
      </c>
      <c r="B30" s="331" t="s">
        <v>4469</v>
      </c>
      <c r="C30" s="332" t="s">
        <v>4272</v>
      </c>
      <c r="D30" s="333">
        <v>403752645.51999998</v>
      </c>
      <c r="E30" s="333">
        <v>1200000000</v>
      </c>
      <c r="F30" s="333">
        <v>1955500000</v>
      </c>
      <c r="G30" s="333">
        <f t="shared" si="0"/>
        <v>3559252645.52</v>
      </c>
    </row>
    <row r="31" spans="1:7" s="328" customFormat="1" x14ac:dyDescent="0.2">
      <c r="A31" s="331" t="s">
        <v>2262</v>
      </c>
      <c r="B31" s="331" t="s">
        <v>4470</v>
      </c>
      <c r="C31" s="332" t="s">
        <v>4273</v>
      </c>
      <c r="D31" s="333">
        <v>28342357.16</v>
      </c>
      <c r="E31" s="333">
        <v>28658000</v>
      </c>
      <c r="F31" s="333">
        <v>18000000</v>
      </c>
      <c r="G31" s="333">
        <f t="shared" si="0"/>
        <v>75000357.159999996</v>
      </c>
    </row>
    <row r="32" spans="1:7" s="328" customFormat="1" ht="18" customHeight="1" x14ac:dyDescent="0.2">
      <c r="A32" s="331" t="s">
        <v>2264</v>
      </c>
      <c r="B32" s="331" t="s">
        <v>4471</v>
      </c>
      <c r="C32" s="332" t="s">
        <v>4274</v>
      </c>
      <c r="D32" s="334">
        <v>0</v>
      </c>
      <c r="E32" s="333">
        <v>3900000</v>
      </c>
      <c r="F32" s="334">
        <v>0</v>
      </c>
      <c r="G32" s="333">
        <f t="shared" si="0"/>
        <v>3900000</v>
      </c>
    </row>
    <row r="33" spans="1:7" ht="15" x14ac:dyDescent="0.25">
      <c r="A33" s="81"/>
      <c r="B33" s="81"/>
      <c r="C33" s="124"/>
      <c r="D33" s="117" t="s">
        <v>5875</v>
      </c>
      <c r="E33" s="125"/>
      <c r="F33" s="126"/>
      <c r="G33" s="125"/>
    </row>
    <row r="34" spans="1:7" ht="14.45" customHeight="1" x14ac:dyDescent="0.2">
      <c r="A34" s="127" t="s">
        <v>2266</v>
      </c>
      <c r="B34" s="127" t="s">
        <v>4472</v>
      </c>
      <c r="C34" s="128" t="s">
        <v>4275</v>
      </c>
      <c r="D34" s="129">
        <v>0</v>
      </c>
      <c r="E34" s="130">
        <v>100600000</v>
      </c>
      <c r="F34" s="129">
        <v>0</v>
      </c>
      <c r="G34" s="130">
        <f t="shared" ref="G34:G64" si="1">SUM(D34:F34)</f>
        <v>100600000</v>
      </c>
    </row>
    <row r="35" spans="1:7" x14ac:dyDescent="0.2">
      <c r="A35" s="120" t="s">
        <v>2269</v>
      </c>
      <c r="B35" s="120" t="s">
        <v>4473</v>
      </c>
      <c r="C35" s="121" t="s">
        <v>4276</v>
      </c>
      <c r="D35" s="123">
        <v>0</v>
      </c>
      <c r="E35" s="122">
        <v>80210750</v>
      </c>
      <c r="F35" s="123">
        <v>0</v>
      </c>
      <c r="G35" s="122">
        <f t="shared" si="1"/>
        <v>80210750</v>
      </c>
    </row>
    <row r="36" spans="1:7" x14ac:dyDescent="0.2">
      <c r="A36" s="120" t="s">
        <v>2271</v>
      </c>
      <c r="B36" s="120" t="s">
        <v>4474</v>
      </c>
      <c r="C36" s="121" t="s">
        <v>4277</v>
      </c>
      <c r="D36" s="122">
        <v>234615616.11000001</v>
      </c>
      <c r="E36" s="122">
        <v>18000000</v>
      </c>
      <c r="F36" s="122">
        <v>530000000</v>
      </c>
      <c r="G36" s="122">
        <f t="shared" si="1"/>
        <v>782615616.11000001</v>
      </c>
    </row>
    <row r="37" spans="1:7" x14ac:dyDescent="0.2">
      <c r="A37" s="120" t="s">
        <v>2273</v>
      </c>
      <c r="B37" s="120" t="s">
        <v>4654</v>
      </c>
      <c r="C37" s="121" t="s">
        <v>4638</v>
      </c>
      <c r="D37" s="122">
        <v>203144800.84999999</v>
      </c>
      <c r="E37" s="123">
        <v>0</v>
      </c>
      <c r="F37" s="123">
        <v>0</v>
      </c>
      <c r="G37" s="122">
        <f t="shared" si="1"/>
        <v>203144800.84999999</v>
      </c>
    </row>
    <row r="38" spans="1:7" x14ac:dyDescent="0.2">
      <c r="A38" s="120" t="s">
        <v>2275</v>
      </c>
      <c r="B38" s="120" t="s">
        <v>4475</v>
      </c>
      <c r="C38" s="121" t="s">
        <v>4278</v>
      </c>
      <c r="D38" s="122">
        <v>55657950.219999999</v>
      </c>
      <c r="E38" s="122">
        <v>5700000</v>
      </c>
      <c r="F38" s="123">
        <v>0</v>
      </c>
      <c r="G38" s="122">
        <f t="shared" si="1"/>
        <v>61357950.219999999</v>
      </c>
    </row>
    <row r="39" spans="1:7" x14ac:dyDescent="0.2">
      <c r="A39" s="120" t="s">
        <v>2277</v>
      </c>
      <c r="B39" s="120" t="s">
        <v>4655</v>
      </c>
      <c r="C39" s="121" t="s">
        <v>4639</v>
      </c>
      <c r="D39" s="123">
        <v>0</v>
      </c>
      <c r="E39" s="123">
        <v>0</v>
      </c>
      <c r="F39" s="123">
        <v>0</v>
      </c>
      <c r="G39" s="123">
        <f t="shared" si="1"/>
        <v>0</v>
      </c>
    </row>
    <row r="40" spans="1:7" ht="22.15" customHeight="1" x14ac:dyDescent="0.2">
      <c r="A40" s="120" t="s">
        <v>2279</v>
      </c>
      <c r="B40" s="120" t="s">
        <v>4478</v>
      </c>
      <c r="C40" s="121" t="s">
        <v>4281</v>
      </c>
      <c r="D40" s="123">
        <v>0</v>
      </c>
      <c r="E40" s="122">
        <v>6175000</v>
      </c>
      <c r="F40" s="122">
        <v>10000000</v>
      </c>
      <c r="G40" s="122">
        <f t="shared" si="1"/>
        <v>16175000</v>
      </c>
    </row>
    <row r="41" spans="1:7" ht="21" customHeight="1" x14ac:dyDescent="0.2">
      <c r="A41" s="120" t="s">
        <v>2288</v>
      </c>
      <c r="B41" s="120" t="s">
        <v>4479</v>
      </c>
      <c r="C41" s="121" t="s">
        <v>4282</v>
      </c>
      <c r="D41" s="123">
        <v>0</v>
      </c>
      <c r="E41" s="122">
        <v>4940000</v>
      </c>
      <c r="F41" s="123">
        <v>0</v>
      </c>
      <c r="G41" s="122">
        <f t="shared" si="1"/>
        <v>4940000</v>
      </c>
    </row>
    <row r="42" spans="1:7" ht="21" customHeight="1" x14ac:dyDescent="0.2">
      <c r="A42" s="120" t="s">
        <v>2289</v>
      </c>
      <c r="B42" s="120" t="s">
        <v>4480</v>
      </c>
      <c r="C42" s="121" t="s">
        <v>4283</v>
      </c>
      <c r="D42" s="123">
        <v>0</v>
      </c>
      <c r="E42" s="122">
        <v>48000000</v>
      </c>
      <c r="F42" s="123">
        <v>0</v>
      </c>
      <c r="G42" s="122">
        <f t="shared" si="1"/>
        <v>48000000</v>
      </c>
    </row>
    <row r="43" spans="1:7" ht="16.149999999999999" customHeight="1" x14ac:dyDescent="0.2">
      <c r="A43" s="120" t="s">
        <v>2292</v>
      </c>
      <c r="B43" s="120" t="s">
        <v>4481</v>
      </c>
      <c r="C43" s="121" t="s">
        <v>4284</v>
      </c>
      <c r="D43" s="123">
        <v>0</v>
      </c>
      <c r="E43" s="122">
        <v>2600000</v>
      </c>
      <c r="F43" s="123">
        <v>0</v>
      </c>
      <c r="G43" s="122">
        <f t="shared" si="1"/>
        <v>2600000</v>
      </c>
    </row>
    <row r="44" spans="1:7" ht="18.600000000000001" customHeight="1" x14ac:dyDescent="0.2">
      <c r="A44" s="120" t="s">
        <v>2294</v>
      </c>
      <c r="B44" s="120" t="s">
        <v>4482</v>
      </c>
      <c r="C44" s="121" t="s">
        <v>4285</v>
      </c>
      <c r="D44" s="123">
        <v>0</v>
      </c>
      <c r="E44" s="122">
        <v>12400000</v>
      </c>
      <c r="F44" s="122">
        <v>20000000</v>
      </c>
      <c r="G44" s="122">
        <f t="shared" si="1"/>
        <v>32400000</v>
      </c>
    </row>
    <row r="45" spans="1:7" x14ac:dyDescent="0.2">
      <c r="A45" s="120" t="s">
        <v>2296</v>
      </c>
      <c r="B45" s="120" t="s">
        <v>4483</v>
      </c>
      <c r="C45" s="121" t="s">
        <v>4286</v>
      </c>
      <c r="D45" s="122">
        <v>204533865.38</v>
      </c>
      <c r="E45" s="122">
        <v>42000000</v>
      </c>
      <c r="F45" s="122">
        <v>105250000</v>
      </c>
      <c r="G45" s="122">
        <f t="shared" si="1"/>
        <v>351783865.38</v>
      </c>
    </row>
    <row r="46" spans="1:7" ht="25.5" x14ac:dyDescent="0.2">
      <c r="A46" s="120" t="s">
        <v>2690</v>
      </c>
      <c r="B46" s="120" t="s">
        <v>4484</v>
      </c>
      <c r="C46" s="121" t="s">
        <v>4287</v>
      </c>
      <c r="D46" s="123">
        <v>0</v>
      </c>
      <c r="E46" s="122">
        <v>4000000</v>
      </c>
      <c r="F46" s="123">
        <v>0</v>
      </c>
      <c r="G46" s="122">
        <f t="shared" si="1"/>
        <v>4000000</v>
      </c>
    </row>
    <row r="47" spans="1:7" x14ac:dyDescent="0.2">
      <c r="A47" s="120" t="s">
        <v>2692</v>
      </c>
      <c r="B47" s="120" t="s">
        <v>4591</v>
      </c>
      <c r="C47" s="121" t="s">
        <v>4391</v>
      </c>
      <c r="D47" s="123">
        <v>0</v>
      </c>
      <c r="E47" s="122">
        <v>16000000</v>
      </c>
      <c r="F47" s="123">
        <v>0</v>
      </c>
      <c r="G47" s="122">
        <f t="shared" si="1"/>
        <v>16000000</v>
      </c>
    </row>
    <row r="48" spans="1:7" x14ac:dyDescent="0.2">
      <c r="A48" s="120" t="s">
        <v>2694</v>
      </c>
      <c r="B48" s="120" t="s">
        <v>4485</v>
      </c>
      <c r="C48" s="121" t="s">
        <v>4288</v>
      </c>
      <c r="D48" s="123">
        <v>0</v>
      </c>
      <c r="E48" s="122">
        <v>30400000</v>
      </c>
      <c r="F48" s="122">
        <v>60000000</v>
      </c>
      <c r="G48" s="122">
        <f t="shared" si="1"/>
        <v>90400000</v>
      </c>
    </row>
    <row r="49" spans="1:7" x14ac:dyDescent="0.2">
      <c r="A49" s="120" t="s">
        <v>2696</v>
      </c>
      <c r="B49" s="120" t="s">
        <v>5849</v>
      </c>
      <c r="C49" s="121" t="s">
        <v>4289</v>
      </c>
      <c r="D49" s="122">
        <v>242767428.28999999</v>
      </c>
      <c r="E49" s="122">
        <v>58000000</v>
      </c>
      <c r="F49" s="122">
        <v>27000000</v>
      </c>
      <c r="G49" s="122">
        <f t="shared" si="1"/>
        <v>327767428.28999996</v>
      </c>
    </row>
    <row r="50" spans="1:7" ht="16.149999999999999" customHeight="1" x14ac:dyDescent="0.2">
      <c r="A50" s="120" t="s">
        <v>2698</v>
      </c>
      <c r="B50" s="120" t="s">
        <v>5850</v>
      </c>
      <c r="C50" s="121" t="s">
        <v>4291</v>
      </c>
      <c r="D50" s="122">
        <v>72517414.280000001</v>
      </c>
      <c r="E50" s="122">
        <v>15000000</v>
      </c>
      <c r="F50" s="122">
        <v>8000000</v>
      </c>
      <c r="G50" s="122">
        <f t="shared" si="1"/>
        <v>95517414.280000001</v>
      </c>
    </row>
    <row r="51" spans="1:7" x14ac:dyDescent="0.2">
      <c r="A51" s="120" t="s">
        <v>2700</v>
      </c>
      <c r="B51" s="120" t="s">
        <v>4489</v>
      </c>
      <c r="C51" s="121" t="s">
        <v>4292</v>
      </c>
      <c r="D51" s="122">
        <v>119782191.54000001</v>
      </c>
      <c r="E51" s="122">
        <v>24000000</v>
      </c>
      <c r="F51" s="122">
        <v>18000000</v>
      </c>
      <c r="G51" s="122">
        <f t="shared" si="1"/>
        <v>161782191.54000002</v>
      </c>
    </row>
    <row r="52" spans="1:7" ht="25.5" x14ac:dyDescent="0.2">
      <c r="A52" s="120" t="s">
        <v>2702</v>
      </c>
      <c r="B52" s="120" t="s">
        <v>4490</v>
      </c>
      <c r="C52" s="121" t="s">
        <v>4293</v>
      </c>
      <c r="D52" s="122">
        <v>87670476.959999993</v>
      </c>
      <c r="E52" s="122">
        <v>18525000</v>
      </c>
      <c r="F52" s="122">
        <v>7200000</v>
      </c>
      <c r="G52" s="122">
        <f t="shared" si="1"/>
        <v>113395476.95999999</v>
      </c>
    </row>
    <row r="53" spans="1:7" ht="25.5" x14ac:dyDescent="0.2">
      <c r="A53" s="120" t="s">
        <v>2704</v>
      </c>
      <c r="B53" s="120" t="s">
        <v>4492</v>
      </c>
      <c r="C53" s="121" t="s">
        <v>4295</v>
      </c>
      <c r="D53" s="123">
        <v>0</v>
      </c>
      <c r="E53" s="122">
        <v>4446000</v>
      </c>
      <c r="F53" s="123">
        <v>0</v>
      </c>
      <c r="G53" s="122">
        <f t="shared" si="1"/>
        <v>4446000</v>
      </c>
    </row>
    <row r="54" spans="1:7" x14ac:dyDescent="0.2">
      <c r="A54" s="120" t="s">
        <v>2706</v>
      </c>
      <c r="B54" s="120" t="s">
        <v>4578</v>
      </c>
      <c r="C54" s="121" t="s">
        <v>4383</v>
      </c>
      <c r="D54" s="122">
        <v>452336117.89999998</v>
      </c>
      <c r="E54" s="122">
        <v>17100000</v>
      </c>
      <c r="F54" s="122">
        <v>15000000</v>
      </c>
      <c r="G54" s="122">
        <f t="shared" si="1"/>
        <v>484436117.89999998</v>
      </c>
    </row>
    <row r="55" spans="1:7" ht="25.5" x14ac:dyDescent="0.2">
      <c r="A55" s="120" t="s">
        <v>2708</v>
      </c>
      <c r="B55" s="120" t="s">
        <v>4613</v>
      </c>
      <c r="C55" s="121" t="s">
        <v>4401</v>
      </c>
      <c r="D55" s="123">
        <v>0</v>
      </c>
      <c r="E55" s="122">
        <v>2375000</v>
      </c>
      <c r="F55" s="123">
        <v>0</v>
      </c>
      <c r="G55" s="122">
        <f t="shared" si="1"/>
        <v>2375000</v>
      </c>
    </row>
    <row r="56" spans="1:7" x14ac:dyDescent="0.2">
      <c r="A56" s="120" t="s">
        <v>2710</v>
      </c>
      <c r="B56" s="120" t="s">
        <v>4493</v>
      </c>
      <c r="C56" s="121" t="s">
        <v>4296</v>
      </c>
      <c r="D56" s="123">
        <v>0</v>
      </c>
      <c r="E56" s="122">
        <v>950000</v>
      </c>
      <c r="F56" s="123">
        <v>0</v>
      </c>
      <c r="G56" s="122">
        <f t="shared" si="1"/>
        <v>950000</v>
      </c>
    </row>
    <row r="57" spans="1:7" x14ac:dyDescent="0.2">
      <c r="A57" s="120" t="s">
        <v>2712</v>
      </c>
      <c r="B57" s="120" t="s">
        <v>4494</v>
      </c>
      <c r="C57" s="121" t="s">
        <v>4297</v>
      </c>
      <c r="D57" s="122">
        <v>261736171.22</v>
      </c>
      <c r="E57" s="122">
        <v>4631250</v>
      </c>
      <c r="F57" s="122">
        <v>4500000</v>
      </c>
      <c r="G57" s="122">
        <f t="shared" si="1"/>
        <v>270867421.22000003</v>
      </c>
    </row>
    <row r="58" spans="1:7" x14ac:dyDescent="0.2">
      <c r="A58" s="120" t="s">
        <v>2714</v>
      </c>
      <c r="B58" s="120" t="s">
        <v>4495</v>
      </c>
      <c r="C58" s="121" t="s">
        <v>4298</v>
      </c>
      <c r="D58" s="123">
        <v>0</v>
      </c>
      <c r="E58" s="122">
        <v>8550000</v>
      </c>
      <c r="F58" s="123">
        <v>0</v>
      </c>
      <c r="G58" s="122">
        <f t="shared" si="1"/>
        <v>8550000</v>
      </c>
    </row>
    <row r="59" spans="1:7" x14ac:dyDescent="0.2">
      <c r="A59" s="120" t="s">
        <v>2716</v>
      </c>
      <c r="B59" s="120" t="s">
        <v>4496</v>
      </c>
      <c r="C59" s="121" t="s">
        <v>4299</v>
      </c>
      <c r="D59" s="122">
        <v>58185257.219999999</v>
      </c>
      <c r="E59" s="122">
        <v>3500000</v>
      </c>
      <c r="F59" s="123">
        <v>0</v>
      </c>
      <c r="G59" s="122">
        <f t="shared" si="1"/>
        <v>61685257.219999999</v>
      </c>
    </row>
    <row r="60" spans="1:7" x14ac:dyDescent="0.2">
      <c r="A60" s="120" t="s">
        <v>2719</v>
      </c>
      <c r="B60" s="120" t="s">
        <v>4498</v>
      </c>
      <c r="C60" s="121" t="s">
        <v>4301</v>
      </c>
      <c r="D60" s="123">
        <v>0</v>
      </c>
      <c r="E60" s="122">
        <v>3396250</v>
      </c>
      <c r="F60" s="123">
        <v>0</v>
      </c>
      <c r="G60" s="122">
        <f t="shared" si="1"/>
        <v>3396250</v>
      </c>
    </row>
    <row r="61" spans="1:7" x14ac:dyDescent="0.2">
      <c r="A61" s="120" t="s">
        <v>2721</v>
      </c>
      <c r="B61" s="120" t="s">
        <v>4499</v>
      </c>
      <c r="C61" s="121" t="s">
        <v>4302</v>
      </c>
      <c r="D61" s="123">
        <v>0</v>
      </c>
      <c r="E61" s="122">
        <v>4940000</v>
      </c>
      <c r="F61" s="123">
        <v>0</v>
      </c>
      <c r="G61" s="122">
        <f t="shared" si="1"/>
        <v>4940000</v>
      </c>
    </row>
    <row r="62" spans="1:7" x14ac:dyDescent="0.2">
      <c r="A62" s="120" t="s">
        <v>2723</v>
      </c>
      <c r="B62" s="120" t="s">
        <v>4500</v>
      </c>
      <c r="C62" s="121" t="s">
        <v>4303</v>
      </c>
      <c r="D62" s="122">
        <v>188165890.18000001</v>
      </c>
      <c r="E62" s="122">
        <v>150000000</v>
      </c>
      <c r="F62" s="122">
        <v>3523000000</v>
      </c>
      <c r="G62" s="122">
        <f t="shared" si="1"/>
        <v>3861165890.1799998</v>
      </c>
    </row>
    <row r="63" spans="1:7" x14ac:dyDescent="0.2">
      <c r="A63" s="120" t="s">
        <v>2725</v>
      </c>
      <c r="B63" s="120" t="s">
        <v>4501</v>
      </c>
      <c r="C63" s="121" t="s">
        <v>4304</v>
      </c>
      <c r="D63" s="123">
        <v>0</v>
      </c>
      <c r="E63" s="122">
        <v>24000000</v>
      </c>
      <c r="F63" s="123">
        <v>0</v>
      </c>
      <c r="G63" s="122">
        <f t="shared" si="1"/>
        <v>24000000</v>
      </c>
    </row>
    <row r="64" spans="1:7" x14ac:dyDescent="0.2">
      <c r="A64" s="120" t="s">
        <v>2728</v>
      </c>
      <c r="B64" s="120" t="s">
        <v>4601</v>
      </c>
      <c r="C64" s="121" t="s">
        <v>4395</v>
      </c>
      <c r="D64" s="123">
        <v>0</v>
      </c>
      <c r="E64" s="122">
        <v>12000000</v>
      </c>
      <c r="F64" s="123">
        <v>0</v>
      </c>
      <c r="G64" s="122">
        <f t="shared" si="1"/>
        <v>12000000</v>
      </c>
    </row>
    <row r="65" spans="1:7" ht="15" x14ac:dyDescent="0.25">
      <c r="A65" s="81"/>
      <c r="B65" s="81"/>
      <c r="C65" s="82"/>
      <c r="D65" s="117" t="s">
        <v>5876</v>
      </c>
      <c r="E65" s="125"/>
      <c r="F65" s="126"/>
      <c r="G65" s="125"/>
    </row>
    <row r="66" spans="1:7" ht="25.5" x14ac:dyDescent="0.2">
      <c r="A66" s="127" t="s">
        <v>2730</v>
      </c>
      <c r="B66" s="127" t="s">
        <v>4621</v>
      </c>
      <c r="C66" s="128" t="s">
        <v>4405</v>
      </c>
      <c r="D66" s="129">
        <v>0</v>
      </c>
      <c r="E66" s="130">
        <v>12000000</v>
      </c>
      <c r="F66" s="129">
        <v>0</v>
      </c>
      <c r="G66" s="130">
        <f t="shared" ref="G66:G95" si="2">SUM(D66:F66)</f>
        <v>12000000</v>
      </c>
    </row>
    <row r="67" spans="1:7" x14ac:dyDescent="0.2">
      <c r="A67" s="120" t="s">
        <v>2732</v>
      </c>
      <c r="B67" s="120" t="s">
        <v>4502</v>
      </c>
      <c r="C67" s="121" t="s">
        <v>4305</v>
      </c>
      <c r="D67" s="123">
        <v>0</v>
      </c>
      <c r="E67" s="122">
        <v>24000000</v>
      </c>
      <c r="F67" s="122">
        <v>20000000</v>
      </c>
      <c r="G67" s="122">
        <f t="shared" si="2"/>
        <v>44000000</v>
      </c>
    </row>
    <row r="68" spans="1:7" x14ac:dyDescent="0.2">
      <c r="A68" s="120" t="s">
        <v>2734</v>
      </c>
      <c r="B68" s="120" t="s">
        <v>4503</v>
      </c>
      <c r="C68" s="121" t="s">
        <v>4306</v>
      </c>
      <c r="D68" s="122">
        <v>181500000</v>
      </c>
      <c r="E68" s="122">
        <v>140000000</v>
      </c>
      <c r="F68" s="122">
        <v>125000000</v>
      </c>
      <c r="G68" s="122">
        <f t="shared" si="2"/>
        <v>446500000</v>
      </c>
    </row>
    <row r="69" spans="1:7" x14ac:dyDescent="0.2">
      <c r="A69" s="120" t="s">
        <v>2736</v>
      </c>
      <c r="B69" s="120" t="s">
        <v>4609</v>
      </c>
      <c r="C69" s="121" t="s">
        <v>4399</v>
      </c>
      <c r="D69" s="123">
        <v>0</v>
      </c>
      <c r="E69" s="122">
        <v>37050000</v>
      </c>
      <c r="F69" s="123">
        <v>0</v>
      </c>
      <c r="G69" s="122">
        <f t="shared" si="2"/>
        <v>37050000</v>
      </c>
    </row>
    <row r="70" spans="1:7" x14ac:dyDescent="0.2">
      <c r="A70" s="120" t="s">
        <v>2738</v>
      </c>
      <c r="B70" s="120" t="s">
        <v>4504</v>
      </c>
      <c r="C70" s="121" t="s">
        <v>4307</v>
      </c>
      <c r="D70" s="123">
        <v>0</v>
      </c>
      <c r="E70" s="123">
        <v>0</v>
      </c>
      <c r="F70" s="123">
        <v>0</v>
      </c>
      <c r="G70" s="123">
        <f t="shared" si="2"/>
        <v>0</v>
      </c>
    </row>
    <row r="71" spans="1:7" ht="25.5" x14ac:dyDescent="0.2">
      <c r="A71" s="120" t="s">
        <v>2740</v>
      </c>
      <c r="B71" s="120" t="s">
        <v>4505</v>
      </c>
      <c r="C71" s="121" t="s">
        <v>4308</v>
      </c>
      <c r="D71" s="122">
        <v>271457005.01999998</v>
      </c>
      <c r="E71" s="122">
        <v>18525000</v>
      </c>
      <c r="F71" s="122">
        <v>15000000</v>
      </c>
      <c r="G71" s="122">
        <f t="shared" si="2"/>
        <v>304982005.01999998</v>
      </c>
    </row>
    <row r="72" spans="1:7" x14ac:dyDescent="0.2">
      <c r="A72" s="120" t="s">
        <v>2742</v>
      </c>
      <c r="B72" s="120" t="s">
        <v>4506</v>
      </c>
      <c r="C72" s="121" t="s">
        <v>4309</v>
      </c>
      <c r="D72" s="123">
        <v>0</v>
      </c>
      <c r="E72" s="122">
        <v>3800000</v>
      </c>
      <c r="F72" s="122">
        <v>1500000</v>
      </c>
      <c r="G72" s="122">
        <f t="shared" si="2"/>
        <v>5300000</v>
      </c>
    </row>
    <row r="73" spans="1:7" x14ac:dyDescent="0.2">
      <c r="A73" s="120" t="s">
        <v>2744</v>
      </c>
      <c r="B73" s="120" t="s">
        <v>4507</v>
      </c>
      <c r="C73" s="121" t="s">
        <v>4310</v>
      </c>
      <c r="D73" s="122">
        <v>56571305.600000001</v>
      </c>
      <c r="E73" s="122">
        <v>15437500</v>
      </c>
      <c r="F73" s="123">
        <v>0</v>
      </c>
      <c r="G73" s="122">
        <f t="shared" si="2"/>
        <v>72008805.599999994</v>
      </c>
    </row>
    <row r="74" spans="1:7" x14ac:dyDescent="0.2">
      <c r="A74" s="120" t="s">
        <v>2746</v>
      </c>
      <c r="B74" s="120" t="s">
        <v>4623</v>
      </c>
      <c r="C74" s="121" t="s">
        <v>4406</v>
      </c>
      <c r="D74" s="123">
        <v>0</v>
      </c>
      <c r="E74" s="122">
        <v>24000000</v>
      </c>
      <c r="F74" s="123">
        <v>0</v>
      </c>
      <c r="G74" s="122">
        <f t="shared" si="2"/>
        <v>24000000</v>
      </c>
    </row>
    <row r="75" spans="1:7" x14ac:dyDescent="0.2">
      <c r="A75" s="120" t="s">
        <v>2748</v>
      </c>
      <c r="B75" s="120" t="s">
        <v>4508</v>
      </c>
      <c r="C75" s="121" t="s">
        <v>4311</v>
      </c>
      <c r="D75" s="122">
        <v>89967422.030000001</v>
      </c>
      <c r="E75" s="122">
        <v>12000000</v>
      </c>
      <c r="F75" s="123">
        <v>0</v>
      </c>
      <c r="G75" s="122">
        <f t="shared" si="2"/>
        <v>101967422.03</v>
      </c>
    </row>
    <row r="76" spans="1:7" ht="25.5" x14ac:dyDescent="0.2">
      <c r="A76" s="120" t="s">
        <v>2750</v>
      </c>
      <c r="B76" s="120" t="s">
        <v>4579</v>
      </c>
      <c r="C76" s="121" t="s">
        <v>4384</v>
      </c>
      <c r="D76" s="123">
        <v>0</v>
      </c>
      <c r="E76" s="122">
        <v>5130000</v>
      </c>
      <c r="F76" s="123">
        <v>0</v>
      </c>
      <c r="G76" s="122">
        <f t="shared" si="2"/>
        <v>5130000</v>
      </c>
    </row>
    <row r="77" spans="1:7" x14ac:dyDescent="0.2">
      <c r="A77" s="120" t="s">
        <v>2752</v>
      </c>
      <c r="B77" s="120" t="s">
        <v>4587</v>
      </c>
      <c r="C77" s="121" t="s">
        <v>4389</v>
      </c>
      <c r="D77" s="122">
        <v>192811389.41</v>
      </c>
      <c r="E77" s="122">
        <v>17100000</v>
      </c>
      <c r="F77" s="122">
        <v>160700000</v>
      </c>
      <c r="G77" s="122">
        <f t="shared" si="2"/>
        <v>370611389.40999997</v>
      </c>
    </row>
    <row r="78" spans="1:7" ht="25.5" x14ac:dyDescent="0.2">
      <c r="A78" s="120" t="s">
        <v>2754</v>
      </c>
      <c r="B78" s="120" t="s">
        <v>4509</v>
      </c>
      <c r="C78" s="121" t="s">
        <v>4312</v>
      </c>
      <c r="D78" s="123">
        <v>0</v>
      </c>
      <c r="E78" s="122">
        <v>8000000</v>
      </c>
      <c r="F78" s="123">
        <v>0</v>
      </c>
      <c r="G78" s="122">
        <f t="shared" si="2"/>
        <v>8000000</v>
      </c>
    </row>
    <row r="79" spans="1:7" x14ac:dyDescent="0.2">
      <c r="A79" s="120" t="s">
        <v>2756</v>
      </c>
      <c r="B79" s="120" t="s">
        <v>4510</v>
      </c>
      <c r="C79" s="121" t="s">
        <v>4313</v>
      </c>
      <c r="D79" s="122">
        <v>167219277.46000001</v>
      </c>
      <c r="E79" s="122">
        <v>15000000</v>
      </c>
      <c r="F79" s="122">
        <v>375000000</v>
      </c>
      <c r="G79" s="122">
        <f t="shared" si="2"/>
        <v>557219277.46000004</v>
      </c>
    </row>
    <row r="80" spans="1:7" x14ac:dyDescent="0.2">
      <c r="A80" s="120" t="s">
        <v>2758</v>
      </c>
      <c r="B80" s="120" t="s">
        <v>4574</v>
      </c>
      <c r="C80" s="121" t="s">
        <v>4379</v>
      </c>
      <c r="D80" s="122">
        <v>609486330.15999997</v>
      </c>
      <c r="E80" s="122">
        <v>22705000</v>
      </c>
      <c r="F80" s="122">
        <v>67000000</v>
      </c>
      <c r="G80" s="122">
        <f t="shared" si="2"/>
        <v>699191330.15999997</v>
      </c>
    </row>
    <row r="81" spans="1:7" x14ac:dyDescent="0.2">
      <c r="A81" s="120" t="s">
        <v>2760</v>
      </c>
      <c r="B81" s="120" t="s">
        <v>4511</v>
      </c>
      <c r="C81" s="121" t="s">
        <v>4314</v>
      </c>
      <c r="D81" s="123">
        <v>0</v>
      </c>
      <c r="E81" s="122">
        <v>6175000</v>
      </c>
      <c r="F81" s="123">
        <v>0</v>
      </c>
      <c r="G81" s="122">
        <f t="shared" si="2"/>
        <v>6175000</v>
      </c>
    </row>
    <row r="82" spans="1:7" x14ac:dyDescent="0.2">
      <c r="A82" s="120" t="s">
        <v>2762</v>
      </c>
      <c r="B82" s="120" t="s">
        <v>4659</v>
      </c>
      <c r="C82" s="121" t="s">
        <v>4643</v>
      </c>
      <c r="D82" s="123">
        <v>0</v>
      </c>
      <c r="E82" s="123">
        <v>0</v>
      </c>
      <c r="F82" s="123">
        <v>0</v>
      </c>
      <c r="G82" s="123">
        <f t="shared" si="2"/>
        <v>0</v>
      </c>
    </row>
    <row r="83" spans="1:7" x14ac:dyDescent="0.2">
      <c r="A83" s="120" t="s">
        <v>2764</v>
      </c>
      <c r="B83" s="120" t="s">
        <v>4580</v>
      </c>
      <c r="C83" s="121" t="s">
        <v>4385</v>
      </c>
      <c r="D83" s="122">
        <v>404799226.13</v>
      </c>
      <c r="E83" s="122">
        <v>12350000</v>
      </c>
      <c r="F83" s="123">
        <v>0</v>
      </c>
      <c r="G83" s="122">
        <f t="shared" si="2"/>
        <v>417149226.13</v>
      </c>
    </row>
    <row r="84" spans="1:7" ht="21" customHeight="1" x14ac:dyDescent="0.2">
      <c r="A84" s="120" t="s">
        <v>2770</v>
      </c>
      <c r="B84" s="120" t="s">
        <v>4512</v>
      </c>
      <c r="C84" s="121" t="s">
        <v>4315</v>
      </c>
      <c r="D84" s="123">
        <v>0</v>
      </c>
      <c r="E84" s="122">
        <v>3705000</v>
      </c>
      <c r="F84" s="123">
        <v>0</v>
      </c>
      <c r="G84" s="122">
        <f t="shared" si="2"/>
        <v>3705000</v>
      </c>
    </row>
    <row r="85" spans="1:7" ht="21" customHeight="1" x14ac:dyDescent="0.2">
      <c r="A85" s="120" t="s">
        <v>2772</v>
      </c>
      <c r="B85" s="120" t="s">
        <v>4513</v>
      </c>
      <c r="C85" s="121" t="s">
        <v>4316</v>
      </c>
      <c r="D85" s="122">
        <v>143189564.36000001</v>
      </c>
      <c r="E85" s="122">
        <v>18000000</v>
      </c>
      <c r="F85" s="122">
        <v>45000000</v>
      </c>
      <c r="G85" s="122">
        <f t="shared" si="2"/>
        <v>206189564.36000001</v>
      </c>
    </row>
    <row r="86" spans="1:7" ht="15" customHeight="1" x14ac:dyDescent="0.2">
      <c r="A86" s="120" t="s">
        <v>2774</v>
      </c>
      <c r="B86" s="120" t="s">
        <v>4514</v>
      </c>
      <c r="C86" s="121" t="s">
        <v>4317</v>
      </c>
      <c r="D86" s="122">
        <v>117529756.61</v>
      </c>
      <c r="E86" s="122">
        <v>120000000</v>
      </c>
      <c r="F86" s="122">
        <f>566000000-8000000</f>
        <v>558000000</v>
      </c>
      <c r="G86" s="122">
        <f t="shared" si="2"/>
        <v>795529756.61000001</v>
      </c>
    </row>
    <row r="87" spans="1:7" ht="16.149999999999999" customHeight="1" x14ac:dyDescent="0.2">
      <c r="A87" s="120" t="s">
        <v>2776</v>
      </c>
      <c r="B87" s="120" t="s">
        <v>4515</v>
      </c>
      <c r="C87" s="121" t="s">
        <v>4318</v>
      </c>
      <c r="D87" s="123">
        <v>0</v>
      </c>
      <c r="E87" s="122">
        <v>22000000</v>
      </c>
      <c r="F87" s="123">
        <v>0</v>
      </c>
      <c r="G87" s="122">
        <f t="shared" si="2"/>
        <v>22000000</v>
      </c>
    </row>
    <row r="88" spans="1:7" ht="13.15" customHeight="1" x14ac:dyDescent="0.2">
      <c r="A88" s="120" t="s">
        <v>2778</v>
      </c>
      <c r="B88" s="120" t="s">
        <v>4516</v>
      </c>
      <c r="C88" s="121" t="s">
        <v>4319</v>
      </c>
      <c r="D88" s="123">
        <v>0</v>
      </c>
      <c r="E88" s="122">
        <v>10000000</v>
      </c>
      <c r="F88" s="123">
        <v>0</v>
      </c>
      <c r="G88" s="122">
        <f t="shared" si="2"/>
        <v>10000000</v>
      </c>
    </row>
    <row r="89" spans="1:7" ht="25.5" x14ac:dyDescent="0.2">
      <c r="A89" s="120" t="s">
        <v>2780</v>
      </c>
      <c r="B89" s="120" t="s">
        <v>4593</v>
      </c>
      <c r="C89" s="121" t="s">
        <v>4392</v>
      </c>
      <c r="D89" s="123">
        <v>0</v>
      </c>
      <c r="E89" s="122">
        <v>9262500</v>
      </c>
      <c r="F89" s="123">
        <v>0</v>
      </c>
      <c r="G89" s="122">
        <f t="shared" si="2"/>
        <v>9262500</v>
      </c>
    </row>
    <row r="90" spans="1:7" ht="17.45" customHeight="1" x14ac:dyDescent="0.2">
      <c r="A90" s="120" t="s">
        <v>2782</v>
      </c>
      <c r="B90" s="120" t="s">
        <v>4599</v>
      </c>
      <c r="C90" s="121" t="s">
        <v>4394</v>
      </c>
      <c r="D90" s="123">
        <v>0</v>
      </c>
      <c r="E90" s="122">
        <v>16000000</v>
      </c>
      <c r="F90" s="123">
        <v>0</v>
      </c>
      <c r="G90" s="122">
        <f t="shared" si="2"/>
        <v>16000000</v>
      </c>
    </row>
    <row r="91" spans="1:7" ht="13.15" customHeight="1" x14ac:dyDescent="0.2">
      <c r="A91" s="120" t="s">
        <v>2784</v>
      </c>
      <c r="B91" s="120" t="s">
        <v>4617</v>
      </c>
      <c r="C91" s="121" t="s">
        <v>4403</v>
      </c>
      <c r="D91" s="123">
        <v>0</v>
      </c>
      <c r="E91" s="122">
        <v>11220000</v>
      </c>
      <c r="F91" s="123">
        <v>0</v>
      </c>
      <c r="G91" s="122">
        <f t="shared" si="2"/>
        <v>11220000</v>
      </c>
    </row>
    <row r="92" spans="1:7" ht="12.6" customHeight="1" x14ac:dyDescent="0.2">
      <c r="A92" s="120" t="s">
        <v>2786</v>
      </c>
      <c r="B92" s="120" t="s">
        <v>4619</v>
      </c>
      <c r="C92" s="121" t="s">
        <v>4404</v>
      </c>
      <c r="D92" s="123">
        <v>0</v>
      </c>
      <c r="E92" s="122">
        <v>17100000</v>
      </c>
      <c r="F92" s="123">
        <v>0</v>
      </c>
      <c r="G92" s="122">
        <f t="shared" si="2"/>
        <v>17100000</v>
      </c>
    </row>
    <row r="93" spans="1:7" x14ac:dyDescent="0.2">
      <c r="A93" s="120" t="s">
        <v>2788</v>
      </c>
      <c r="B93" s="120" t="s">
        <v>4517</v>
      </c>
      <c r="C93" s="121" t="s">
        <v>4320</v>
      </c>
      <c r="D93" s="122">
        <v>59508705.170000002</v>
      </c>
      <c r="E93" s="122">
        <v>12000000</v>
      </c>
      <c r="F93" s="122">
        <v>30800000</v>
      </c>
      <c r="G93" s="122">
        <f t="shared" si="2"/>
        <v>102308705.17</v>
      </c>
    </row>
    <row r="94" spans="1:7" ht="25.5" x14ac:dyDescent="0.2">
      <c r="A94" s="120" t="s">
        <v>2790</v>
      </c>
      <c r="B94" s="120" t="s">
        <v>4605</v>
      </c>
      <c r="C94" s="121" t="s">
        <v>4397</v>
      </c>
      <c r="D94" s="123">
        <v>0</v>
      </c>
      <c r="E94" s="122">
        <v>14820000</v>
      </c>
      <c r="F94" s="122">
        <v>2000000</v>
      </c>
      <c r="G94" s="122">
        <f t="shared" si="2"/>
        <v>16820000</v>
      </c>
    </row>
    <row r="95" spans="1:7" x14ac:dyDescent="0.2">
      <c r="A95" s="120" t="s">
        <v>2792</v>
      </c>
      <c r="B95" s="120" t="s">
        <v>4518</v>
      </c>
      <c r="C95" s="121" t="s">
        <v>4321</v>
      </c>
      <c r="D95" s="122">
        <v>512057493.42000002</v>
      </c>
      <c r="E95" s="122">
        <v>18525000</v>
      </c>
      <c r="F95" s="123">
        <v>0</v>
      </c>
      <c r="G95" s="122">
        <f t="shared" si="2"/>
        <v>530582493.42000002</v>
      </c>
    </row>
    <row r="96" spans="1:7" ht="15" x14ac:dyDescent="0.25">
      <c r="A96" s="81"/>
      <c r="B96" s="81"/>
      <c r="C96" s="82"/>
      <c r="D96" s="112" t="s">
        <v>15</v>
      </c>
      <c r="E96" s="125"/>
      <c r="F96" s="126"/>
      <c r="G96" s="125"/>
    </row>
    <row r="97" spans="1:7" ht="25.5" x14ac:dyDescent="0.2">
      <c r="A97" s="127" t="s">
        <v>2794</v>
      </c>
      <c r="B97" s="127" t="s">
        <v>4520</v>
      </c>
      <c r="C97" s="335" t="s">
        <v>4323</v>
      </c>
      <c r="D97" s="130">
        <v>67388246.379999995</v>
      </c>
      <c r="E97" s="130">
        <v>18525000</v>
      </c>
      <c r="F97" s="130">
        <v>8200000</v>
      </c>
      <c r="G97" s="130">
        <f t="shared" ref="G97:G128" si="3">SUM(D97:F97)</f>
        <v>94113246.379999995</v>
      </c>
    </row>
    <row r="98" spans="1:7" ht="25.5" x14ac:dyDescent="0.2">
      <c r="A98" s="120" t="s">
        <v>2796</v>
      </c>
      <c r="B98" s="120" t="s">
        <v>4521</v>
      </c>
      <c r="C98" s="332" t="s">
        <v>4324</v>
      </c>
      <c r="D98" s="122">
        <v>135219955.19999999</v>
      </c>
      <c r="E98" s="122">
        <v>4875000</v>
      </c>
      <c r="F98" s="123">
        <v>0</v>
      </c>
      <c r="G98" s="122">
        <f t="shared" si="3"/>
        <v>140094955.19999999</v>
      </c>
    </row>
    <row r="99" spans="1:7" x14ac:dyDescent="0.2">
      <c r="A99" s="120" t="s">
        <v>2798</v>
      </c>
      <c r="B99" s="120" t="s">
        <v>4522</v>
      </c>
      <c r="C99" s="332" t="s">
        <v>4325</v>
      </c>
      <c r="D99" s="123">
        <v>0</v>
      </c>
      <c r="E99" s="122">
        <v>6000000</v>
      </c>
      <c r="F99" s="123">
        <v>0</v>
      </c>
      <c r="G99" s="122">
        <f t="shared" si="3"/>
        <v>6000000</v>
      </c>
    </row>
    <row r="100" spans="1:7" x14ac:dyDescent="0.2">
      <c r="A100" s="120" t="s">
        <v>2800</v>
      </c>
      <c r="B100" s="120" t="s">
        <v>4523</v>
      </c>
      <c r="C100" s="332" t="s">
        <v>4326</v>
      </c>
      <c r="D100" s="122">
        <v>220960406.56999999</v>
      </c>
      <c r="E100" s="122">
        <v>15900000</v>
      </c>
      <c r="F100" s="122">
        <v>5000000</v>
      </c>
      <c r="G100" s="122">
        <f t="shared" si="3"/>
        <v>241860406.56999999</v>
      </c>
    </row>
    <row r="101" spans="1:7" x14ac:dyDescent="0.2">
      <c r="A101" s="120" t="s">
        <v>2802</v>
      </c>
      <c r="B101" s="120" t="s">
        <v>4581</v>
      </c>
      <c r="C101" s="332" t="s">
        <v>4386</v>
      </c>
      <c r="D101" s="123">
        <v>0</v>
      </c>
      <c r="E101" s="122">
        <v>18525000</v>
      </c>
      <c r="F101" s="122">
        <v>9000000</v>
      </c>
      <c r="G101" s="122">
        <f t="shared" si="3"/>
        <v>27525000</v>
      </c>
    </row>
    <row r="102" spans="1:7" ht="25.5" x14ac:dyDescent="0.2">
      <c r="A102" s="120" t="s">
        <v>2804</v>
      </c>
      <c r="B102" s="120" t="s">
        <v>4524</v>
      </c>
      <c r="C102" s="332" t="s">
        <v>4327</v>
      </c>
      <c r="D102" s="122">
        <v>127295761.63</v>
      </c>
      <c r="E102" s="122">
        <v>11115000</v>
      </c>
      <c r="F102" s="122">
        <v>5000000</v>
      </c>
      <c r="G102" s="122">
        <f t="shared" si="3"/>
        <v>143410761.63</v>
      </c>
    </row>
    <row r="103" spans="1:7" ht="25.5" x14ac:dyDescent="0.2">
      <c r="A103" s="120" t="s">
        <v>2806</v>
      </c>
      <c r="B103" s="120" t="s">
        <v>4611</v>
      </c>
      <c r="C103" s="332" t="s">
        <v>4400</v>
      </c>
      <c r="D103" s="123">
        <v>0</v>
      </c>
      <c r="E103" s="122">
        <v>8027500</v>
      </c>
      <c r="F103" s="123">
        <v>0</v>
      </c>
      <c r="G103" s="122">
        <f t="shared" si="3"/>
        <v>8027500</v>
      </c>
    </row>
    <row r="104" spans="1:7" x14ac:dyDescent="0.2">
      <c r="A104" s="120" t="s">
        <v>2808</v>
      </c>
      <c r="B104" s="120" t="s">
        <v>4627</v>
      </c>
      <c r="C104" s="332" t="s">
        <v>4408</v>
      </c>
      <c r="D104" s="123">
        <v>0</v>
      </c>
      <c r="E104" s="122">
        <v>54000000</v>
      </c>
      <c r="F104" s="123">
        <v>0</v>
      </c>
      <c r="G104" s="122">
        <f t="shared" si="3"/>
        <v>54000000</v>
      </c>
    </row>
    <row r="105" spans="1:7" x14ac:dyDescent="0.2">
      <c r="A105" s="120" t="s">
        <v>2810</v>
      </c>
      <c r="B105" s="120" t="s">
        <v>4525</v>
      </c>
      <c r="C105" s="332" t="s">
        <v>4328</v>
      </c>
      <c r="D105" s="122">
        <v>1569362618.6500001</v>
      </c>
      <c r="E105" s="122">
        <v>60665800</v>
      </c>
      <c r="F105" s="122">
        <v>193000000</v>
      </c>
      <c r="G105" s="122">
        <f t="shared" si="3"/>
        <v>1823028418.6500001</v>
      </c>
    </row>
    <row r="106" spans="1:7" x14ac:dyDescent="0.2">
      <c r="A106" s="120" t="s">
        <v>2813</v>
      </c>
      <c r="B106" s="120" t="s">
        <v>4526</v>
      </c>
      <c r="C106" s="332" t="s">
        <v>4329</v>
      </c>
      <c r="D106" s="122">
        <v>71916099.290000007</v>
      </c>
      <c r="E106" s="122">
        <v>39000000</v>
      </c>
      <c r="F106" s="122">
        <v>10000000</v>
      </c>
      <c r="G106" s="122">
        <f t="shared" si="3"/>
        <v>120916099.29000001</v>
      </c>
    </row>
    <row r="107" spans="1:7" x14ac:dyDescent="0.2">
      <c r="A107" s="120" t="s">
        <v>2815</v>
      </c>
      <c r="B107" s="120" t="s">
        <v>4528</v>
      </c>
      <c r="C107" s="332" t="s">
        <v>4331</v>
      </c>
      <c r="D107" s="123">
        <v>0</v>
      </c>
      <c r="E107" s="122">
        <v>45000000</v>
      </c>
      <c r="F107" s="123">
        <v>0</v>
      </c>
      <c r="G107" s="122">
        <f t="shared" si="3"/>
        <v>45000000</v>
      </c>
    </row>
    <row r="108" spans="1:7" x14ac:dyDescent="0.2">
      <c r="A108" s="120" t="s">
        <v>2817</v>
      </c>
      <c r="B108" s="120" t="s">
        <v>4424</v>
      </c>
      <c r="C108" s="332" t="s">
        <v>4224</v>
      </c>
      <c r="D108" s="123">
        <v>0</v>
      </c>
      <c r="E108" s="122">
        <v>26000000</v>
      </c>
      <c r="F108" s="123">
        <v>0</v>
      </c>
      <c r="G108" s="122">
        <f t="shared" si="3"/>
        <v>26000000</v>
      </c>
    </row>
    <row r="109" spans="1:7" x14ac:dyDescent="0.2">
      <c r="A109" s="120" t="s">
        <v>2819</v>
      </c>
      <c r="B109" s="120" t="s">
        <v>4442</v>
      </c>
      <c r="C109" s="332" t="s">
        <v>4242</v>
      </c>
      <c r="D109" s="122">
        <v>326472694.04000002</v>
      </c>
      <c r="E109" s="122">
        <v>19834100</v>
      </c>
      <c r="F109" s="122">
        <v>40240000</v>
      </c>
      <c r="G109" s="122">
        <f t="shared" si="3"/>
        <v>386546794.04000002</v>
      </c>
    </row>
    <row r="110" spans="1:7" x14ac:dyDescent="0.2">
      <c r="A110" s="120" t="s">
        <v>2821</v>
      </c>
      <c r="B110" s="120" t="s">
        <v>4444</v>
      </c>
      <c r="C110" s="332" t="s">
        <v>4244</v>
      </c>
      <c r="D110" s="122">
        <v>5569447.3600000003</v>
      </c>
      <c r="E110" s="122">
        <v>5557500</v>
      </c>
      <c r="F110" s="123">
        <v>0</v>
      </c>
      <c r="G110" s="122">
        <f t="shared" si="3"/>
        <v>11126947.359999999</v>
      </c>
    </row>
    <row r="111" spans="1:7" ht="13.15" customHeight="1" x14ac:dyDescent="0.2">
      <c r="A111" s="120" t="s">
        <v>2823</v>
      </c>
      <c r="B111" s="120" t="s">
        <v>4532</v>
      </c>
      <c r="C111" s="336" t="s">
        <v>4335</v>
      </c>
      <c r="D111" s="123">
        <v>0</v>
      </c>
      <c r="E111" s="122">
        <v>9262500</v>
      </c>
      <c r="F111" s="123">
        <v>0</v>
      </c>
      <c r="G111" s="122">
        <f t="shared" si="3"/>
        <v>9262500</v>
      </c>
    </row>
    <row r="112" spans="1:7" x14ac:dyDescent="0.2">
      <c r="A112" s="120" t="s">
        <v>2825</v>
      </c>
      <c r="B112" s="120" t="s">
        <v>4535</v>
      </c>
      <c r="C112" s="332" t="s">
        <v>4338</v>
      </c>
      <c r="D112" s="122">
        <v>686750319.41999996</v>
      </c>
      <c r="E112" s="122">
        <v>36000000</v>
      </c>
      <c r="F112" s="122">
        <v>60000000</v>
      </c>
      <c r="G112" s="122">
        <f t="shared" si="3"/>
        <v>782750319.41999996</v>
      </c>
    </row>
    <row r="113" spans="1:7" ht="22.5" x14ac:dyDescent="0.2">
      <c r="A113" s="120" t="s">
        <v>2827</v>
      </c>
      <c r="B113" s="120" t="s">
        <v>4536</v>
      </c>
      <c r="C113" s="336" t="s">
        <v>4339</v>
      </c>
      <c r="D113" s="123">
        <v>0</v>
      </c>
      <c r="E113" s="122">
        <v>36000000</v>
      </c>
      <c r="F113" s="123">
        <v>0</v>
      </c>
      <c r="G113" s="122">
        <f t="shared" si="3"/>
        <v>36000000</v>
      </c>
    </row>
    <row r="114" spans="1:7" x14ac:dyDescent="0.2">
      <c r="A114" s="120" t="s">
        <v>2829</v>
      </c>
      <c r="B114" s="120" t="s">
        <v>4537</v>
      </c>
      <c r="C114" s="332" t="s">
        <v>4340</v>
      </c>
      <c r="D114" s="123">
        <v>0</v>
      </c>
      <c r="E114" s="122">
        <v>17500000</v>
      </c>
      <c r="F114" s="123">
        <v>0</v>
      </c>
      <c r="G114" s="122">
        <f t="shared" si="3"/>
        <v>17500000</v>
      </c>
    </row>
    <row r="115" spans="1:7" ht="22.5" x14ac:dyDescent="0.2">
      <c r="A115" s="120" t="s">
        <v>2831</v>
      </c>
      <c r="B115" s="120" t="s">
        <v>5870</v>
      </c>
      <c r="C115" s="336" t="s">
        <v>5871</v>
      </c>
      <c r="D115" s="123">
        <v>0</v>
      </c>
      <c r="E115" s="123">
        <v>0</v>
      </c>
      <c r="F115" s="123">
        <v>0</v>
      </c>
      <c r="G115" s="123">
        <f t="shared" si="3"/>
        <v>0</v>
      </c>
    </row>
    <row r="116" spans="1:7" x14ac:dyDescent="0.2">
      <c r="A116" s="120" t="s">
        <v>2833</v>
      </c>
      <c r="B116" s="120" t="s">
        <v>4538</v>
      </c>
      <c r="C116" s="332" t="s">
        <v>4341</v>
      </c>
      <c r="D116" s="122">
        <v>57032486.68</v>
      </c>
      <c r="E116" s="122">
        <v>18000000</v>
      </c>
      <c r="F116" s="122">
        <v>49700000</v>
      </c>
      <c r="G116" s="122">
        <f t="shared" si="3"/>
        <v>124732486.68000001</v>
      </c>
    </row>
    <row r="117" spans="1:7" x14ac:dyDescent="0.2">
      <c r="A117" s="120" t="s">
        <v>2835</v>
      </c>
      <c r="B117" s="120" t="s">
        <v>4662</v>
      </c>
      <c r="C117" s="332" t="s">
        <v>4646</v>
      </c>
      <c r="D117" s="123">
        <v>0</v>
      </c>
      <c r="E117" s="123">
        <v>0</v>
      </c>
      <c r="F117" s="122">
        <v>139700000</v>
      </c>
      <c r="G117" s="122">
        <f t="shared" si="3"/>
        <v>139700000</v>
      </c>
    </row>
    <row r="118" spans="1:7" ht="14.45" customHeight="1" x14ac:dyDescent="0.2">
      <c r="A118" s="120" t="s">
        <v>2837</v>
      </c>
      <c r="B118" s="120" t="s">
        <v>4540</v>
      </c>
      <c r="C118" s="332" t="s">
        <v>4343</v>
      </c>
      <c r="D118" s="122">
        <v>171277050.56</v>
      </c>
      <c r="E118" s="122">
        <v>12967500</v>
      </c>
      <c r="F118" s="122">
        <v>290000000</v>
      </c>
      <c r="G118" s="122">
        <f t="shared" si="3"/>
        <v>474244550.56</v>
      </c>
    </row>
    <row r="119" spans="1:7" ht="24" x14ac:dyDescent="0.2">
      <c r="A119" s="120" t="s">
        <v>2839</v>
      </c>
      <c r="B119" s="120" t="s">
        <v>4541</v>
      </c>
      <c r="C119" s="327" t="s">
        <v>4344</v>
      </c>
      <c r="D119" s="123">
        <v>0</v>
      </c>
      <c r="E119" s="122">
        <v>4940000</v>
      </c>
      <c r="F119" s="122">
        <v>31000000</v>
      </c>
      <c r="G119" s="122">
        <f t="shared" si="3"/>
        <v>35940000</v>
      </c>
    </row>
    <row r="120" spans="1:7" x14ac:dyDescent="0.2">
      <c r="A120" s="120" t="s">
        <v>2841</v>
      </c>
      <c r="B120" s="120" t="s">
        <v>4544</v>
      </c>
      <c r="C120" s="332" t="s">
        <v>4347</v>
      </c>
      <c r="D120" s="122">
        <v>1269738258.23</v>
      </c>
      <c r="E120" s="122">
        <v>18833750</v>
      </c>
      <c r="F120" s="122">
        <v>350000000</v>
      </c>
      <c r="G120" s="122">
        <f t="shared" si="3"/>
        <v>1638572008.23</v>
      </c>
    </row>
    <row r="121" spans="1:7" x14ac:dyDescent="0.2">
      <c r="A121" s="120" t="s">
        <v>2843</v>
      </c>
      <c r="B121" s="120" t="s">
        <v>4542</v>
      </c>
      <c r="C121" s="332" t="s">
        <v>4345</v>
      </c>
      <c r="D121" s="123">
        <v>0</v>
      </c>
      <c r="E121" s="122">
        <v>5400000</v>
      </c>
      <c r="F121" s="123">
        <v>0</v>
      </c>
      <c r="G121" s="122">
        <f t="shared" si="3"/>
        <v>5400000</v>
      </c>
    </row>
    <row r="122" spans="1:7" x14ac:dyDescent="0.2">
      <c r="A122" s="120" t="s">
        <v>2845</v>
      </c>
      <c r="B122" s="120" t="s">
        <v>4543</v>
      </c>
      <c r="C122" s="332" t="s">
        <v>4346</v>
      </c>
      <c r="D122" s="123">
        <v>0</v>
      </c>
      <c r="E122" s="122">
        <v>2470000</v>
      </c>
      <c r="F122" s="122">
        <v>4500000</v>
      </c>
      <c r="G122" s="122">
        <f t="shared" si="3"/>
        <v>6970000</v>
      </c>
    </row>
    <row r="123" spans="1:7" ht="24" x14ac:dyDescent="0.2">
      <c r="A123" s="120" t="s">
        <v>2847</v>
      </c>
      <c r="B123" s="120" t="s">
        <v>4545</v>
      </c>
      <c r="C123" s="327" t="s">
        <v>4348</v>
      </c>
      <c r="D123" s="122">
        <v>383401773.07999998</v>
      </c>
      <c r="E123" s="122">
        <v>30400000</v>
      </c>
      <c r="F123" s="122">
        <v>30000000</v>
      </c>
      <c r="G123" s="122">
        <f t="shared" si="3"/>
        <v>443801773.07999998</v>
      </c>
    </row>
    <row r="124" spans="1:7" ht="13.9" customHeight="1" x14ac:dyDescent="0.2">
      <c r="A124" s="120" t="s">
        <v>2849</v>
      </c>
      <c r="B124" s="120" t="s">
        <v>4546</v>
      </c>
      <c r="C124" s="336" t="s">
        <v>4349</v>
      </c>
      <c r="D124" s="123">
        <v>0</v>
      </c>
      <c r="E124" s="122">
        <v>23750000</v>
      </c>
      <c r="F124" s="123">
        <v>0</v>
      </c>
      <c r="G124" s="122">
        <f t="shared" si="3"/>
        <v>23750000</v>
      </c>
    </row>
    <row r="125" spans="1:7" x14ac:dyDescent="0.2">
      <c r="A125" s="120" t="s">
        <v>2851</v>
      </c>
      <c r="B125" s="120" t="s">
        <v>4547</v>
      </c>
      <c r="C125" s="332" t="s">
        <v>4350</v>
      </c>
      <c r="D125" s="123">
        <v>0</v>
      </c>
      <c r="E125" s="122">
        <v>22800000</v>
      </c>
      <c r="F125" s="123">
        <v>0</v>
      </c>
      <c r="G125" s="122">
        <f t="shared" si="3"/>
        <v>22800000</v>
      </c>
    </row>
    <row r="126" spans="1:7" x14ac:dyDescent="0.2">
      <c r="A126" s="120" t="s">
        <v>2852</v>
      </c>
      <c r="B126" s="120" t="s">
        <v>4548</v>
      </c>
      <c r="C126" s="332" t="s">
        <v>4351</v>
      </c>
      <c r="D126" s="122">
        <v>35613787.57</v>
      </c>
      <c r="E126" s="122">
        <v>6000000</v>
      </c>
      <c r="F126" s="122">
        <v>2000000</v>
      </c>
      <c r="G126" s="122">
        <f t="shared" si="3"/>
        <v>43613787.57</v>
      </c>
    </row>
    <row r="127" spans="1:7" x14ac:dyDescent="0.2">
      <c r="A127" s="120" t="s">
        <v>2854</v>
      </c>
      <c r="B127" s="120" t="s">
        <v>4663</v>
      </c>
      <c r="C127" s="332" t="s">
        <v>4647</v>
      </c>
      <c r="D127" s="123">
        <v>0</v>
      </c>
      <c r="E127" s="123">
        <v>0</v>
      </c>
      <c r="F127" s="123">
        <v>0</v>
      </c>
      <c r="G127" s="123">
        <f t="shared" si="3"/>
        <v>0</v>
      </c>
    </row>
    <row r="128" spans="1:7" x14ac:dyDescent="0.2">
      <c r="A128" s="120" t="s">
        <v>2856</v>
      </c>
      <c r="B128" s="120" t="s">
        <v>4664</v>
      </c>
      <c r="C128" s="332" t="s">
        <v>4648</v>
      </c>
      <c r="D128" s="123">
        <v>0</v>
      </c>
      <c r="E128" s="123">
        <v>0</v>
      </c>
      <c r="F128" s="123">
        <v>0</v>
      </c>
      <c r="G128" s="123">
        <f t="shared" si="3"/>
        <v>0</v>
      </c>
    </row>
    <row r="129" spans="1:7" ht="15" x14ac:dyDescent="0.25">
      <c r="A129" s="81"/>
      <c r="B129" s="81"/>
      <c r="C129" s="82"/>
      <c r="D129" s="117" t="s">
        <v>5877</v>
      </c>
      <c r="E129" s="126"/>
      <c r="F129" s="126"/>
      <c r="G129" s="126"/>
    </row>
    <row r="130" spans="1:7" ht="25.5" x14ac:dyDescent="0.2">
      <c r="A130" s="127" t="s">
        <v>2858</v>
      </c>
      <c r="B130" s="127" t="s">
        <v>4665</v>
      </c>
      <c r="C130" s="128" t="s">
        <v>4649</v>
      </c>
      <c r="D130" s="129">
        <v>0</v>
      </c>
      <c r="E130" s="129">
        <v>0</v>
      </c>
      <c r="F130" s="129">
        <v>0</v>
      </c>
      <c r="G130" s="129">
        <f t="shared" ref="G130:G162" si="4">SUM(D130:F130)</f>
        <v>0</v>
      </c>
    </row>
    <row r="131" spans="1:7" ht="12" customHeight="1" x14ac:dyDescent="0.2">
      <c r="A131" s="120" t="s">
        <v>2860</v>
      </c>
      <c r="B131" s="120" t="s">
        <v>4666</v>
      </c>
      <c r="C131" s="121" t="s">
        <v>4650</v>
      </c>
      <c r="D131" s="123">
        <v>0</v>
      </c>
      <c r="E131" s="123">
        <v>0</v>
      </c>
      <c r="F131" s="123">
        <v>0</v>
      </c>
      <c r="G131" s="123">
        <f t="shared" si="4"/>
        <v>0</v>
      </c>
    </row>
    <row r="132" spans="1:7" ht="12" customHeight="1" x14ac:dyDescent="0.2">
      <c r="A132" s="120" t="s">
        <v>2862</v>
      </c>
      <c r="B132" s="120" t="s">
        <v>4549</v>
      </c>
      <c r="C132" s="121" t="s">
        <v>4352</v>
      </c>
      <c r="D132" s="122">
        <v>17463849777.439999</v>
      </c>
      <c r="E132" s="122">
        <v>15437500</v>
      </c>
      <c r="F132" s="122">
        <v>32850000</v>
      </c>
      <c r="G132" s="122">
        <f t="shared" si="4"/>
        <v>17512137277.439999</v>
      </c>
    </row>
    <row r="133" spans="1:7" ht="12" customHeight="1" x14ac:dyDescent="0.2">
      <c r="A133" s="120" t="s">
        <v>2864</v>
      </c>
      <c r="B133" s="120" t="s">
        <v>4550</v>
      </c>
      <c r="C133" s="121" t="s">
        <v>4353</v>
      </c>
      <c r="D133" s="123">
        <v>0</v>
      </c>
      <c r="E133" s="122">
        <v>2850000</v>
      </c>
      <c r="F133" s="123">
        <v>0</v>
      </c>
      <c r="G133" s="122">
        <f t="shared" si="4"/>
        <v>2850000</v>
      </c>
    </row>
    <row r="134" spans="1:7" ht="12" customHeight="1" x14ac:dyDescent="0.2">
      <c r="A134" s="120" t="s">
        <v>2867</v>
      </c>
      <c r="B134" s="120" t="s">
        <v>4551</v>
      </c>
      <c r="C134" s="121" t="s">
        <v>4354</v>
      </c>
      <c r="D134" s="123">
        <v>0</v>
      </c>
      <c r="E134" s="122">
        <v>2850000</v>
      </c>
      <c r="F134" s="123">
        <v>0</v>
      </c>
      <c r="G134" s="122">
        <f t="shared" si="4"/>
        <v>2850000</v>
      </c>
    </row>
    <row r="135" spans="1:7" ht="12" customHeight="1" x14ac:dyDescent="0.2">
      <c r="A135" s="120" t="s">
        <v>2868</v>
      </c>
      <c r="B135" s="120" t="s">
        <v>4552</v>
      </c>
      <c r="C135" s="121" t="s">
        <v>4355</v>
      </c>
      <c r="D135" s="123">
        <v>0</v>
      </c>
      <c r="E135" s="122">
        <v>2850000</v>
      </c>
      <c r="F135" s="123">
        <v>0</v>
      </c>
      <c r="G135" s="122">
        <f t="shared" si="4"/>
        <v>2850000</v>
      </c>
    </row>
    <row r="136" spans="1:7" ht="12" customHeight="1" x14ac:dyDescent="0.2">
      <c r="A136" s="120" t="s">
        <v>2869</v>
      </c>
      <c r="B136" s="120" t="s">
        <v>4553</v>
      </c>
      <c r="C136" s="121" t="s">
        <v>4356</v>
      </c>
      <c r="D136" s="123">
        <v>0</v>
      </c>
      <c r="E136" s="122">
        <v>2850000</v>
      </c>
      <c r="F136" s="123">
        <v>0</v>
      </c>
      <c r="G136" s="122">
        <f t="shared" si="4"/>
        <v>2850000</v>
      </c>
    </row>
    <row r="137" spans="1:7" ht="12" customHeight="1" x14ac:dyDescent="0.2">
      <c r="A137" s="120" t="s">
        <v>2870</v>
      </c>
      <c r="B137" s="120" t="s">
        <v>4554</v>
      </c>
      <c r="C137" s="121" t="s">
        <v>4357</v>
      </c>
      <c r="D137" s="123">
        <v>0</v>
      </c>
      <c r="E137" s="122">
        <v>2850000</v>
      </c>
      <c r="F137" s="123">
        <v>0</v>
      </c>
      <c r="G137" s="122">
        <f t="shared" si="4"/>
        <v>2850000</v>
      </c>
    </row>
    <row r="138" spans="1:7" ht="12" customHeight="1" x14ac:dyDescent="0.2">
      <c r="A138" s="120" t="s">
        <v>2871</v>
      </c>
      <c r="B138" s="120" t="s">
        <v>4555</v>
      </c>
      <c r="C138" s="121" t="s">
        <v>4358</v>
      </c>
      <c r="D138" s="123">
        <v>0</v>
      </c>
      <c r="E138" s="122">
        <v>2850000</v>
      </c>
      <c r="F138" s="123">
        <v>0</v>
      </c>
      <c r="G138" s="122">
        <f t="shared" si="4"/>
        <v>2850000</v>
      </c>
    </row>
    <row r="139" spans="1:7" ht="12" customHeight="1" x14ac:dyDescent="0.2">
      <c r="A139" s="120" t="s">
        <v>2872</v>
      </c>
      <c r="B139" s="120" t="s">
        <v>4556</v>
      </c>
      <c r="C139" s="121" t="s">
        <v>4359</v>
      </c>
      <c r="D139" s="123">
        <v>0</v>
      </c>
      <c r="E139" s="122">
        <v>2850000</v>
      </c>
      <c r="F139" s="123">
        <v>0</v>
      </c>
      <c r="G139" s="122">
        <f t="shared" si="4"/>
        <v>2850000</v>
      </c>
    </row>
    <row r="140" spans="1:7" ht="12" customHeight="1" x14ac:dyDescent="0.2">
      <c r="A140" s="120" t="s">
        <v>2873</v>
      </c>
      <c r="B140" s="120" t="s">
        <v>4557</v>
      </c>
      <c r="C140" s="121" t="s">
        <v>4360</v>
      </c>
      <c r="D140" s="123">
        <v>0</v>
      </c>
      <c r="E140" s="122">
        <v>2850000</v>
      </c>
      <c r="F140" s="123">
        <v>0</v>
      </c>
      <c r="G140" s="122">
        <f t="shared" si="4"/>
        <v>2850000</v>
      </c>
    </row>
    <row r="141" spans="1:7" ht="12" customHeight="1" x14ac:dyDescent="0.2">
      <c r="A141" s="120" t="s">
        <v>4582</v>
      </c>
      <c r="B141" s="120" t="s">
        <v>4558</v>
      </c>
      <c r="C141" s="121" t="s">
        <v>4361</v>
      </c>
      <c r="D141" s="123">
        <v>0</v>
      </c>
      <c r="E141" s="122">
        <v>2850000</v>
      </c>
      <c r="F141" s="123">
        <v>0</v>
      </c>
      <c r="G141" s="122">
        <f t="shared" si="4"/>
        <v>2850000</v>
      </c>
    </row>
    <row r="142" spans="1:7" ht="12" customHeight="1" x14ac:dyDescent="0.2">
      <c r="A142" s="120" t="s">
        <v>4584</v>
      </c>
      <c r="B142" s="120" t="s">
        <v>4585</v>
      </c>
      <c r="C142" s="121" t="s">
        <v>4388</v>
      </c>
      <c r="D142" s="122">
        <v>459371330.75</v>
      </c>
      <c r="E142" s="122">
        <v>6792500</v>
      </c>
      <c r="F142" s="122">
        <v>70445000</v>
      </c>
      <c r="G142" s="122">
        <f t="shared" si="4"/>
        <v>536608830.75</v>
      </c>
    </row>
    <row r="143" spans="1:7" ht="12" customHeight="1" x14ac:dyDescent="0.2">
      <c r="A143" s="120" t="s">
        <v>4586</v>
      </c>
      <c r="B143" s="120" t="s">
        <v>4559</v>
      </c>
      <c r="C143" s="121" t="s">
        <v>4362</v>
      </c>
      <c r="D143" s="122">
        <v>33124622.920000002</v>
      </c>
      <c r="E143" s="122">
        <v>6236750</v>
      </c>
      <c r="F143" s="122">
        <v>4050000</v>
      </c>
      <c r="G143" s="122">
        <f t="shared" si="4"/>
        <v>43411372.920000002</v>
      </c>
    </row>
    <row r="144" spans="1:7" ht="12" customHeight="1" x14ac:dyDescent="0.2">
      <c r="A144" s="120" t="s">
        <v>4588</v>
      </c>
      <c r="B144" s="120" t="s">
        <v>4560</v>
      </c>
      <c r="C144" s="121" t="s">
        <v>4363</v>
      </c>
      <c r="D144" s="122">
        <v>696733931.38999999</v>
      </c>
      <c r="E144" s="122">
        <v>13585000</v>
      </c>
      <c r="F144" s="122">
        <v>130340000</v>
      </c>
      <c r="G144" s="122">
        <f t="shared" si="4"/>
        <v>840658931.38999999</v>
      </c>
    </row>
    <row r="145" spans="1:7" ht="25.5" x14ac:dyDescent="0.2">
      <c r="A145" s="120" t="s">
        <v>4590</v>
      </c>
      <c r="B145" s="120" t="s">
        <v>4625</v>
      </c>
      <c r="C145" s="332" t="s">
        <v>4407</v>
      </c>
      <c r="D145" s="123">
        <v>0</v>
      </c>
      <c r="E145" s="122">
        <v>6000000</v>
      </c>
      <c r="F145" s="123">
        <v>0</v>
      </c>
      <c r="G145" s="122">
        <f t="shared" si="4"/>
        <v>6000000</v>
      </c>
    </row>
    <row r="146" spans="1:7" x14ac:dyDescent="0.2">
      <c r="A146" s="120" t="s">
        <v>4592</v>
      </c>
      <c r="B146" s="120" t="s">
        <v>4603</v>
      </c>
      <c r="C146" s="332" t="s">
        <v>4396</v>
      </c>
      <c r="D146" s="123">
        <v>0</v>
      </c>
      <c r="E146" s="122">
        <v>9500000</v>
      </c>
      <c r="F146" s="123">
        <v>0</v>
      </c>
      <c r="G146" s="122">
        <f t="shared" si="4"/>
        <v>9500000</v>
      </c>
    </row>
    <row r="147" spans="1:7" x14ac:dyDescent="0.2">
      <c r="A147" s="120" t="s">
        <v>4594</v>
      </c>
      <c r="B147" s="120" t="s">
        <v>4561</v>
      </c>
      <c r="C147" s="332" t="s">
        <v>4364</v>
      </c>
      <c r="D147" s="122">
        <v>698944375.97000003</v>
      </c>
      <c r="E147" s="122">
        <v>6080000</v>
      </c>
      <c r="F147" s="123">
        <v>0</v>
      </c>
      <c r="G147" s="122">
        <f t="shared" si="4"/>
        <v>705024375.97000003</v>
      </c>
    </row>
    <row r="148" spans="1:7" ht="25.5" x14ac:dyDescent="0.2">
      <c r="A148" s="120" t="s">
        <v>4595</v>
      </c>
      <c r="B148" s="120" t="s">
        <v>4667</v>
      </c>
      <c r="C148" s="332" t="s">
        <v>4651</v>
      </c>
      <c r="D148" s="123">
        <v>0</v>
      </c>
      <c r="E148" s="123">
        <v>0</v>
      </c>
      <c r="F148" s="123">
        <v>0</v>
      </c>
      <c r="G148" s="123">
        <f t="shared" si="4"/>
        <v>0</v>
      </c>
    </row>
    <row r="149" spans="1:7" x14ac:dyDescent="0.2">
      <c r="A149" s="120" t="s">
        <v>4596</v>
      </c>
      <c r="B149" s="120" t="s">
        <v>4562</v>
      </c>
      <c r="C149" s="332" t="s">
        <v>4365</v>
      </c>
      <c r="D149" s="122">
        <v>8704688968.1599998</v>
      </c>
      <c r="E149" s="122">
        <v>12967500</v>
      </c>
      <c r="F149" s="122">
        <v>27000000</v>
      </c>
      <c r="G149" s="122">
        <f t="shared" si="4"/>
        <v>8744656468.1599998</v>
      </c>
    </row>
    <row r="150" spans="1:7" x14ac:dyDescent="0.2">
      <c r="A150" s="120" t="s">
        <v>4598</v>
      </c>
      <c r="B150" s="120" t="s">
        <v>4563</v>
      </c>
      <c r="C150" s="332" t="s">
        <v>4366</v>
      </c>
      <c r="D150" s="123">
        <v>0</v>
      </c>
      <c r="E150" s="122">
        <v>3705000</v>
      </c>
      <c r="F150" s="123">
        <v>0</v>
      </c>
      <c r="G150" s="122">
        <f t="shared" si="4"/>
        <v>3705000</v>
      </c>
    </row>
    <row r="151" spans="1:7" x14ac:dyDescent="0.2">
      <c r="A151" s="120" t="s">
        <v>4600</v>
      </c>
      <c r="B151" s="120" t="s">
        <v>4564</v>
      </c>
      <c r="C151" s="332" t="s">
        <v>4367</v>
      </c>
      <c r="D151" s="123">
        <v>0</v>
      </c>
      <c r="E151" s="122">
        <v>2850000</v>
      </c>
      <c r="F151" s="123">
        <v>0</v>
      </c>
      <c r="G151" s="122">
        <f t="shared" si="4"/>
        <v>2850000</v>
      </c>
    </row>
    <row r="152" spans="1:7" x14ac:dyDescent="0.2">
      <c r="A152" s="120" t="s">
        <v>4602</v>
      </c>
      <c r="B152" s="120" t="s">
        <v>4565</v>
      </c>
      <c r="C152" s="332" t="s">
        <v>4368</v>
      </c>
      <c r="D152" s="123">
        <v>0</v>
      </c>
      <c r="E152" s="122">
        <v>7718750</v>
      </c>
      <c r="F152" s="122">
        <v>25000000</v>
      </c>
      <c r="G152" s="122">
        <f t="shared" si="4"/>
        <v>32718750</v>
      </c>
    </row>
    <row r="153" spans="1:7" x14ac:dyDescent="0.2">
      <c r="A153" s="120" t="s">
        <v>4604</v>
      </c>
      <c r="B153" s="120" t="s">
        <v>4566</v>
      </c>
      <c r="C153" s="332" t="s">
        <v>4369</v>
      </c>
      <c r="D153" s="123">
        <v>0</v>
      </c>
      <c r="E153" s="122">
        <v>7175350</v>
      </c>
      <c r="F153" s="123">
        <v>0</v>
      </c>
      <c r="G153" s="122">
        <f t="shared" si="4"/>
        <v>7175350</v>
      </c>
    </row>
    <row r="154" spans="1:7" x14ac:dyDescent="0.2">
      <c r="A154" s="120" t="s">
        <v>4606</v>
      </c>
      <c r="B154" s="120" t="s">
        <v>4577</v>
      </c>
      <c r="C154" s="332" t="s">
        <v>4382</v>
      </c>
      <c r="D154" s="122">
        <v>183970070.46000001</v>
      </c>
      <c r="E154" s="122">
        <v>13585000</v>
      </c>
      <c r="F154" s="122">
        <v>40000000</v>
      </c>
      <c r="G154" s="122">
        <f t="shared" si="4"/>
        <v>237555070.46000001</v>
      </c>
    </row>
    <row r="155" spans="1:7" x14ac:dyDescent="0.2">
      <c r="A155" s="120" t="s">
        <v>4608</v>
      </c>
      <c r="B155" s="120" t="s">
        <v>4597</v>
      </c>
      <c r="C155" s="332" t="s">
        <v>4393</v>
      </c>
      <c r="D155" s="123">
        <v>0</v>
      </c>
      <c r="E155" s="122">
        <v>8645000</v>
      </c>
      <c r="F155" s="123">
        <v>0</v>
      </c>
      <c r="G155" s="122">
        <f t="shared" si="4"/>
        <v>8645000</v>
      </c>
    </row>
    <row r="156" spans="1:7" x14ac:dyDescent="0.2">
      <c r="A156" s="120" t="s">
        <v>4610</v>
      </c>
      <c r="B156" s="120" t="s">
        <v>4567</v>
      </c>
      <c r="C156" s="332" t="s">
        <v>4370</v>
      </c>
      <c r="D156" s="122">
        <v>217423147.91999999</v>
      </c>
      <c r="E156" s="122">
        <v>11732500</v>
      </c>
      <c r="F156" s="122">
        <v>30000000</v>
      </c>
      <c r="G156" s="122">
        <f t="shared" si="4"/>
        <v>259155647.91999999</v>
      </c>
    </row>
    <row r="157" spans="1:7" x14ac:dyDescent="0.2">
      <c r="A157" s="120" t="s">
        <v>4612</v>
      </c>
      <c r="B157" s="120" t="s">
        <v>4570</v>
      </c>
      <c r="C157" s="332" t="s">
        <v>4373</v>
      </c>
      <c r="D157" s="122">
        <v>325485193.83999997</v>
      </c>
      <c r="E157" s="122">
        <v>13585000</v>
      </c>
      <c r="F157" s="122">
        <v>132500000</v>
      </c>
      <c r="G157" s="122">
        <f t="shared" si="4"/>
        <v>471570193.83999997</v>
      </c>
    </row>
    <row r="158" spans="1:7" x14ac:dyDescent="0.2">
      <c r="A158" s="120" t="s">
        <v>4614</v>
      </c>
      <c r="B158" s="120" t="s">
        <v>4668</v>
      </c>
      <c r="C158" s="332" t="s">
        <v>4652</v>
      </c>
      <c r="D158" s="123">
        <v>0</v>
      </c>
      <c r="E158" s="123">
        <v>0</v>
      </c>
      <c r="F158" s="123">
        <v>0</v>
      </c>
      <c r="G158" s="123">
        <f t="shared" si="4"/>
        <v>0</v>
      </c>
    </row>
    <row r="159" spans="1:7" x14ac:dyDescent="0.2">
      <c r="A159" s="120" t="s">
        <v>4616</v>
      </c>
      <c r="B159" s="120" t="s">
        <v>5851</v>
      </c>
      <c r="C159" s="336" t="s">
        <v>4376</v>
      </c>
      <c r="D159" s="122">
        <v>68344724.579999998</v>
      </c>
      <c r="E159" s="122">
        <v>12825000</v>
      </c>
      <c r="F159" s="122">
        <v>18850000</v>
      </c>
      <c r="G159" s="122">
        <f t="shared" si="4"/>
        <v>100019724.58</v>
      </c>
    </row>
    <row r="160" spans="1:7" x14ac:dyDescent="0.2">
      <c r="A160" s="120" t="s">
        <v>4618</v>
      </c>
      <c r="B160" s="120" t="s">
        <v>5852</v>
      </c>
      <c r="C160" s="332" t="s">
        <v>4377</v>
      </c>
      <c r="D160" s="123">
        <v>0</v>
      </c>
      <c r="E160" s="122">
        <v>3500000</v>
      </c>
      <c r="F160" s="123">
        <v>0</v>
      </c>
      <c r="G160" s="122">
        <f t="shared" si="4"/>
        <v>3500000</v>
      </c>
    </row>
    <row r="161" spans="1:7" ht="25.5" x14ac:dyDescent="0.2">
      <c r="A161" s="120" t="s">
        <v>4620</v>
      </c>
      <c r="B161" s="120" t="s">
        <v>4583</v>
      </c>
      <c r="C161" s="332" t="s">
        <v>4387</v>
      </c>
      <c r="D161" s="122">
        <v>69395542.519999996</v>
      </c>
      <c r="E161" s="122">
        <v>18525000</v>
      </c>
      <c r="F161" s="122">
        <v>5000000</v>
      </c>
      <c r="G161" s="122">
        <f t="shared" si="4"/>
        <v>92920542.519999996</v>
      </c>
    </row>
    <row r="162" spans="1:7" ht="22.5" x14ac:dyDescent="0.2">
      <c r="A162" s="120" t="s">
        <v>4622</v>
      </c>
      <c r="B162" s="120" t="s">
        <v>4573</v>
      </c>
      <c r="C162" s="336" t="s">
        <v>4378</v>
      </c>
      <c r="D162" s="123">
        <v>0</v>
      </c>
      <c r="E162" s="122">
        <v>6000000</v>
      </c>
      <c r="F162" s="122">
        <v>7200000</v>
      </c>
      <c r="G162" s="122">
        <f t="shared" si="4"/>
        <v>13200000</v>
      </c>
    </row>
    <row r="163" spans="1:7" x14ac:dyDescent="0.2">
      <c r="A163" s="120" t="s">
        <v>4624</v>
      </c>
      <c r="B163" s="120"/>
      <c r="C163" s="337" t="s">
        <v>5878</v>
      </c>
      <c r="D163" s="131"/>
      <c r="E163" s="122"/>
      <c r="F163" s="122"/>
      <c r="G163" s="122">
        <v>9558400000</v>
      </c>
    </row>
    <row r="164" spans="1:7" x14ac:dyDescent="0.2">
      <c r="A164" s="120" t="s">
        <v>4626</v>
      </c>
      <c r="B164" s="120"/>
      <c r="C164" s="337" t="s">
        <v>5879</v>
      </c>
      <c r="D164" s="131"/>
      <c r="E164" s="122"/>
      <c r="F164" s="122"/>
      <c r="G164" s="122">
        <v>10915880000</v>
      </c>
    </row>
    <row r="165" spans="1:7" x14ac:dyDescent="0.2">
      <c r="A165" s="548" t="s">
        <v>75</v>
      </c>
      <c r="B165" s="549"/>
      <c r="C165" s="550"/>
      <c r="D165" s="132">
        <v>42227913104.57</v>
      </c>
      <c r="E165" s="132">
        <v>4286329750</v>
      </c>
      <c r="F165" s="132">
        <v>12095855000</v>
      </c>
      <c r="G165" s="132">
        <f>SUM(G7:G164)</f>
        <v>79084377854.569992</v>
      </c>
    </row>
    <row r="166" spans="1:7" ht="15" x14ac:dyDescent="0.25">
      <c r="D166" s="79" t="s">
        <v>5880</v>
      </c>
    </row>
  </sheetData>
  <mergeCells count="6">
    <mergeCell ref="A165:C165"/>
    <mergeCell ref="A1:G1"/>
    <mergeCell ref="A2:G2"/>
    <mergeCell ref="A3:G3"/>
    <mergeCell ref="A4:G4"/>
    <mergeCell ref="A5:G5"/>
  </mergeCells>
  <pageMargins left="0.7" right="0.7" top="0.75" bottom="0.75" header="0.3" footer="0.3"/>
  <pageSetup scale="9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61"/>
  <sheetViews>
    <sheetView workbookViewId="0">
      <selection activeCell="C127" sqref="C127"/>
    </sheetView>
  </sheetViews>
  <sheetFormatPr defaultColWidth="29.28515625" defaultRowHeight="12.75" x14ac:dyDescent="0.2"/>
  <cols>
    <col min="1" max="1" width="4.85546875" style="100" bestFit="1" customWidth="1"/>
    <col min="2" max="2" width="13.140625" style="100" bestFit="1" customWidth="1"/>
    <col min="3" max="3" width="60.5703125" style="101" customWidth="1"/>
    <col min="4" max="4" width="19.28515625" style="83" customWidth="1"/>
    <col min="5" max="5" width="18.42578125" style="83" bestFit="1" customWidth="1"/>
    <col min="6" max="16384" width="29.28515625" style="83"/>
  </cols>
  <sheetData>
    <row r="1" spans="1:5" ht="15.75" x14ac:dyDescent="0.2">
      <c r="A1" s="551" t="s">
        <v>0</v>
      </c>
      <c r="B1" s="551"/>
      <c r="C1" s="551"/>
      <c r="D1" s="551"/>
      <c r="E1" s="551"/>
    </row>
    <row r="2" spans="1:5" ht="15.75" x14ac:dyDescent="0.2">
      <c r="A2" s="552" t="s">
        <v>5858</v>
      </c>
      <c r="B2" s="552"/>
      <c r="C2" s="552"/>
      <c r="D2" s="552"/>
      <c r="E2" s="552"/>
    </row>
    <row r="3" spans="1:5" ht="15.75" x14ac:dyDescent="0.2">
      <c r="A3" s="551" t="s">
        <v>5859</v>
      </c>
      <c r="B3" s="551"/>
      <c r="C3" s="551"/>
      <c r="D3" s="551"/>
      <c r="E3" s="551"/>
    </row>
    <row r="4" spans="1:5" ht="15.75" x14ac:dyDescent="0.2">
      <c r="A4" s="103"/>
      <c r="B4" s="103"/>
      <c r="C4" s="103"/>
      <c r="D4" s="103"/>
      <c r="E4" s="103"/>
    </row>
    <row r="5" spans="1:5" ht="15.75" x14ac:dyDescent="0.2">
      <c r="A5" s="554" t="s">
        <v>5860</v>
      </c>
      <c r="B5" s="554"/>
      <c r="C5" s="554"/>
      <c r="D5" s="554"/>
      <c r="E5" s="554"/>
    </row>
    <row r="6" spans="1:5" ht="14.45" customHeight="1" x14ac:dyDescent="0.2">
      <c r="A6" s="104" t="s">
        <v>2</v>
      </c>
      <c r="B6" s="104" t="s">
        <v>4633</v>
      </c>
      <c r="C6" s="105" t="s">
        <v>5861</v>
      </c>
      <c r="D6" s="106" t="s">
        <v>12</v>
      </c>
      <c r="E6" s="106" t="s">
        <v>75</v>
      </c>
    </row>
    <row r="7" spans="1:5" ht="27" customHeight="1" x14ac:dyDescent="0.25">
      <c r="A7" s="107" t="s">
        <v>2106</v>
      </c>
      <c r="B7" s="107" t="s">
        <v>4451</v>
      </c>
      <c r="C7" s="108" t="s">
        <v>4251</v>
      </c>
      <c r="D7" s="109">
        <v>120000000</v>
      </c>
      <c r="E7" s="109">
        <f t="shared" ref="E7:E37" si="0">SUM(D7:D7)</f>
        <v>120000000</v>
      </c>
    </row>
    <row r="8" spans="1:5" ht="12" customHeight="1" x14ac:dyDescent="0.25">
      <c r="A8" s="107" t="s">
        <v>2109</v>
      </c>
      <c r="B8" s="107" t="s">
        <v>4447</v>
      </c>
      <c r="C8" s="108" t="s">
        <v>4247</v>
      </c>
      <c r="D8" s="109">
        <v>30000000</v>
      </c>
      <c r="E8" s="109">
        <f t="shared" si="0"/>
        <v>30000000</v>
      </c>
    </row>
    <row r="9" spans="1:5" ht="24" customHeight="1" x14ac:dyDescent="0.25">
      <c r="A9" s="107" t="s">
        <v>2111</v>
      </c>
      <c r="B9" s="107" t="s">
        <v>4409</v>
      </c>
      <c r="C9" s="108" t="s">
        <v>4209</v>
      </c>
      <c r="D9" s="110">
        <v>0</v>
      </c>
      <c r="E9" s="110">
        <f t="shared" si="0"/>
        <v>0</v>
      </c>
    </row>
    <row r="10" spans="1:5" ht="14.1" customHeight="1" x14ac:dyDescent="0.25">
      <c r="A10" s="107" t="s">
        <v>2113</v>
      </c>
      <c r="B10" s="107" t="s">
        <v>4589</v>
      </c>
      <c r="C10" s="108" t="s">
        <v>4390</v>
      </c>
      <c r="D10" s="110">
        <v>0</v>
      </c>
      <c r="E10" s="110">
        <f t="shared" si="0"/>
        <v>0</v>
      </c>
    </row>
    <row r="11" spans="1:5" ht="14.1" customHeight="1" x14ac:dyDescent="0.25">
      <c r="A11" s="107" t="s">
        <v>2115</v>
      </c>
      <c r="B11" s="107" t="s">
        <v>4448</v>
      </c>
      <c r="C11" s="108" t="s">
        <v>4248</v>
      </c>
      <c r="D11" s="109">
        <v>1600000</v>
      </c>
      <c r="E11" s="109">
        <f t="shared" si="0"/>
        <v>1600000</v>
      </c>
    </row>
    <row r="12" spans="1:5" ht="14.1" customHeight="1" x14ac:dyDescent="0.25">
      <c r="A12" s="107" t="s">
        <v>2117</v>
      </c>
      <c r="B12" s="107" t="s">
        <v>5862</v>
      </c>
      <c r="C12" s="108" t="s">
        <v>5863</v>
      </c>
      <c r="D12" s="109">
        <v>250000000</v>
      </c>
      <c r="E12" s="109">
        <f t="shared" si="0"/>
        <v>250000000</v>
      </c>
    </row>
    <row r="13" spans="1:5" ht="14.1" customHeight="1" x14ac:dyDescent="0.25">
      <c r="A13" s="107" t="s">
        <v>2120</v>
      </c>
      <c r="B13" s="107" t="s">
        <v>4449</v>
      </c>
      <c r="C13" s="108" t="s">
        <v>4249</v>
      </c>
      <c r="D13" s="109">
        <v>70000000</v>
      </c>
      <c r="E13" s="109">
        <f t="shared" si="0"/>
        <v>70000000</v>
      </c>
    </row>
    <row r="14" spans="1:5" ht="14.1" customHeight="1" x14ac:dyDescent="0.25">
      <c r="A14" s="107" t="s">
        <v>2123</v>
      </c>
      <c r="B14" s="107" t="s">
        <v>6066</v>
      </c>
      <c r="C14" s="108" t="s">
        <v>4653</v>
      </c>
      <c r="D14" s="109">
        <v>1000000000</v>
      </c>
      <c r="E14" s="109">
        <f t="shared" si="0"/>
        <v>1000000000</v>
      </c>
    </row>
    <row r="15" spans="1:5" ht="14.1" customHeight="1" x14ac:dyDescent="0.25">
      <c r="A15" s="107" t="s">
        <v>2125</v>
      </c>
      <c r="B15" s="107" t="s">
        <v>4450</v>
      </c>
      <c r="C15" s="108" t="s">
        <v>4250</v>
      </c>
      <c r="D15" s="110">
        <v>0</v>
      </c>
      <c r="E15" s="110">
        <f t="shared" si="0"/>
        <v>0</v>
      </c>
    </row>
    <row r="16" spans="1:5" ht="14.1" customHeight="1" x14ac:dyDescent="0.25">
      <c r="A16" s="107" t="s">
        <v>2129</v>
      </c>
      <c r="B16" s="107" t="s">
        <v>4453</v>
      </c>
      <c r="C16" s="108" t="s">
        <v>4253</v>
      </c>
      <c r="D16" s="109">
        <v>830000000</v>
      </c>
      <c r="E16" s="109">
        <f t="shared" si="0"/>
        <v>830000000</v>
      </c>
    </row>
    <row r="17" spans="1:5" ht="14.1" customHeight="1" x14ac:dyDescent="0.25">
      <c r="A17" s="107" t="s">
        <v>2131</v>
      </c>
      <c r="B17" s="107" t="s">
        <v>4454</v>
      </c>
      <c r="C17" s="108" t="s">
        <v>4254</v>
      </c>
      <c r="D17" s="110">
        <v>0</v>
      </c>
      <c r="E17" s="110">
        <f t="shared" si="0"/>
        <v>0</v>
      </c>
    </row>
    <row r="18" spans="1:5" ht="14.1" customHeight="1" x14ac:dyDescent="0.25">
      <c r="A18" s="107" t="s">
        <v>2133</v>
      </c>
      <c r="B18" s="107" t="s">
        <v>4455</v>
      </c>
      <c r="C18" s="108" t="s">
        <v>4255</v>
      </c>
      <c r="D18" s="109">
        <v>6000000</v>
      </c>
      <c r="E18" s="109">
        <f t="shared" si="0"/>
        <v>6000000</v>
      </c>
    </row>
    <row r="19" spans="1:5" ht="30" x14ac:dyDescent="0.25">
      <c r="A19" s="107" t="s">
        <v>2135</v>
      </c>
      <c r="B19" s="120" t="s">
        <v>5856</v>
      </c>
      <c r="C19" s="108" t="s">
        <v>4256</v>
      </c>
      <c r="D19" s="109">
        <v>1660306813</v>
      </c>
      <c r="E19" s="109">
        <f t="shared" si="0"/>
        <v>1660306813</v>
      </c>
    </row>
    <row r="20" spans="1:5" ht="12.95" customHeight="1" x14ac:dyDescent="0.25">
      <c r="A20" s="107" t="s">
        <v>2137</v>
      </c>
      <c r="B20" s="107" t="s">
        <v>4456</v>
      </c>
      <c r="C20" s="108" t="s">
        <v>4257</v>
      </c>
      <c r="D20" s="109">
        <v>16000000</v>
      </c>
      <c r="E20" s="109">
        <f t="shared" si="0"/>
        <v>16000000</v>
      </c>
    </row>
    <row r="21" spans="1:5" ht="12.95" customHeight="1" x14ac:dyDescent="0.25">
      <c r="A21" s="107" t="s">
        <v>2140</v>
      </c>
      <c r="B21" s="107" t="s">
        <v>4457</v>
      </c>
      <c r="C21" s="108" t="s">
        <v>4258</v>
      </c>
      <c r="D21" s="109">
        <v>65000000</v>
      </c>
      <c r="E21" s="109">
        <f t="shared" si="0"/>
        <v>65000000</v>
      </c>
    </row>
    <row r="22" spans="1:5" ht="30" x14ac:dyDescent="0.25">
      <c r="A22" s="107" t="s">
        <v>2142</v>
      </c>
      <c r="B22" s="107" t="s">
        <v>5848</v>
      </c>
      <c r="C22" s="108" t="s">
        <v>4259</v>
      </c>
      <c r="D22" s="109">
        <v>144000000</v>
      </c>
      <c r="E22" s="109">
        <f t="shared" si="0"/>
        <v>144000000</v>
      </c>
    </row>
    <row r="23" spans="1:5" ht="12.95" customHeight="1" x14ac:dyDescent="0.25">
      <c r="A23" s="107" t="s">
        <v>2144</v>
      </c>
      <c r="B23" s="107" t="s">
        <v>4460</v>
      </c>
      <c r="C23" s="108" t="s">
        <v>4262</v>
      </c>
      <c r="D23" s="109">
        <v>10000000</v>
      </c>
      <c r="E23" s="109">
        <f t="shared" si="0"/>
        <v>10000000</v>
      </c>
    </row>
    <row r="24" spans="1:5" ht="12.95" customHeight="1" x14ac:dyDescent="0.25">
      <c r="A24" s="107" t="s">
        <v>2146</v>
      </c>
      <c r="B24" s="107" t="s">
        <v>4462</v>
      </c>
      <c r="C24" s="108" t="s">
        <v>4264</v>
      </c>
      <c r="D24" s="109">
        <v>15000000</v>
      </c>
      <c r="E24" s="109">
        <f t="shared" si="0"/>
        <v>15000000</v>
      </c>
    </row>
    <row r="25" spans="1:5" ht="12.95" customHeight="1" x14ac:dyDescent="0.25">
      <c r="A25" s="107" t="s">
        <v>2148</v>
      </c>
      <c r="B25" s="107" t="s">
        <v>4463</v>
      </c>
      <c r="C25" s="108" t="s">
        <v>4265</v>
      </c>
      <c r="D25" s="109">
        <v>16000000</v>
      </c>
      <c r="E25" s="109">
        <f t="shared" si="0"/>
        <v>16000000</v>
      </c>
    </row>
    <row r="26" spans="1:5" ht="12.95" customHeight="1" x14ac:dyDescent="0.25">
      <c r="A26" s="107" t="s">
        <v>2150</v>
      </c>
      <c r="B26" s="107" t="s">
        <v>4464</v>
      </c>
      <c r="C26" s="108" t="s">
        <v>4266</v>
      </c>
      <c r="D26" s="109">
        <v>3000000</v>
      </c>
      <c r="E26" s="109">
        <f t="shared" si="0"/>
        <v>3000000</v>
      </c>
    </row>
    <row r="27" spans="1:5" ht="30" x14ac:dyDescent="0.25">
      <c r="A27" s="107" t="s">
        <v>2152</v>
      </c>
      <c r="B27" s="107" t="s">
        <v>4465</v>
      </c>
      <c r="C27" s="108" t="s">
        <v>4267</v>
      </c>
      <c r="D27" s="109">
        <v>20000000</v>
      </c>
      <c r="E27" s="109">
        <f t="shared" si="0"/>
        <v>20000000</v>
      </c>
    </row>
    <row r="28" spans="1:5" ht="15" x14ac:dyDescent="0.25">
      <c r="A28" s="107" t="s">
        <v>2156</v>
      </c>
      <c r="B28" s="120" t="s">
        <v>5882</v>
      </c>
      <c r="C28" s="108" t="s">
        <v>4268</v>
      </c>
      <c r="D28" s="109">
        <v>5000000</v>
      </c>
      <c r="E28" s="109">
        <f t="shared" si="0"/>
        <v>5000000</v>
      </c>
    </row>
    <row r="29" spans="1:5" ht="20.45" customHeight="1" x14ac:dyDescent="0.25">
      <c r="A29" s="78"/>
      <c r="B29" s="78"/>
      <c r="C29" s="111" t="s">
        <v>5864</v>
      </c>
      <c r="D29" s="112"/>
      <c r="E29" s="112"/>
    </row>
    <row r="30" spans="1:5" ht="27.75" x14ac:dyDescent="0.25">
      <c r="A30" s="113" t="s">
        <v>2159</v>
      </c>
      <c r="B30" s="113" t="s">
        <v>4607</v>
      </c>
      <c r="C30" s="338" t="s">
        <v>4398</v>
      </c>
      <c r="D30" s="115">
        <v>2000000</v>
      </c>
      <c r="E30" s="115">
        <f t="shared" si="0"/>
        <v>2000000</v>
      </c>
    </row>
    <row r="31" spans="1:5" ht="27.75" x14ac:dyDescent="0.25">
      <c r="A31" s="107" t="s">
        <v>2167</v>
      </c>
      <c r="B31" s="107" t="s">
        <v>4468</v>
      </c>
      <c r="C31" s="339" t="s">
        <v>4271</v>
      </c>
      <c r="D31" s="109">
        <v>1468800000</v>
      </c>
      <c r="E31" s="109">
        <f t="shared" si="0"/>
        <v>1468800000</v>
      </c>
    </row>
    <row r="32" spans="1:5" ht="19.149999999999999" customHeight="1" x14ac:dyDescent="0.25">
      <c r="A32" s="107" t="s">
        <v>2169</v>
      </c>
      <c r="B32" s="107" t="s">
        <v>4469</v>
      </c>
      <c r="C32" s="339" t="s">
        <v>4272</v>
      </c>
      <c r="D32" s="109">
        <f>1150000000-300000000</f>
        <v>850000000</v>
      </c>
      <c r="E32" s="109">
        <f t="shared" si="0"/>
        <v>850000000</v>
      </c>
    </row>
    <row r="33" spans="1:5" ht="15" x14ac:dyDescent="0.25">
      <c r="A33" s="107" t="s">
        <v>2262</v>
      </c>
      <c r="B33" s="107" t="s">
        <v>4470</v>
      </c>
      <c r="C33" s="339" t="s">
        <v>4273</v>
      </c>
      <c r="D33" s="109">
        <v>12300000</v>
      </c>
      <c r="E33" s="109">
        <f t="shared" si="0"/>
        <v>12300000</v>
      </c>
    </row>
    <row r="34" spans="1:5" ht="12.95" hidden="1" customHeight="1" x14ac:dyDescent="0.25">
      <c r="A34" s="107" t="s">
        <v>2264</v>
      </c>
      <c r="B34" s="107" t="s">
        <v>4471</v>
      </c>
      <c r="C34" s="339" t="s">
        <v>4274</v>
      </c>
      <c r="D34" s="110">
        <v>0</v>
      </c>
      <c r="E34" s="110">
        <f t="shared" si="0"/>
        <v>0</v>
      </c>
    </row>
    <row r="35" spans="1:5" ht="12.95" hidden="1" customHeight="1" x14ac:dyDescent="0.25">
      <c r="A35" s="107" t="s">
        <v>2266</v>
      </c>
      <c r="B35" s="107" t="s">
        <v>4472</v>
      </c>
      <c r="C35" s="339" t="s">
        <v>4275</v>
      </c>
      <c r="D35" s="110">
        <v>0</v>
      </c>
      <c r="E35" s="110">
        <f t="shared" si="0"/>
        <v>0</v>
      </c>
    </row>
    <row r="36" spans="1:5" ht="12.95" hidden="1" customHeight="1" x14ac:dyDescent="0.25">
      <c r="A36" s="107" t="s">
        <v>2269</v>
      </c>
      <c r="B36" s="107" t="s">
        <v>4473</v>
      </c>
      <c r="C36" s="339" t="s">
        <v>4276</v>
      </c>
      <c r="D36" s="110">
        <v>0</v>
      </c>
      <c r="E36" s="110">
        <f t="shared" si="0"/>
        <v>0</v>
      </c>
    </row>
    <row r="37" spans="1:5" ht="12.95" customHeight="1" x14ac:dyDescent="0.25">
      <c r="A37" s="107" t="s">
        <v>2271</v>
      </c>
      <c r="B37" s="107" t="s">
        <v>4474</v>
      </c>
      <c r="C37" s="339" t="s">
        <v>4277</v>
      </c>
      <c r="D37" s="109">
        <v>124000000</v>
      </c>
      <c r="E37" s="109">
        <f t="shared" si="0"/>
        <v>124000000</v>
      </c>
    </row>
    <row r="38" spans="1:5" ht="12.95" customHeight="1" x14ac:dyDescent="0.25">
      <c r="A38" s="107" t="s">
        <v>2273</v>
      </c>
      <c r="B38" s="107" t="s">
        <v>4654</v>
      </c>
      <c r="C38" s="339" t="s">
        <v>4638</v>
      </c>
      <c r="D38" s="109">
        <v>183000000</v>
      </c>
      <c r="E38" s="109">
        <f t="shared" ref="E38:E67" si="1">SUM(D38:D38)</f>
        <v>183000000</v>
      </c>
    </row>
    <row r="39" spans="1:5" ht="12.95" customHeight="1" x14ac:dyDescent="0.25">
      <c r="A39" s="107" t="s">
        <v>2275</v>
      </c>
      <c r="B39" s="107" t="s">
        <v>4475</v>
      </c>
      <c r="C39" s="339" t="s">
        <v>4278</v>
      </c>
      <c r="D39" s="109">
        <v>80000000</v>
      </c>
      <c r="E39" s="109">
        <f t="shared" si="1"/>
        <v>80000000</v>
      </c>
    </row>
    <row r="40" spans="1:5" ht="12.95" customHeight="1" x14ac:dyDescent="0.25">
      <c r="A40" s="107" t="s">
        <v>2277</v>
      </c>
      <c r="B40" s="107" t="s">
        <v>4655</v>
      </c>
      <c r="C40" s="339" t="s">
        <v>4639</v>
      </c>
      <c r="D40" s="109">
        <v>20000000</v>
      </c>
      <c r="E40" s="109">
        <f t="shared" si="1"/>
        <v>20000000</v>
      </c>
    </row>
    <row r="41" spans="1:5" ht="12.95" customHeight="1" x14ac:dyDescent="0.25">
      <c r="A41" s="107" t="s">
        <v>2279</v>
      </c>
      <c r="B41" s="107" t="s">
        <v>4478</v>
      </c>
      <c r="C41" s="339" t="s">
        <v>4281</v>
      </c>
      <c r="D41" s="109">
        <v>50000000</v>
      </c>
      <c r="E41" s="109">
        <f t="shared" si="1"/>
        <v>50000000</v>
      </c>
    </row>
    <row r="42" spans="1:5" ht="12.95" hidden="1" customHeight="1" x14ac:dyDescent="0.25">
      <c r="A42" s="107" t="s">
        <v>2281</v>
      </c>
      <c r="B42" s="107" t="s">
        <v>4656</v>
      </c>
      <c r="C42" s="339" t="s">
        <v>4640</v>
      </c>
      <c r="D42" s="110">
        <v>0</v>
      </c>
      <c r="E42" s="110">
        <f t="shared" si="1"/>
        <v>0</v>
      </c>
    </row>
    <row r="43" spans="1:5" ht="12.95" hidden="1" customHeight="1" x14ac:dyDescent="0.25">
      <c r="A43" s="107" t="s">
        <v>2283</v>
      </c>
      <c r="B43" s="107" t="s">
        <v>4657</v>
      </c>
      <c r="C43" s="339" t="s">
        <v>4641</v>
      </c>
      <c r="D43" s="110">
        <v>0</v>
      </c>
      <c r="E43" s="110">
        <f t="shared" si="1"/>
        <v>0</v>
      </c>
    </row>
    <row r="44" spans="1:5" ht="27.75" x14ac:dyDescent="0.25">
      <c r="A44" s="107" t="s">
        <v>2285</v>
      </c>
      <c r="B44" s="107" t="s">
        <v>4615</v>
      </c>
      <c r="C44" s="339" t="s">
        <v>4402</v>
      </c>
      <c r="D44" s="109">
        <v>350000000</v>
      </c>
      <c r="E44" s="109">
        <f t="shared" si="1"/>
        <v>350000000</v>
      </c>
    </row>
    <row r="45" spans="1:5" ht="12.95" hidden="1" customHeight="1" x14ac:dyDescent="0.25">
      <c r="A45" s="107" t="s">
        <v>2288</v>
      </c>
      <c r="B45" s="107" t="s">
        <v>4479</v>
      </c>
      <c r="C45" s="339" t="s">
        <v>4282</v>
      </c>
      <c r="D45" s="110">
        <v>0</v>
      </c>
      <c r="E45" s="110">
        <f t="shared" si="1"/>
        <v>0</v>
      </c>
    </row>
    <row r="46" spans="1:5" ht="12.95" customHeight="1" x14ac:dyDescent="0.25">
      <c r="A46" s="107" t="s">
        <v>2289</v>
      </c>
      <c r="B46" s="107" t="s">
        <v>4480</v>
      </c>
      <c r="C46" s="339" t="s">
        <v>4283</v>
      </c>
      <c r="D46" s="109">
        <v>9000000</v>
      </c>
      <c r="E46" s="109">
        <f t="shared" si="1"/>
        <v>9000000</v>
      </c>
    </row>
    <row r="47" spans="1:5" ht="21.6" hidden="1" customHeight="1" x14ac:dyDescent="0.25">
      <c r="A47" s="107" t="s">
        <v>2290</v>
      </c>
      <c r="B47" s="107" t="s">
        <v>4658</v>
      </c>
      <c r="C47" s="339" t="s">
        <v>4642</v>
      </c>
      <c r="D47" s="110">
        <v>0</v>
      </c>
      <c r="E47" s="110">
        <f t="shared" si="1"/>
        <v>0</v>
      </c>
    </row>
    <row r="48" spans="1:5" ht="19.899999999999999" hidden="1" customHeight="1" x14ac:dyDescent="0.25">
      <c r="A48" s="107" t="s">
        <v>2292</v>
      </c>
      <c r="B48" s="107" t="s">
        <v>4481</v>
      </c>
      <c r="C48" s="339" t="s">
        <v>4284</v>
      </c>
      <c r="D48" s="110">
        <v>0</v>
      </c>
      <c r="E48" s="110">
        <f t="shared" si="1"/>
        <v>0</v>
      </c>
    </row>
    <row r="49" spans="1:5" ht="12.95" customHeight="1" x14ac:dyDescent="0.25">
      <c r="A49" s="107" t="s">
        <v>2294</v>
      </c>
      <c r="B49" s="107" t="s">
        <v>4482</v>
      </c>
      <c r="C49" s="339" t="s">
        <v>4285</v>
      </c>
      <c r="D49" s="109">
        <v>40000000</v>
      </c>
      <c r="E49" s="109">
        <f t="shared" si="1"/>
        <v>40000000</v>
      </c>
    </row>
    <row r="50" spans="1:5" ht="12.95" customHeight="1" x14ac:dyDescent="0.25">
      <c r="A50" s="107" t="s">
        <v>2296</v>
      </c>
      <c r="B50" s="107" t="s">
        <v>4483</v>
      </c>
      <c r="C50" s="339" t="s">
        <v>4286</v>
      </c>
      <c r="D50" s="109">
        <v>8000000</v>
      </c>
      <c r="E50" s="109">
        <f t="shared" si="1"/>
        <v>8000000</v>
      </c>
    </row>
    <row r="51" spans="1:5" ht="27.75" hidden="1" x14ac:dyDescent="0.25">
      <c r="A51" s="107" t="s">
        <v>2690</v>
      </c>
      <c r="B51" s="107" t="s">
        <v>4484</v>
      </c>
      <c r="C51" s="339" t="s">
        <v>4287</v>
      </c>
      <c r="D51" s="110">
        <v>0</v>
      </c>
      <c r="E51" s="110">
        <f t="shared" si="1"/>
        <v>0</v>
      </c>
    </row>
    <row r="52" spans="1:5" ht="12.95" hidden="1" customHeight="1" x14ac:dyDescent="0.25">
      <c r="A52" s="107" t="s">
        <v>2692</v>
      </c>
      <c r="B52" s="107" t="s">
        <v>4591</v>
      </c>
      <c r="C52" s="339" t="s">
        <v>4391</v>
      </c>
      <c r="D52" s="110">
        <v>0</v>
      </c>
      <c r="E52" s="110">
        <f t="shared" si="1"/>
        <v>0</v>
      </c>
    </row>
    <row r="53" spans="1:5" ht="12.95" customHeight="1" x14ac:dyDescent="0.25">
      <c r="A53" s="107" t="s">
        <v>2694</v>
      </c>
      <c r="B53" s="107" t="s">
        <v>4485</v>
      </c>
      <c r="C53" s="339" t="s">
        <v>4288</v>
      </c>
      <c r="D53" s="109">
        <v>5000000</v>
      </c>
      <c r="E53" s="109">
        <f t="shared" si="1"/>
        <v>5000000</v>
      </c>
    </row>
    <row r="54" spans="1:5" ht="16.899999999999999" customHeight="1" x14ac:dyDescent="0.25">
      <c r="A54" s="107" t="s">
        <v>2696</v>
      </c>
      <c r="B54" s="107" t="s">
        <v>4486</v>
      </c>
      <c r="C54" s="339" t="s">
        <v>4289</v>
      </c>
      <c r="D54" s="109">
        <v>7000000</v>
      </c>
      <c r="E54" s="109">
        <f t="shared" si="1"/>
        <v>7000000</v>
      </c>
    </row>
    <row r="55" spans="1:5" ht="15" customHeight="1" x14ac:dyDescent="0.25">
      <c r="A55" s="107" t="s">
        <v>2698</v>
      </c>
      <c r="B55" s="107" t="s">
        <v>4488</v>
      </c>
      <c r="C55" s="339" t="s">
        <v>4291</v>
      </c>
      <c r="D55" s="109">
        <v>5000000</v>
      </c>
      <c r="E55" s="109">
        <f t="shared" si="1"/>
        <v>5000000</v>
      </c>
    </row>
    <row r="56" spans="1:5" ht="12.95" customHeight="1" x14ac:dyDescent="0.25">
      <c r="A56" s="107" t="s">
        <v>2700</v>
      </c>
      <c r="B56" s="107" t="s">
        <v>4489</v>
      </c>
      <c r="C56" s="339" t="s">
        <v>4292</v>
      </c>
      <c r="D56" s="109">
        <v>20000000</v>
      </c>
      <c r="E56" s="109">
        <f t="shared" si="1"/>
        <v>20000000</v>
      </c>
    </row>
    <row r="57" spans="1:5" ht="15" x14ac:dyDescent="0.25">
      <c r="A57" s="107" t="s">
        <v>2702</v>
      </c>
      <c r="B57" s="107" t="s">
        <v>4490</v>
      </c>
      <c r="C57" s="332" t="s">
        <v>4293</v>
      </c>
      <c r="D57" s="109">
        <v>20000000</v>
      </c>
      <c r="E57" s="109">
        <f t="shared" si="1"/>
        <v>20000000</v>
      </c>
    </row>
    <row r="58" spans="1:5" ht="27.75" x14ac:dyDescent="0.25">
      <c r="A58" s="113" t="s">
        <v>2704</v>
      </c>
      <c r="B58" s="113" t="s">
        <v>4492</v>
      </c>
      <c r="C58" s="338" t="s">
        <v>4295</v>
      </c>
      <c r="D58" s="116">
        <v>0</v>
      </c>
      <c r="E58" s="116">
        <f t="shared" si="1"/>
        <v>0</v>
      </c>
    </row>
    <row r="59" spans="1:5" ht="12.95" customHeight="1" x14ac:dyDescent="0.25">
      <c r="A59" s="107" t="s">
        <v>2706</v>
      </c>
      <c r="B59" s="107" t="s">
        <v>4578</v>
      </c>
      <c r="C59" s="339" t="s">
        <v>4383</v>
      </c>
      <c r="D59" s="109">
        <v>2594700000</v>
      </c>
      <c r="E59" s="109">
        <f t="shared" si="1"/>
        <v>2594700000</v>
      </c>
    </row>
    <row r="60" spans="1:5" ht="27.75" x14ac:dyDescent="0.25">
      <c r="A60" s="107" t="s">
        <v>2708</v>
      </c>
      <c r="B60" s="107" t="s">
        <v>4613</v>
      </c>
      <c r="C60" s="339" t="s">
        <v>4401</v>
      </c>
      <c r="D60" s="110">
        <v>0</v>
      </c>
      <c r="E60" s="110">
        <f t="shared" si="1"/>
        <v>0</v>
      </c>
    </row>
    <row r="61" spans="1:5" ht="12.95" customHeight="1" x14ac:dyDescent="0.25">
      <c r="A61" s="107" t="s">
        <v>2710</v>
      </c>
      <c r="B61" s="107" t="s">
        <v>4493</v>
      </c>
      <c r="C61" s="339" t="s">
        <v>4296</v>
      </c>
      <c r="D61" s="110">
        <v>0</v>
      </c>
      <c r="E61" s="110">
        <f t="shared" si="1"/>
        <v>0</v>
      </c>
    </row>
    <row r="62" spans="1:5" ht="12.95" customHeight="1" x14ac:dyDescent="0.25">
      <c r="A62" s="107" t="s">
        <v>2712</v>
      </c>
      <c r="B62" s="107" t="s">
        <v>4494</v>
      </c>
      <c r="C62" s="339" t="s">
        <v>4297</v>
      </c>
      <c r="D62" s="110">
        <v>80000000</v>
      </c>
      <c r="E62" s="110">
        <f t="shared" si="1"/>
        <v>80000000</v>
      </c>
    </row>
    <row r="63" spans="1:5" ht="14.45" customHeight="1" x14ac:dyDescent="0.25">
      <c r="A63" s="107" t="s">
        <v>2714</v>
      </c>
      <c r="B63" s="107" t="s">
        <v>4495</v>
      </c>
      <c r="C63" s="339" t="s">
        <v>4298</v>
      </c>
      <c r="D63" s="110">
        <v>0</v>
      </c>
      <c r="E63" s="110">
        <f t="shared" si="1"/>
        <v>0</v>
      </c>
    </row>
    <row r="64" spans="1:5" ht="16.149999999999999" customHeight="1" x14ac:dyDescent="0.25">
      <c r="A64" s="107" t="s">
        <v>2716</v>
      </c>
      <c r="B64" s="107" t="s">
        <v>4496</v>
      </c>
      <c r="C64" s="339" t="s">
        <v>4299</v>
      </c>
      <c r="D64" s="109">
        <v>25000000</v>
      </c>
      <c r="E64" s="109">
        <f t="shared" si="1"/>
        <v>25000000</v>
      </c>
    </row>
    <row r="65" spans="1:5" ht="16.149999999999999" customHeight="1" x14ac:dyDescent="0.25">
      <c r="A65" s="107" t="s">
        <v>2719</v>
      </c>
      <c r="B65" s="107" t="s">
        <v>4498</v>
      </c>
      <c r="C65" s="339" t="s">
        <v>4301</v>
      </c>
      <c r="D65" s="109">
        <v>9000000</v>
      </c>
      <c r="E65" s="109">
        <f t="shared" si="1"/>
        <v>9000000</v>
      </c>
    </row>
    <row r="66" spans="1:5" ht="16.149999999999999" customHeight="1" x14ac:dyDescent="0.25">
      <c r="A66" s="107" t="s">
        <v>2721</v>
      </c>
      <c r="B66" s="107" t="s">
        <v>4499</v>
      </c>
      <c r="C66" s="339" t="s">
        <v>4302</v>
      </c>
      <c r="D66" s="109">
        <v>350000000</v>
      </c>
      <c r="E66" s="109">
        <f t="shared" si="1"/>
        <v>350000000</v>
      </c>
    </row>
    <row r="67" spans="1:5" ht="16.149999999999999" customHeight="1" x14ac:dyDescent="0.25">
      <c r="A67" s="107" t="s">
        <v>2723</v>
      </c>
      <c r="B67" s="107" t="s">
        <v>4500</v>
      </c>
      <c r="C67" s="339" t="s">
        <v>4303</v>
      </c>
      <c r="D67" s="109">
        <f>1449766709.11+50000000</f>
        <v>1499766709.1099999</v>
      </c>
      <c r="E67" s="109">
        <f t="shared" si="1"/>
        <v>1499766709.1099999</v>
      </c>
    </row>
    <row r="68" spans="1:5" ht="15" x14ac:dyDescent="0.25">
      <c r="A68" s="78"/>
      <c r="B68" s="78"/>
      <c r="C68" s="111" t="s">
        <v>5867</v>
      </c>
      <c r="D68" s="112"/>
      <c r="E68" s="112"/>
    </row>
    <row r="69" spans="1:5" ht="16.149999999999999" customHeight="1" x14ac:dyDescent="0.25">
      <c r="A69" s="107" t="s">
        <v>2732</v>
      </c>
      <c r="B69" s="107" t="s">
        <v>4502</v>
      </c>
      <c r="C69" s="108" t="s">
        <v>4305</v>
      </c>
      <c r="D69" s="109">
        <v>17000000</v>
      </c>
      <c r="E69" s="109">
        <f t="shared" ref="E69:E123" si="2">SUM(D69:D69)</f>
        <v>17000000</v>
      </c>
    </row>
    <row r="70" spans="1:5" ht="16.149999999999999" customHeight="1" x14ac:dyDescent="0.25">
      <c r="A70" s="107" t="s">
        <v>2734</v>
      </c>
      <c r="B70" s="107" t="s">
        <v>4503</v>
      </c>
      <c r="C70" s="108" t="s">
        <v>4306</v>
      </c>
      <c r="D70" s="109">
        <v>340000000</v>
      </c>
      <c r="E70" s="109">
        <f t="shared" si="2"/>
        <v>340000000</v>
      </c>
    </row>
    <row r="71" spans="1:5" ht="16.149999999999999" customHeight="1" x14ac:dyDescent="0.25">
      <c r="A71" s="107" t="s">
        <v>2740</v>
      </c>
      <c r="B71" s="107" t="s">
        <v>4505</v>
      </c>
      <c r="C71" s="108" t="s">
        <v>4308</v>
      </c>
      <c r="D71" s="109">
        <v>316400000</v>
      </c>
      <c r="E71" s="109">
        <f t="shared" si="2"/>
        <v>316400000</v>
      </c>
    </row>
    <row r="72" spans="1:5" ht="16.149999999999999" customHeight="1" x14ac:dyDescent="0.25">
      <c r="A72" s="107" t="s">
        <v>2742</v>
      </c>
      <c r="B72" s="107" t="s">
        <v>4506</v>
      </c>
      <c r="C72" s="108" t="s">
        <v>4309</v>
      </c>
      <c r="D72" s="109">
        <v>2000000</v>
      </c>
      <c r="E72" s="109">
        <f t="shared" si="2"/>
        <v>2000000</v>
      </c>
    </row>
    <row r="73" spans="1:5" ht="16.149999999999999" customHeight="1" x14ac:dyDescent="0.25">
      <c r="A73" s="107" t="s">
        <v>2744</v>
      </c>
      <c r="B73" s="107" t="s">
        <v>4507</v>
      </c>
      <c r="C73" s="108" t="s">
        <v>4310</v>
      </c>
      <c r="D73" s="109">
        <v>488000000</v>
      </c>
      <c r="E73" s="109">
        <f t="shared" si="2"/>
        <v>488000000</v>
      </c>
    </row>
    <row r="74" spans="1:5" ht="16.149999999999999" customHeight="1" x14ac:dyDescent="0.25">
      <c r="A74" s="107" t="s">
        <v>2746</v>
      </c>
      <c r="B74" s="107" t="s">
        <v>4623</v>
      </c>
      <c r="C74" s="108" t="s">
        <v>4406</v>
      </c>
      <c r="D74" s="109">
        <v>1150000000</v>
      </c>
      <c r="E74" s="109">
        <f t="shared" si="2"/>
        <v>1150000000</v>
      </c>
    </row>
    <row r="75" spans="1:5" ht="16.149999999999999" customHeight="1" x14ac:dyDescent="0.25">
      <c r="A75" s="107" t="s">
        <v>2748</v>
      </c>
      <c r="B75" s="107" t="s">
        <v>4508</v>
      </c>
      <c r="C75" s="108" t="s">
        <v>4311</v>
      </c>
      <c r="D75" s="109">
        <v>85000000</v>
      </c>
      <c r="E75" s="109">
        <f t="shared" si="2"/>
        <v>85000000</v>
      </c>
    </row>
    <row r="76" spans="1:5" ht="30" x14ac:dyDescent="0.25">
      <c r="A76" s="107" t="s">
        <v>2750</v>
      </c>
      <c r="B76" s="107" t="s">
        <v>4579</v>
      </c>
      <c r="C76" s="108" t="s">
        <v>4384</v>
      </c>
      <c r="D76" s="110">
        <v>0</v>
      </c>
      <c r="E76" s="110">
        <f t="shared" si="2"/>
        <v>0</v>
      </c>
    </row>
    <row r="77" spans="1:5" ht="12.95" customHeight="1" x14ac:dyDescent="0.25">
      <c r="A77" s="107" t="s">
        <v>2752</v>
      </c>
      <c r="B77" s="107" t="s">
        <v>4587</v>
      </c>
      <c r="C77" s="108" t="s">
        <v>4389</v>
      </c>
      <c r="D77" s="109">
        <v>290000000</v>
      </c>
      <c r="E77" s="109">
        <f t="shared" si="2"/>
        <v>290000000</v>
      </c>
    </row>
    <row r="78" spans="1:5" ht="30" x14ac:dyDescent="0.25">
      <c r="A78" s="107" t="s">
        <v>2754</v>
      </c>
      <c r="B78" s="107" t="s">
        <v>4509</v>
      </c>
      <c r="C78" s="108" t="s">
        <v>4312</v>
      </c>
      <c r="D78" s="110">
        <v>0</v>
      </c>
      <c r="E78" s="110">
        <f t="shared" si="2"/>
        <v>0</v>
      </c>
    </row>
    <row r="79" spans="1:5" ht="12.95" customHeight="1" x14ac:dyDescent="0.25">
      <c r="A79" s="107" t="s">
        <v>2756</v>
      </c>
      <c r="B79" s="107" t="s">
        <v>4510</v>
      </c>
      <c r="C79" s="108" t="s">
        <v>4313</v>
      </c>
      <c r="D79" s="109">
        <v>160000000</v>
      </c>
      <c r="E79" s="109">
        <f t="shared" si="2"/>
        <v>160000000</v>
      </c>
    </row>
    <row r="80" spans="1:5" ht="12.95" customHeight="1" x14ac:dyDescent="0.25">
      <c r="A80" s="107" t="s">
        <v>2758</v>
      </c>
      <c r="B80" s="107" t="s">
        <v>4574</v>
      </c>
      <c r="C80" s="108" t="s">
        <v>4379</v>
      </c>
      <c r="D80" s="109">
        <v>82400000</v>
      </c>
      <c r="E80" s="109">
        <f t="shared" si="2"/>
        <v>82400000</v>
      </c>
    </row>
    <row r="81" spans="1:5" ht="12.95" customHeight="1" x14ac:dyDescent="0.25">
      <c r="A81" s="107" t="s">
        <v>2760</v>
      </c>
      <c r="B81" s="107" t="s">
        <v>4511</v>
      </c>
      <c r="C81" s="108" t="s">
        <v>4314</v>
      </c>
      <c r="D81" s="109">
        <v>80000000</v>
      </c>
      <c r="E81" s="109">
        <f t="shared" si="2"/>
        <v>80000000</v>
      </c>
    </row>
    <row r="82" spans="1:5" ht="12.95" customHeight="1" x14ac:dyDescent="0.25">
      <c r="A82" s="107" t="s">
        <v>2762</v>
      </c>
      <c r="B82" s="107" t="s">
        <v>4659</v>
      </c>
      <c r="C82" s="108" t="s">
        <v>4643</v>
      </c>
      <c r="D82" s="110">
        <v>0</v>
      </c>
      <c r="E82" s="110">
        <f t="shared" si="2"/>
        <v>0</v>
      </c>
    </row>
    <row r="83" spans="1:5" ht="12.95" customHeight="1" x14ac:dyDescent="0.25">
      <c r="A83" s="113" t="s">
        <v>2764</v>
      </c>
      <c r="B83" s="113" t="s">
        <v>4580</v>
      </c>
      <c r="C83" s="114" t="s">
        <v>4385</v>
      </c>
      <c r="D83" s="115">
        <v>22081000000</v>
      </c>
      <c r="E83" s="115">
        <f t="shared" si="2"/>
        <v>22081000000</v>
      </c>
    </row>
    <row r="84" spans="1:5" ht="12.95" customHeight="1" x14ac:dyDescent="0.25">
      <c r="A84" s="107" t="s">
        <v>2766</v>
      </c>
      <c r="B84" s="107" t="s">
        <v>4660</v>
      </c>
      <c r="C84" s="108" t="s">
        <v>4644</v>
      </c>
      <c r="D84" s="109">
        <v>100000000</v>
      </c>
      <c r="E84" s="109">
        <f t="shared" si="2"/>
        <v>100000000</v>
      </c>
    </row>
    <row r="85" spans="1:5" ht="30" x14ac:dyDescent="0.25">
      <c r="A85" s="107" t="s">
        <v>2768</v>
      </c>
      <c r="B85" s="107" t="s">
        <v>4661</v>
      </c>
      <c r="C85" s="108" t="s">
        <v>4645</v>
      </c>
      <c r="D85" s="110">
        <v>0</v>
      </c>
      <c r="E85" s="110">
        <f t="shared" si="2"/>
        <v>0</v>
      </c>
    </row>
    <row r="86" spans="1:5" ht="30" x14ac:dyDescent="0.25">
      <c r="A86" s="107" t="s">
        <v>2770</v>
      </c>
      <c r="B86" s="107" t="s">
        <v>4512</v>
      </c>
      <c r="C86" s="108" t="s">
        <v>4315</v>
      </c>
      <c r="D86" s="109">
        <v>2000000000</v>
      </c>
      <c r="E86" s="109">
        <f t="shared" si="2"/>
        <v>2000000000</v>
      </c>
    </row>
    <row r="87" spans="1:5" ht="12.95" customHeight="1" x14ac:dyDescent="0.25">
      <c r="A87" s="107" t="s">
        <v>2772</v>
      </c>
      <c r="B87" s="107" t="s">
        <v>4513</v>
      </c>
      <c r="C87" s="108" t="s">
        <v>4316</v>
      </c>
      <c r="D87" s="109">
        <v>40000000</v>
      </c>
      <c r="E87" s="109">
        <f t="shared" si="2"/>
        <v>40000000</v>
      </c>
    </row>
    <row r="88" spans="1:5" ht="12.95" customHeight="1" x14ac:dyDescent="0.25">
      <c r="A88" s="107" t="s">
        <v>2774</v>
      </c>
      <c r="B88" s="107" t="s">
        <v>4514</v>
      </c>
      <c r="C88" s="108" t="s">
        <v>4317</v>
      </c>
      <c r="D88" s="109">
        <f>500000000+50000000</f>
        <v>550000000</v>
      </c>
      <c r="E88" s="109">
        <f t="shared" si="2"/>
        <v>550000000</v>
      </c>
    </row>
    <row r="89" spans="1:5" ht="30" x14ac:dyDescent="0.25">
      <c r="A89" s="107" t="s">
        <v>2780</v>
      </c>
      <c r="B89" s="107" t="s">
        <v>4593</v>
      </c>
      <c r="C89" s="108" t="s">
        <v>4392</v>
      </c>
      <c r="D89" s="109">
        <v>80000000</v>
      </c>
      <c r="E89" s="109">
        <f t="shared" si="2"/>
        <v>80000000</v>
      </c>
    </row>
    <row r="90" spans="1:5" ht="12.95" customHeight="1" x14ac:dyDescent="0.25">
      <c r="A90" s="107" t="s">
        <v>2788</v>
      </c>
      <c r="B90" s="107" t="s">
        <v>4517</v>
      </c>
      <c r="C90" s="108" t="s">
        <v>4320</v>
      </c>
      <c r="D90" s="109">
        <v>50000000</v>
      </c>
      <c r="E90" s="109">
        <f t="shared" si="2"/>
        <v>50000000</v>
      </c>
    </row>
    <row r="91" spans="1:5" ht="30" x14ac:dyDescent="0.25">
      <c r="A91" s="107" t="s">
        <v>2790</v>
      </c>
      <c r="B91" s="107" t="s">
        <v>4605</v>
      </c>
      <c r="C91" s="108" t="s">
        <v>4397</v>
      </c>
      <c r="D91" s="109">
        <v>38000000</v>
      </c>
      <c r="E91" s="109">
        <f t="shared" si="2"/>
        <v>38000000</v>
      </c>
    </row>
    <row r="92" spans="1:5" ht="12.95" customHeight="1" x14ac:dyDescent="0.25">
      <c r="A92" s="107" t="s">
        <v>2792</v>
      </c>
      <c r="B92" s="107" t="s">
        <v>4518</v>
      </c>
      <c r="C92" s="108" t="s">
        <v>4321</v>
      </c>
      <c r="D92" s="109">
        <v>3187006988.96</v>
      </c>
      <c r="E92" s="109">
        <f t="shared" si="2"/>
        <v>3187006988.96</v>
      </c>
    </row>
    <row r="93" spans="1:5" ht="30" x14ac:dyDescent="0.25">
      <c r="A93" s="107" t="s">
        <v>2794</v>
      </c>
      <c r="B93" s="107" t="s">
        <v>4520</v>
      </c>
      <c r="C93" s="108" t="s">
        <v>4323</v>
      </c>
      <c r="D93" s="109">
        <v>959599496</v>
      </c>
      <c r="E93" s="109">
        <f t="shared" si="2"/>
        <v>959599496</v>
      </c>
    </row>
    <row r="94" spans="1:5" ht="19.899999999999999" customHeight="1" x14ac:dyDescent="0.25">
      <c r="A94" s="107" t="s">
        <v>2796</v>
      </c>
      <c r="B94" s="107" t="s">
        <v>4521</v>
      </c>
      <c r="C94" s="108" t="s">
        <v>4324</v>
      </c>
      <c r="D94" s="109">
        <v>45000000</v>
      </c>
      <c r="E94" s="109">
        <f t="shared" si="2"/>
        <v>45000000</v>
      </c>
    </row>
    <row r="95" spans="1:5" ht="12.95" customHeight="1" x14ac:dyDescent="0.25">
      <c r="A95" s="78"/>
      <c r="B95" s="78"/>
      <c r="C95" s="111" t="s">
        <v>5868</v>
      </c>
      <c r="D95" s="117"/>
      <c r="E95" s="117"/>
    </row>
    <row r="96" spans="1:5" ht="12.95" customHeight="1" x14ac:dyDescent="0.25">
      <c r="A96" s="107" t="s">
        <v>2798</v>
      </c>
      <c r="B96" s="107" t="s">
        <v>4522</v>
      </c>
      <c r="C96" s="108" t="s">
        <v>4325</v>
      </c>
      <c r="D96" s="109">
        <v>60000000</v>
      </c>
      <c r="E96" s="109">
        <f t="shared" si="2"/>
        <v>60000000</v>
      </c>
    </row>
    <row r="97" spans="1:5" ht="12.95" customHeight="1" x14ac:dyDescent="0.25">
      <c r="A97" s="107" t="s">
        <v>2800</v>
      </c>
      <c r="B97" s="107" t="s">
        <v>4523</v>
      </c>
      <c r="C97" s="108" t="s">
        <v>4326</v>
      </c>
      <c r="D97" s="109">
        <v>6980000000</v>
      </c>
      <c r="E97" s="109">
        <f t="shared" si="2"/>
        <v>6980000000</v>
      </c>
    </row>
    <row r="98" spans="1:5" ht="12.95" customHeight="1" x14ac:dyDescent="0.25">
      <c r="A98" s="107" t="s">
        <v>2802</v>
      </c>
      <c r="B98" s="107" t="s">
        <v>4581</v>
      </c>
      <c r="C98" s="108" t="s">
        <v>4386</v>
      </c>
      <c r="D98" s="109">
        <v>110000000</v>
      </c>
      <c r="E98" s="109">
        <f t="shared" si="2"/>
        <v>110000000</v>
      </c>
    </row>
    <row r="99" spans="1:5" ht="30" x14ac:dyDescent="0.25">
      <c r="A99" s="107" t="s">
        <v>2804</v>
      </c>
      <c r="B99" s="107" t="s">
        <v>4524</v>
      </c>
      <c r="C99" s="108" t="s">
        <v>4327</v>
      </c>
      <c r="D99" s="109">
        <v>80000000</v>
      </c>
      <c r="E99" s="109">
        <f t="shared" si="2"/>
        <v>80000000</v>
      </c>
    </row>
    <row r="100" spans="1:5" ht="30" x14ac:dyDescent="0.25">
      <c r="A100" s="107" t="s">
        <v>2806</v>
      </c>
      <c r="B100" s="107" t="s">
        <v>4611</v>
      </c>
      <c r="C100" s="108" t="s">
        <v>4400</v>
      </c>
      <c r="D100" s="110">
        <v>0</v>
      </c>
      <c r="E100" s="110">
        <f t="shared" si="2"/>
        <v>0</v>
      </c>
    </row>
    <row r="101" spans="1:5" ht="12.95" customHeight="1" x14ac:dyDescent="0.25">
      <c r="A101" s="107" t="s">
        <v>2808</v>
      </c>
      <c r="B101" s="107" t="s">
        <v>4627</v>
      </c>
      <c r="C101" s="108" t="s">
        <v>4408</v>
      </c>
      <c r="D101" s="109">
        <v>100000000</v>
      </c>
      <c r="E101" s="109">
        <f t="shared" si="2"/>
        <v>100000000</v>
      </c>
    </row>
    <row r="102" spans="1:5" ht="12.95" customHeight="1" x14ac:dyDescent="0.25">
      <c r="A102" s="107" t="s">
        <v>2810</v>
      </c>
      <c r="B102" s="107" t="s">
        <v>4525</v>
      </c>
      <c r="C102" s="108" t="s">
        <v>4328</v>
      </c>
      <c r="D102" s="109">
        <v>534000000</v>
      </c>
      <c r="E102" s="109">
        <f t="shared" si="2"/>
        <v>534000000</v>
      </c>
    </row>
    <row r="103" spans="1:5" ht="12.95" customHeight="1" x14ac:dyDescent="0.25">
      <c r="A103" s="107" t="s">
        <v>2813</v>
      </c>
      <c r="B103" s="107" t="s">
        <v>4526</v>
      </c>
      <c r="C103" s="108" t="s">
        <v>4329</v>
      </c>
      <c r="D103" s="109">
        <v>10000000</v>
      </c>
      <c r="E103" s="109">
        <f t="shared" si="2"/>
        <v>10000000</v>
      </c>
    </row>
    <row r="104" spans="1:5" ht="12.95" customHeight="1" x14ac:dyDescent="0.25">
      <c r="A104" s="107" t="s">
        <v>2815</v>
      </c>
      <c r="B104" s="107" t="s">
        <v>4528</v>
      </c>
      <c r="C104" s="108" t="s">
        <v>4331</v>
      </c>
      <c r="D104" s="110">
        <v>0</v>
      </c>
      <c r="E104" s="110">
        <f t="shared" si="2"/>
        <v>0</v>
      </c>
    </row>
    <row r="105" spans="1:5" ht="12.95" customHeight="1" x14ac:dyDescent="0.25">
      <c r="A105" s="113" t="s">
        <v>2817</v>
      </c>
      <c r="B105" s="113" t="s">
        <v>4424</v>
      </c>
      <c r="C105" s="114" t="s">
        <v>4224</v>
      </c>
      <c r="D105" s="116">
        <v>0</v>
      </c>
      <c r="E105" s="116">
        <f t="shared" si="2"/>
        <v>0</v>
      </c>
    </row>
    <row r="106" spans="1:5" ht="12.95" customHeight="1" x14ac:dyDescent="0.25">
      <c r="A106" s="107" t="s">
        <v>2819</v>
      </c>
      <c r="B106" s="107" t="s">
        <v>4442</v>
      </c>
      <c r="C106" s="108" t="s">
        <v>4242</v>
      </c>
      <c r="D106" s="109">
        <v>502000000</v>
      </c>
      <c r="E106" s="109">
        <f t="shared" si="2"/>
        <v>502000000</v>
      </c>
    </row>
    <row r="107" spans="1:5" ht="12.95" customHeight="1" x14ac:dyDescent="0.25">
      <c r="A107" s="107" t="s">
        <v>2821</v>
      </c>
      <c r="B107" s="107" t="s">
        <v>4444</v>
      </c>
      <c r="C107" s="108" t="s">
        <v>4244</v>
      </c>
      <c r="D107" s="109">
        <v>243000000</v>
      </c>
      <c r="E107" s="109">
        <f t="shared" si="2"/>
        <v>243000000</v>
      </c>
    </row>
    <row r="108" spans="1:5" ht="30" x14ac:dyDescent="0.25">
      <c r="A108" s="107" t="s">
        <v>2823</v>
      </c>
      <c r="B108" s="107" t="s">
        <v>4532</v>
      </c>
      <c r="C108" s="108" t="s">
        <v>4335</v>
      </c>
      <c r="D108" s="110">
        <v>0</v>
      </c>
      <c r="E108" s="110">
        <f t="shared" si="2"/>
        <v>0</v>
      </c>
    </row>
    <row r="109" spans="1:5" ht="12.95" customHeight="1" x14ac:dyDescent="0.25">
      <c r="A109" s="107" t="s">
        <v>2825</v>
      </c>
      <c r="B109" s="107" t="s">
        <v>4535</v>
      </c>
      <c r="C109" s="108" t="s">
        <v>4338</v>
      </c>
      <c r="D109" s="109">
        <v>130000000</v>
      </c>
      <c r="E109" s="109">
        <f t="shared" si="2"/>
        <v>130000000</v>
      </c>
    </row>
    <row r="110" spans="1:5" ht="30" x14ac:dyDescent="0.25">
      <c r="A110" s="107" t="s">
        <v>2827</v>
      </c>
      <c r="B110" s="107" t="s">
        <v>4536</v>
      </c>
      <c r="C110" s="108" t="s">
        <v>4339</v>
      </c>
      <c r="D110" s="110">
        <v>0</v>
      </c>
      <c r="E110" s="110">
        <f t="shared" si="2"/>
        <v>0</v>
      </c>
    </row>
    <row r="111" spans="1:5" ht="12.95" customHeight="1" x14ac:dyDescent="0.25">
      <c r="A111" s="107" t="s">
        <v>2829</v>
      </c>
      <c r="B111" s="107" t="s">
        <v>4537</v>
      </c>
      <c r="C111" s="108" t="s">
        <v>4340</v>
      </c>
      <c r="D111" s="110">
        <v>0</v>
      </c>
      <c r="E111" s="110">
        <f t="shared" si="2"/>
        <v>0</v>
      </c>
    </row>
    <row r="112" spans="1:5" ht="30" x14ac:dyDescent="0.25">
      <c r="A112" s="107" t="s">
        <v>2831</v>
      </c>
      <c r="B112" s="107" t="s">
        <v>5870</v>
      </c>
      <c r="C112" s="108" t="s">
        <v>5871</v>
      </c>
      <c r="D112" s="110">
        <v>0</v>
      </c>
      <c r="E112" s="110">
        <f t="shared" si="2"/>
        <v>0</v>
      </c>
    </row>
    <row r="113" spans="1:5" ht="12.95" customHeight="1" x14ac:dyDescent="0.25">
      <c r="A113" s="107" t="s">
        <v>2833</v>
      </c>
      <c r="B113" s="107" t="s">
        <v>4538</v>
      </c>
      <c r="C113" s="108" t="s">
        <v>4341</v>
      </c>
      <c r="D113" s="109">
        <v>25000000</v>
      </c>
      <c r="E113" s="109">
        <f t="shared" si="2"/>
        <v>25000000</v>
      </c>
    </row>
    <row r="114" spans="1:5" ht="12.95" customHeight="1" x14ac:dyDescent="0.25">
      <c r="A114" s="107" t="s">
        <v>2835</v>
      </c>
      <c r="B114" s="107" t="s">
        <v>4662</v>
      </c>
      <c r="C114" s="108" t="s">
        <v>4646</v>
      </c>
      <c r="D114" s="109">
        <v>10000000</v>
      </c>
      <c r="E114" s="109">
        <f t="shared" si="2"/>
        <v>10000000</v>
      </c>
    </row>
    <row r="115" spans="1:5" ht="30" x14ac:dyDescent="0.25">
      <c r="A115" s="107" t="s">
        <v>2837</v>
      </c>
      <c r="B115" s="107" t="s">
        <v>4540</v>
      </c>
      <c r="C115" s="108" t="s">
        <v>4343</v>
      </c>
      <c r="D115" s="109">
        <v>42000000</v>
      </c>
      <c r="E115" s="109">
        <f t="shared" si="2"/>
        <v>42000000</v>
      </c>
    </row>
    <row r="116" spans="1:5" ht="30" x14ac:dyDescent="0.25">
      <c r="A116" s="107" t="s">
        <v>2839</v>
      </c>
      <c r="B116" s="107" t="s">
        <v>4541</v>
      </c>
      <c r="C116" s="108" t="s">
        <v>4344</v>
      </c>
      <c r="D116" s="109">
        <v>22000000</v>
      </c>
      <c r="E116" s="109">
        <f t="shared" si="2"/>
        <v>22000000</v>
      </c>
    </row>
    <row r="117" spans="1:5" ht="12.95" customHeight="1" x14ac:dyDescent="0.25">
      <c r="A117" s="107" t="s">
        <v>2841</v>
      </c>
      <c r="B117" s="107" t="s">
        <v>4544</v>
      </c>
      <c r="C117" s="108" t="s">
        <v>4347</v>
      </c>
      <c r="D117" s="109">
        <v>2050000000</v>
      </c>
      <c r="E117" s="109">
        <f t="shared" si="2"/>
        <v>2050000000</v>
      </c>
    </row>
    <row r="118" spans="1:5" ht="12.95" customHeight="1" x14ac:dyDescent="0.25">
      <c r="A118" s="107" t="s">
        <v>2843</v>
      </c>
      <c r="B118" s="107" t="s">
        <v>4542</v>
      </c>
      <c r="C118" s="108" t="s">
        <v>4345</v>
      </c>
      <c r="D118" s="110">
        <v>0</v>
      </c>
      <c r="E118" s="110">
        <f t="shared" si="2"/>
        <v>0</v>
      </c>
    </row>
    <row r="119" spans="1:5" ht="12.95" customHeight="1" x14ac:dyDescent="0.25">
      <c r="A119" s="107" t="s">
        <v>2845</v>
      </c>
      <c r="B119" s="107" t="s">
        <v>4543</v>
      </c>
      <c r="C119" s="108" t="s">
        <v>4346</v>
      </c>
      <c r="D119" s="110">
        <v>0</v>
      </c>
      <c r="E119" s="110">
        <f t="shared" si="2"/>
        <v>0</v>
      </c>
    </row>
    <row r="120" spans="1:5" ht="30" x14ac:dyDescent="0.25">
      <c r="A120" s="107" t="s">
        <v>2847</v>
      </c>
      <c r="B120" s="107" t="s">
        <v>4545</v>
      </c>
      <c r="C120" s="108" t="s">
        <v>4348</v>
      </c>
      <c r="D120" s="109">
        <v>3031329348.52</v>
      </c>
      <c r="E120" s="109">
        <f t="shared" si="2"/>
        <v>3031329348.52</v>
      </c>
    </row>
    <row r="121" spans="1:5" ht="26.25" x14ac:dyDescent="0.25">
      <c r="A121" s="107" t="s">
        <v>2849</v>
      </c>
      <c r="B121" s="107" t="s">
        <v>4546</v>
      </c>
      <c r="C121" s="332" t="s">
        <v>4349</v>
      </c>
      <c r="D121" s="110">
        <v>0</v>
      </c>
      <c r="E121" s="110">
        <f t="shared" si="2"/>
        <v>0</v>
      </c>
    </row>
    <row r="122" spans="1:5" ht="12.95" customHeight="1" x14ac:dyDescent="0.25">
      <c r="A122" s="107" t="s">
        <v>2851</v>
      </c>
      <c r="B122" s="107" t="s">
        <v>4547</v>
      </c>
      <c r="C122" s="108" t="s">
        <v>4350</v>
      </c>
      <c r="D122" s="110">
        <v>0</v>
      </c>
      <c r="E122" s="110">
        <f t="shared" si="2"/>
        <v>0</v>
      </c>
    </row>
    <row r="123" spans="1:5" ht="12.95" customHeight="1" x14ac:dyDescent="0.25">
      <c r="A123" s="107" t="s">
        <v>2852</v>
      </c>
      <c r="B123" s="107" t="s">
        <v>4548</v>
      </c>
      <c r="C123" s="108" t="s">
        <v>4351</v>
      </c>
      <c r="D123" s="109">
        <v>32000000</v>
      </c>
      <c r="E123" s="109">
        <f t="shared" si="2"/>
        <v>32000000</v>
      </c>
    </row>
    <row r="124" spans="1:5" ht="11.45" customHeight="1" x14ac:dyDescent="0.25">
      <c r="A124" s="78"/>
      <c r="B124" s="78"/>
      <c r="C124" s="111" t="s">
        <v>5869</v>
      </c>
      <c r="D124" s="117"/>
      <c r="E124" s="117"/>
    </row>
    <row r="125" spans="1:5" ht="12.95" customHeight="1" x14ac:dyDescent="0.25">
      <c r="A125" s="107" t="s">
        <v>2854</v>
      </c>
      <c r="B125" s="107" t="s">
        <v>4663</v>
      </c>
      <c r="C125" s="121" t="s">
        <v>4647</v>
      </c>
      <c r="D125" s="109">
        <v>250000000</v>
      </c>
      <c r="E125" s="109">
        <f>SUM(D125:D125)</f>
        <v>250000000</v>
      </c>
    </row>
    <row r="126" spans="1:5" ht="12.95" customHeight="1" x14ac:dyDescent="0.25">
      <c r="A126" s="107" t="s">
        <v>2856</v>
      </c>
      <c r="B126" s="107" t="s">
        <v>4664</v>
      </c>
      <c r="C126" s="121" t="s">
        <v>4648</v>
      </c>
      <c r="D126" s="109">
        <v>450000000</v>
      </c>
      <c r="E126" s="109">
        <f>SUM(D126:D126)</f>
        <v>450000000</v>
      </c>
    </row>
    <row r="127" spans="1:5" ht="23.25" x14ac:dyDescent="0.25">
      <c r="A127" s="107" t="s">
        <v>2858</v>
      </c>
      <c r="B127" s="107" t="s">
        <v>4665</v>
      </c>
      <c r="C127" s="336" t="s">
        <v>4649</v>
      </c>
      <c r="D127" s="109">
        <v>400000000</v>
      </c>
      <c r="E127" s="109">
        <f t="shared" ref="E127:E158" si="3">SUM(D127:D127)</f>
        <v>400000000</v>
      </c>
    </row>
    <row r="128" spans="1:5" ht="12.95" customHeight="1" x14ac:dyDescent="0.25">
      <c r="A128" s="107" t="s">
        <v>2860</v>
      </c>
      <c r="B128" s="107" t="s">
        <v>4666</v>
      </c>
      <c r="C128" s="121" t="s">
        <v>4650</v>
      </c>
      <c r="D128" s="109">
        <v>300000000</v>
      </c>
      <c r="E128" s="109">
        <f t="shared" si="3"/>
        <v>300000000</v>
      </c>
    </row>
    <row r="129" spans="1:5" ht="12.95" customHeight="1" x14ac:dyDescent="0.25">
      <c r="A129" s="107" t="s">
        <v>2862</v>
      </c>
      <c r="B129" s="107" t="s">
        <v>4549</v>
      </c>
      <c r="C129" s="121" t="s">
        <v>4352</v>
      </c>
      <c r="D129" s="109">
        <v>10000000</v>
      </c>
      <c r="E129" s="109">
        <f t="shared" si="3"/>
        <v>10000000</v>
      </c>
    </row>
    <row r="130" spans="1:5" ht="12.95" customHeight="1" x14ac:dyDescent="0.25">
      <c r="A130" s="107" t="s">
        <v>2864</v>
      </c>
      <c r="B130" s="107" t="s">
        <v>4550</v>
      </c>
      <c r="C130" s="121" t="s">
        <v>4353</v>
      </c>
      <c r="D130" s="109">
        <v>1000000</v>
      </c>
      <c r="E130" s="109">
        <f t="shared" si="3"/>
        <v>1000000</v>
      </c>
    </row>
    <row r="131" spans="1:5" ht="12.95" customHeight="1" x14ac:dyDescent="0.25">
      <c r="A131" s="107" t="s">
        <v>2867</v>
      </c>
      <c r="B131" s="107" t="s">
        <v>4551</v>
      </c>
      <c r="C131" s="121" t="s">
        <v>4354</v>
      </c>
      <c r="D131" s="109">
        <v>1000000</v>
      </c>
      <c r="E131" s="109">
        <f t="shared" si="3"/>
        <v>1000000</v>
      </c>
    </row>
    <row r="132" spans="1:5" ht="12.95" customHeight="1" x14ac:dyDescent="0.25">
      <c r="A132" s="113" t="s">
        <v>2868</v>
      </c>
      <c r="B132" s="113" t="s">
        <v>4552</v>
      </c>
      <c r="C132" s="128" t="s">
        <v>4355</v>
      </c>
      <c r="D132" s="115">
        <v>1000000</v>
      </c>
      <c r="E132" s="115">
        <f t="shared" si="3"/>
        <v>1000000</v>
      </c>
    </row>
    <row r="133" spans="1:5" ht="12.95" customHeight="1" x14ac:dyDescent="0.25">
      <c r="A133" s="107" t="s">
        <v>2869</v>
      </c>
      <c r="B133" s="107" t="s">
        <v>4553</v>
      </c>
      <c r="C133" s="121" t="s">
        <v>4356</v>
      </c>
      <c r="D133" s="109">
        <v>1000000</v>
      </c>
      <c r="E133" s="109">
        <f t="shared" si="3"/>
        <v>1000000</v>
      </c>
    </row>
    <row r="134" spans="1:5" ht="12.95" customHeight="1" x14ac:dyDescent="0.25">
      <c r="A134" s="107" t="s">
        <v>2870</v>
      </c>
      <c r="B134" s="107" t="s">
        <v>4554</v>
      </c>
      <c r="C134" s="121" t="s">
        <v>4357</v>
      </c>
      <c r="D134" s="109">
        <v>1500000</v>
      </c>
      <c r="E134" s="109">
        <f t="shared" si="3"/>
        <v>1500000</v>
      </c>
    </row>
    <row r="135" spans="1:5" ht="12.95" customHeight="1" x14ac:dyDescent="0.25">
      <c r="A135" s="107" t="s">
        <v>2871</v>
      </c>
      <c r="B135" s="107" t="s">
        <v>4555</v>
      </c>
      <c r="C135" s="121" t="s">
        <v>4358</v>
      </c>
      <c r="D135" s="109">
        <v>1000000</v>
      </c>
      <c r="E135" s="109">
        <f t="shared" si="3"/>
        <v>1000000</v>
      </c>
    </row>
    <row r="136" spans="1:5" ht="12.95" customHeight="1" x14ac:dyDescent="0.25">
      <c r="A136" s="107" t="s">
        <v>2872</v>
      </c>
      <c r="B136" s="107" t="s">
        <v>4556</v>
      </c>
      <c r="C136" s="121" t="s">
        <v>4359</v>
      </c>
      <c r="D136" s="109">
        <v>1000000</v>
      </c>
      <c r="E136" s="109">
        <f t="shared" si="3"/>
        <v>1000000</v>
      </c>
    </row>
    <row r="137" spans="1:5" ht="12.95" customHeight="1" x14ac:dyDescent="0.25">
      <c r="A137" s="107" t="s">
        <v>2873</v>
      </c>
      <c r="B137" s="107" t="s">
        <v>4557</v>
      </c>
      <c r="C137" s="121" t="s">
        <v>4360</v>
      </c>
      <c r="D137" s="109">
        <v>1000000</v>
      </c>
      <c r="E137" s="109">
        <f t="shared" si="3"/>
        <v>1000000</v>
      </c>
    </row>
    <row r="138" spans="1:5" ht="12.95" customHeight="1" x14ac:dyDescent="0.25">
      <c r="A138" s="107" t="s">
        <v>4582</v>
      </c>
      <c r="B138" s="107" t="s">
        <v>4558</v>
      </c>
      <c r="C138" s="121" t="s">
        <v>4361</v>
      </c>
      <c r="D138" s="109">
        <v>1000000</v>
      </c>
      <c r="E138" s="109">
        <f t="shared" si="3"/>
        <v>1000000</v>
      </c>
    </row>
    <row r="139" spans="1:5" ht="15" x14ac:dyDescent="0.25">
      <c r="A139" s="107" t="s">
        <v>4584</v>
      </c>
      <c r="B139" s="107" t="s">
        <v>4585</v>
      </c>
      <c r="C139" s="121" t="s">
        <v>4388</v>
      </c>
      <c r="D139" s="109">
        <f>70000000+200000000</f>
        <v>270000000</v>
      </c>
      <c r="E139" s="109">
        <f t="shared" si="3"/>
        <v>270000000</v>
      </c>
    </row>
    <row r="140" spans="1:5" ht="12.95" customHeight="1" x14ac:dyDescent="0.25">
      <c r="A140" s="107" t="s">
        <v>4586</v>
      </c>
      <c r="B140" s="107" t="s">
        <v>4559</v>
      </c>
      <c r="C140" s="121" t="s">
        <v>4362</v>
      </c>
      <c r="D140" s="109">
        <v>212000000</v>
      </c>
      <c r="E140" s="109">
        <f t="shared" si="3"/>
        <v>212000000</v>
      </c>
    </row>
    <row r="141" spans="1:5" ht="12.95" customHeight="1" x14ac:dyDescent="0.25">
      <c r="A141" s="107" t="s">
        <v>4588</v>
      </c>
      <c r="B141" s="107" t="s">
        <v>4560</v>
      </c>
      <c r="C141" s="121" t="s">
        <v>4363</v>
      </c>
      <c r="D141" s="109">
        <v>2010000000</v>
      </c>
      <c r="E141" s="109">
        <f t="shared" si="3"/>
        <v>2010000000</v>
      </c>
    </row>
    <row r="142" spans="1:5" ht="13.9" customHeight="1" x14ac:dyDescent="0.25">
      <c r="A142" s="107" t="s">
        <v>4590</v>
      </c>
      <c r="B142" s="107" t="s">
        <v>4625</v>
      </c>
      <c r="C142" s="327" t="s">
        <v>4407</v>
      </c>
      <c r="D142" s="110">
        <v>0</v>
      </c>
      <c r="E142" s="110">
        <f t="shared" si="3"/>
        <v>0</v>
      </c>
    </row>
    <row r="143" spans="1:5" ht="12.95" customHeight="1" x14ac:dyDescent="0.25">
      <c r="A143" s="107" t="s">
        <v>4592</v>
      </c>
      <c r="B143" s="107" t="s">
        <v>4603</v>
      </c>
      <c r="C143" s="121" t="s">
        <v>4396</v>
      </c>
      <c r="D143" s="109">
        <v>1901000000</v>
      </c>
      <c r="E143" s="109">
        <f t="shared" si="3"/>
        <v>1901000000</v>
      </c>
    </row>
    <row r="144" spans="1:5" ht="12.95" customHeight="1" x14ac:dyDescent="0.25">
      <c r="A144" s="107" t="s">
        <v>4594</v>
      </c>
      <c r="B144" s="107" t="s">
        <v>4561</v>
      </c>
      <c r="C144" s="121" t="s">
        <v>4364</v>
      </c>
      <c r="D144" s="109">
        <v>394375000</v>
      </c>
      <c r="E144" s="109">
        <f t="shared" si="3"/>
        <v>394375000</v>
      </c>
    </row>
    <row r="145" spans="1:5" ht="24.75" x14ac:dyDescent="0.25">
      <c r="A145" s="107" t="s">
        <v>4595</v>
      </c>
      <c r="B145" s="107" t="s">
        <v>4667</v>
      </c>
      <c r="C145" s="327" t="s">
        <v>4651</v>
      </c>
      <c r="D145" s="109">
        <v>1100000000</v>
      </c>
      <c r="E145" s="109">
        <f t="shared" si="3"/>
        <v>1100000000</v>
      </c>
    </row>
    <row r="146" spans="1:5" ht="12.95" customHeight="1" x14ac:dyDescent="0.25">
      <c r="A146" s="107" t="s">
        <v>4596</v>
      </c>
      <c r="B146" s="107" t="s">
        <v>4562</v>
      </c>
      <c r="C146" s="121" t="s">
        <v>4365</v>
      </c>
      <c r="D146" s="109">
        <v>250000000</v>
      </c>
      <c r="E146" s="109">
        <f t="shared" si="3"/>
        <v>250000000</v>
      </c>
    </row>
    <row r="147" spans="1:5" ht="12.95" customHeight="1" x14ac:dyDescent="0.25">
      <c r="A147" s="107" t="s">
        <v>4598</v>
      </c>
      <c r="B147" s="107" t="s">
        <v>4563</v>
      </c>
      <c r="C147" s="121" t="s">
        <v>4366</v>
      </c>
      <c r="D147" s="109">
        <v>2500000</v>
      </c>
      <c r="E147" s="109">
        <f t="shared" si="3"/>
        <v>2500000</v>
      </c>
    </row>
    <row r="148" spans="1:5" ht="12.95" customHeight="1" x14ac:dyDescent="0.25">
      <c r="A148" s="107" t="s">
        <v>4600</v>
      </c>
      <c r="B148" s="107" t="s">
        <v>4564</v>
      </c>
      <c r="C148" s="121" t="s">
        <v>4367</v>
      </c>
      <c r="D148" s="109">
        <v>10000000</v>
      </c>
      <c r="E148" s="109">
        <f t="shared" si="3"/>
        <v>10000000</v>
      </c>
    </row>
    <row r="149" spans="1:5" ht="12.95" customHeight="1" x14ac:dyDescent="0.25">
      <c r="A149" s="107" t="s">
        <v>4602</v>
      </c>
      <c r="B149" s="107" t="s">
        <v>4565</v>
      </c>
      <c r="C149" s="121" t="s">
        <v>4368</v>
      </c>
      <c r="D149" s="109">
        <v>35000000</v>
      </c>
      <c r="E149" s="109">
        <f t="shared" si="3"/>
        <v>35000000</v>
      </c>
    </row>
    <row r="150" spans="1:5" ht="12.95" customHeight="1" x14ac:dyDescent="0.25">
      <c r="A150" s="107" t="s">
        <v>4604</v>
      </c>
      <c r="B150" s="107" t="s">
        <v>4566</v>
      </c>
      <c r="C150" s="121" t="s">
        <v>4369</v>
      </c>
      <c r="D150" s="109">
        <v>15000000</v>
      </c>
      <c r="E150" s="109">
        <f t="shared" si="3"/>
        <v>15000000</v>
      </c>
    </row>
    <row r="151" spans="1:5" ht="12.95" customHeight="1" x14ac:dyDescent="0.25">
      <c r="A151" s="107" t="s">
        <v>4606</v>
      </c>
      <c r="B151" s="107" t="s">
        <v>4577</v>
      </c>
      <c r="C151" s="121" t="s">
        <v>4382</v>
      </c>
      <c r="D151" s="109">
        <v>230000000</v>
      </c>
      <c r="E151" s="109">
        <f t="shared" si="3"/>
        <v>230000000</v>
      </c>
    </row>
    <row r="152" spans="1:5" ht="12.95" customHeight="1" x14ac:dyDescent="0.25">
      <c r="A152" s="107" t="s">
        <v>4608</v>
      </c>
      <c r="B152" s="107" t="s">
        <v>4597</v>
      </c>
      <c r="C152" s="121" t="s">
        <v>4393</v>
      </c>
      <c r="D152" s="109">
        <v>1550000000</v>
      </c>
      <c r="E152" s="109">
        <f t="shared" si="3"/>
        <v>1550000000</v>
      </c>
    </row>
    <row r="153" spans="1:5" ht="12.95" customHeight="1" x14ac:dyDescent="0.25">
      <c r="A153" s="107" t="s">
        <v>4610</v>
      </c>
      <c r="B153" s="107" t="s">
        <v>4567</v>
      </c>
      <c r="C153" s="121" t="s">
        <v>4370</v>
      </c>
      <c r="D153" s="109">
        <v>515000000</v>
      </c>
      <c r="E153" s="109">
        <f t="shared" si="3"/>
        <v>515000000</v>
      </c>
    </row>
    <row r="154" spans="1:5" ht="12.95" customHeight="1" x14ac:dyDescent="0.25">
      <c r="A154" s="107" t="s">
        <v>4612</v>
      </c>
      <c r="B154" s="107" t="s">
        <v>4570</v>
      </c>
      <c r="C154" s="121" t="s">
        <v>4373</v>
      </c>
      <c r="D154" s="109">
        <v>430000000</v>
      </c>
      <c r="E154" s="109">
        <f t="shared" si="3"/>
        <v>430000000</v>
      </c>
    </row>
    <row r="155" spans="1:5" ht="12.95" customHeight="1" x14ac:dyDescent="0.25">
      <c r="A155" s="107" t="s">
        <v>4614</v>
      </c>
      <c r="B155" s="107" t="s">
        <v>4668</v>
      </c>
      <c r="C155" s="121" t="s">
        <v>4652</v>
      </c>
      <c r="D155" s="110">
        <v>0</v>
      </c>
      <c r="E155" s="110">
        <f t="shared" si="3"/>
        <v>0</v>
      </c>
    </row>
    <row r="156" spans="1:5" ht="15" x14ac:dyDescent="0.25">
      <c r="A156" s="107" t="s">
        <v>4616</v>
      </c>
      <c r="B156" s="120" t="s">
        <v>5851</v>
      </c>
      <c r="C156" s="121" t="s">
        <v>4376</v>
      </c>
      <c r="D156" s="109">
        <v>6000000</v>
      </c>
      <c r="E156" s="109">
        <f t="shared" si="3"/>
        <v>6000000</v>
      </c>
    </row>
    <row r="157" spans="1:5" ht="12.95" customHeight="1" x14ac:dyDescent="0.25">
      <c r="A157" s="107" t="s">
        <v>4618</v>
      </c>
      <c r="B157" s="120" t="s">
        <v>5852</v>
      </c>
      <c r="C157" s="121" t="s">
        <v>4377</v>
      </c>
      <c r="D157" s="109">
        <v>5000000</v>
      </c>
      <c r="E157" s="109">
        <f t="shared" si="3"/>
        <v>5000000</v>
      </c>
    </row>
    <row r="158" spans="1:5" ht="15" x14ac:dyDescent="0.25">
      <c r="A158" s="107" t="s">
        <v>4620</v>
      </c>
      <c r="B158" s="107" t="s">
        <v>4583</v>
      </c>
      <c r="C158" s="121" t="s">
        <v>4387</v>
      </c>
      <c r="D158" s="109">
        <v>1017500000</v>
      </c>
      <c r="E158" s="109">
        <f t="shared" si="3"/>
        <v>1017500000</v>
      </c>
    </row>
    <row r="159" spans="1:5" ht="15" x14ac:dyDescent="0.25">
      <c r="A159" s="107" t="s">
        <v>4622</v>
      </c>
      <c r="B159" s="107" t="s">
        <v>4573</v>
      </c>
      <c r="C159" s="121" t="s">
        <v>4378</v>
      </c>
      <c r="D159" s="109">
        <v>365400000</v>
      </c>
      <c r="E159" s="109">
        <f>SUM(D159:D159)</f>
        <v>365400000</v>
      </c>
    </row>
    <row r="160" spans="1:5" ht="14.25" x14ac:dyDescent="0.2">
      <c r="A160" s="555" t="s">
        <v>75</v>
      </c>
      <c r="B160" s="556"/>
      <c r="C160" s="557"/>
      <c r="D160" s="118">
        <f>SUM(D7:D159)</f>
        <v>69915484355.589996</v>
      </c>
      <c r="E160" s="118">
        <f>SUM(E7:E159)</f>
        <v>69915484355.589996</v>
      </c>
    </row>
    <row r="161" spans="3:3" ht="15" x14ac:dyDescent="0.25">
      <c r="C161" s="119" t="s">
        <v>5872</v>
      </c>
    </row>
  </sheetData>
  <mergeCells count="5">
    <mergeCell ref="A1:E1"/>
    <mergeCell ref="A2:E2"/>
    <mergeCell ref="A3:E3"/>
    <mergeCell ref="A5:E5"/>
    <mergeCell ref="A160:C160"/>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98"/>
  <sheetViews>
    <sheetView topLeftCell="A176" workbookViewId="0">
      <selection activeCell="C186" sqref="C186"/>
    </sheetView>
  </sheetViews>
  <sheetFormatPr defaultColWidth="19.85546875" defaultRowHeight="11.25" x14ac:dyDescent="0.2"/>
  <cols>
    <col min="1" max="1" width="9.42578125" style="209" bestFit="1" customWidth="1"/>
    <col min="2" max="2" width="13.7109375" style="225" bestFit="1" customWidth="1"/>
    <col min="3" max="3" width="52.28515625" style="209" customWidth="1"/>
    <col min="4" max="5" width="0" style="209" hidden="1" customWidth="1"/>
    <col min="6" max="7" width="13.5703125" style="209" bestFit="1" customWidth="1"/>
    <col min="8" max="8" width="15.42578125" style="209" customWidth="1"/>
    <col min="9" max="9" width="22.42578125" style="209" customWidth="1"/>
    <col min="10" max="10" width="27.7109375" style="209" customWidth="1"/>
    <col min="11" max="16384" width="19.85546875" style="209"/>
  </cols>
  <sheetData>
    <row r="1" spans="1:10" x14ac:dyDescent="0.2">
      <c r="A1" s="558" t="s">
        <v>59</v>
      </c>
      <c r="B1" s="559"/>
      <c r="C1" s="559"/>
      <c r="D1" s="559"/>
      <c r="E1" s="559"/>
      <c r="F1" s="559"/>
      <c r="G1" s="559"/>
      <c r="H1" s="559"/>
      <c r="I1" s="559"/>
    </row>
    <row r="2" spans="1:10" x14ac:dyDescent="0.2">
      <c r="A2" s="560" t="s">
        <v>5551</v>
      </c>
      <c r="B2" s="561"/>
      <c r="C2" s="561"/>
      <c r="D2" s="561"/>
      <c r="E2" s="561"/>
      <c r="F2" s="561"/>
      <c r="G2" s="561"/>
      <c r="H2" s="561"/>
      <c r="I2" s="561"/>
    </row>
    <row r="3" spans="1:10" ht="21" x14ac:dyDescent="0.2">
      <c r="A3" s="210" t="s">
        <v>2</v>
      </c>
      <c r="B3" s="211" t="s">
        <v>4206</v>
      </c>
      <c r="C3" s="210" t="s">
        <v>4207</v>
      </c>
      <c r="D3" s="210" t="s">
        <v>251</v>
      </c>
      <c r="E3" s="210"/>
      <c r="F3" s="565" t="s">
        <v>4629</v>
      </c>
      <c r="G3" s="566"/>
      <c r="H3" s="562" t="s">
        <v>4630</v>
      </c>
      <c r="I3" s="562" t="s">
        <v>7343</v>
      </c>
      <c r="J3" s="562" t="s">
        <v>7342</v>
      </c>
    </row>
    <row r="4" spans="1:10" x14ac:dyDescent="0.2">
      <c r="A4" s="210"/>
      <c r="B4" s="211"/>
      <c r="C4" s="210"/>
      <c r="D4" s="210" t="s">
        <v>252</v>
      </c>
      <c r="E4" s="210" t="s">
        <v>253</v>
      </c>
      <c r="F4" s="210">
        <v>2020</v>
      </c>
      <c r="G4" s="210">
        <v>2021</v>
      </c>
      <c r="H4" s="562"/>
      <c r="I4" s="562"/>
      <c r="J4" s="562"/>
    </row>
    <row r="5" spans="1:10" x14ac:dyDescent="0.2">
      <c r="A5" s="212">
        <v>1</v>
      </c>
      <c r="B5" s="213" t="s">
        <v>4451</v>
      </c>
      <c r="C5" s="214" t="s">
        <v>4251</v>
      </c>
      <c r="D5" s="214"/>
      <c r="E5" s="214"/>
      <c r="F5" s="214"/>
      <c r="G5" s="214"/>
      <c r="H5" s="214"/>
      <c r="I5" s="215"/>
      <c r="J5" s="215"/>
    </row>
    <row r="6" spans="1:10" ht="22.5" x14ac:dyDescent="0.2">
      <c r="A6" s="216">
        <v>1</v>
      </c>
      <c r="B6" s="217" t="s">
        <v>5694</v>
      </c>
      <c r="C6" s="29" t="s">
        <v>5552</v>
      </c>
      <c r="D6" s="218">
        <v>0</v>
      </c>
      <c r="E6" s="218">
        <v>0</v>
      </c>
      <c r="F6" s="219">
        <v>200000</v>
      </c>
      <c r="G6" s="219">
        <v>100000</v>
      </c>
      <c r="H6" s="218"/>
      <c r="I6" s="215" t="s">
        <v>5884</v>
      </c>
      <c r="J6" s="215"/>
    </row>
    <row r="7" spans="1:10" ht="22.5" x14ac:dyDescent="0.2">
      <c r="A7" s="216">
        <v>2</v>
      </c>
      <c r="B7" s="217" t="s">
        <v>5695</v>
      </c>
      <c r="C7" s="29" t="s">
        <v>5553</v>
      </c>
      <c r="D7" s="218">
        <v>0</v>
      </c>
      <c r="E7" s="218">
        <v>0</v>
      </c>
      <c r="F7" s="219">
        <v>67000</v>
      </c>
      <c r="G7" s="219">
        <v>301000</v>
      </c>
      <c r="H7" s="219"/>
      <c r="I7" s="215" t="s">
        <v>5884</v>
      </c>
      <c r="J7" s="215"/>
    </row>
    <row r="8" spans="1:10" x14ac:dyDescent="0.2">
      <c r="A8" s="563" t="s">
        <v>294</v>
      </c>
      <c r="B8" s="564"/>
      <c r="C8" s="220"/>
      <c r="D8" s="221">
        <v>0</v>
      </c>
      <c r="E8" s="221">
        <v>0</v>
      </c>
      <c r="F8" s="222">
        <v>267000</v>
      </c>
      <c r="G8" s="222">
        <v>401000</v>
      </c>
      <c r="H8" s="219"/>
      <c r="I8" s="215"/>
      <c r="J8" s="215"/>
    </row>
    <row r="9" spans="1:10" ht="22.5" x14ac:dyDescent="0.2">
      <c r="A9" s="212">
        <v>4</v>
      </c>
      <c r="B9" s="213" t="s">
        <v>4453</v>
      </c>
      <c r="C9" s="214" t="s">
        <v>4253</v>
      </c>
      <c r="D9" s="214"/>
      <c r="E9" s="214"/>
      <c r="F9" s="214"/>
      <c r="G9" s="214"/>
      <c r="H9" s="214"/>
      <c r="I9" s="215" t="s">
        <v>5884</v>
      </c>
      <c r="J9" s="215"/>
    </row>
    <row r="10" spans="1:10" ht="22.5" x14ac:dyDescent="0.2">
      <c r="A10" s="216">
        <v>1</v>
      </c>
      <c r="B10" s="217" t="s">
        <v>5694</v>
      </c>
      <c r="C10" s="29" t="s">
        <v>5552</v>
      </c>
      <c r="D10" s="219">
        <v>785000</v>
      </c>
      <c r="E10" s="219">
        <v>720000</v>
      </c>
      <c r="F10" s="219">
        <v>500000</v>
      </c>
      <c r="G10" s="219">
        <v>800000</v>
      </c>
      <c r="H10" s="219"/>
      <c r="I10" s="215" t="s">
        <v>5884</v>
      </c>
      <c r="J10" s="215"/>
    </row>
    <row r="11" spans="1:10" ht="22.5" x14ac:dyDescent="0.2">
      <c r="A11" s="216">
        <v>2</v>
      </c>
      <c r="B11" s="217" t="s">
        <v>5696</v>
      </c>
      <c r="C11" s="29" t="s">
        <v>5554</v>
      </c>
      <c r="D11" s="219">
        <v>141400</v>
      </c>
      <c r="E11" s="219">
        <v>124500</v>
      </c>
      <c r="F11" s="219">
        <v>134000</v>
      </c>
      <c r="G11" s="219">
        <v>300000</v>
      </c>
      <c r="H11" s="219"/>
      <c r="I11" s="215" t="s">
        <v>5884</v>
      </c>
      <c r="J11" s="215"/>
    </row>
    <row r="12" spans="1:10" ht="22.5" x14ac:dyDescent="0.2">
      <c r="A12" s="220" t="s">
        <v>294</v>
      </c>
      <c r="B12" s="220"/>
      <c r="C12" s="220"/>
      <c r="D12" s="222">
        <v>926400</v>
      </c>
      <c r="E12" s="222">
        <v>844500</v>
      </c>
      <c r="F12" s="222">
        <v>634000</v>
      </c>
      <c r="G12" s="222">
        <v>1100000</v>
      </c>
      <c r="H12" s="222"/>
      <c r="I12" s="215" t="s">
        <v>5884</v>
      </c>
      <c r="J12" s="215"/>
    </row>
    <row r="13" spans="1:10" ht="22.5" x14ac:dyDescent="0.2">
      <c r="A13" s="212">
        <v>5</v>
      </c>
      <c r="B13" s="213" t="s">
        <v>4455</v>
      </c>
      <c r="C13" s="214" t="s">
        <v>4255</v>
      </c>
      <c r="D13" s="214"/>
      <c r="E13" s="214"/>
      <c r="F13" s="214"/>
      <c r="G13" s="214"/>
      <c r="H13" s="214"/>
      <c r="I13" s="215" t="s">
        <v>5884</v>
      </c>
      <c r="J13" s="215"/>
    </row>
    <row r="14" spans="1:10" x14ac:dyDescent="0.2">
      <c r="A14" s="216">
        <v>1</v>
      </c>
      <c r="B14" s="217" t="s">
        <v>5694</v>
      </c>
      <c r="C14" s="29" t="s">
        <v>5552</v>
      </c>
      <c r="D14" s="218">
        <v>0</v>
      </c>
      <c r="E14" s="218">
        <v>0</v>
      </c>
      <c r="F14" s="219">
        <v>210000</v>
      </c>
      <c r="G14" s="218">
        <v>0</v>
      </c>
      <c r="H14" s="218"/>
      <c r="I14" s="215" t="s">
        <v>6044</v>
      </c>
      <c r="J14" s="215"/>
    </row>
    <row r="15" spans="1:10" ht="22.5" x14ac:dyDescent="0.2">
      <c r="A15" s="216">
        <v>2</v>
      </c>
      <c r="B15" s="217" t="s">
        <v>5697</v>
      </c>
      <c r="C15" s="29" t="s">
        <v>5555</v>
      </c>
      <c r="D15" s="219">
        <v>389000</v>
      </c>
      <c r="E15" s="219">
        <v>179000</v>
      </c>
      <c r="F15" s="219">
        <v>252000</v>
      </c>
      <c r="G15" s="219">
        <v>462000</v>
      </c>
      <c r="H15" s="219"/>
      <c r="I15" s="215" t="s">
        <v>5884</v>
      </c>
      <c r="J15" s="215"/>
    </row>
    <row r="16" spans="1:10" x14ac:dyDescent="0.2">
      <c r="A16" s="220" t="s">
        <v>294</v>
      </c>
      <c r="B16" s="220"/>
      <c r="C16" s="220"/>
      <c r="D16" s="222">
        <v>389000</v>
      </c>
      <c r="E16" s="222">
        <v>179000</v>
      </c>
      <c r="F16" s="222">
        <v>462000</v>
      </c>
      <c r="G16" s="222">
        <v>462000</v>
      </c>
      <c r="H16" s="222"/>
      <c r="I16" s="215"/>
      <c r="J16" s="215"/>
    </row>
    <row r="17" spans="1:10" ht="21" x14ac:dyDescent="0.2">
      <c r="A17" s="212">
        <v>6</v>
      </c>
      <c r="B17" s="213" t="s">
        <v>5856</v>
      </c>
      <c r="C17" s="214" t="s">
        <v>4256</v>
      </c>
      <c r="D17" s="214"/>
      <c r="E17" s="214"/>
      <c r="F17" s="214"/>
      <c r="G17" s="214"/>
      <c r="H17" s="214"/>
      <c r="I17" s="215"/>
      <c r="J17" s="215"/>
    </row>
    <row r="18" spans="1:10" ht="22.5" x14ac:dyDescent="0.2">
      <c r="A18" s="216">
        <v>1</v>
      </c>
      <c r="B18" s="217" t="s">
        <v>5698</v>
      </c>
      <c r="C18" s="29" t="s">
        <v>5556</v>
      </c>
      <c r="D18" s="219">
        <v>1000000</v>
      </c>
      <c r="E18" s="219">
        <v>4900000</v>
      </c>
      <c r="F18" s="219">
        <v>6667000</v>
      </c>
      <c r="G18" s="219">
        <v>10001000</v>
      </c>
      <c r="H18" s="219"/>
      <c r="I18" s="215" t="s">
        <v>5884</v>
      </c>
      <c r="J18" s="215"/>
    </row>
    <row r="19" spans="1:10" ht="22.5" x14ac:dyDescent="0.2">
      <c r="A19" s="216">
        <v>4</v>
      </c>
      <c r="B19" s="217" t="s">
        <v>5700</v>
      </c>
      <c r="C19" s="29" t="s">
        <v>5558</v>
      </c>
      <c r="D19" s="218">
        <v>0</v>
      </c>
      <c r="E19" s="218">
        <v>0</v>
      </c>
      <c r="F19" s="219">
        <v>2100000000</v>
      </c>
      <c r="G19" s="219">
        <v>1100000000</v>
      </c>
      <c r="H19" s="219"/>
      <c r="I19" s="215" t="s">
        <v>5884</v>
      </c>
      <c r="J19" s="215"/>
    </row>
    <row r="20" spans="1:10" x14ac:dyDescent="0.2">
      <c r="A20" s="220" t="s">
        <v>294</v>
      </c>
      <c r="B20" s="220"/>
      <c r="C20" s="220"/>
      <c r="D20" s="222">
        <v>18495000</v>
      </c>
      <c r="E20" s="222">
        <v>4900000</v>
      </c>
      <c r="F20" s="222">
        <v>2106667000</v>
      </c>
      <c r="G20" s="222">
        <v>1110001000</v>
      </c>
      <c r="H20" s="222"/>
      <c r="I20" s="215"/>
      <c r="J20" s="215"/>
    </row>
    <row r="21" spans="1:10" x14ac:dyDescent="0.2">
      <c r="A21" s="212">
        <v>7</v>
      </c>
      <c r="B21" s="213" t="s">
        <v>4456</v>
      </c>
      <c r="C21" s="214" t="s">
        <v>4257</v>
      </c>
      <c r="D21" s="214"/>
      <c r="E21" s="214"/>
      <c r="F21" s="214"/>
      <c r="G21" s="214"/>
      <c r="H21" s="214"/>
      <c r="I21" s="215"/>
      <c r="J21" s="215"/>
    </row>
    <row r="22" spans="1:10" ht="22.5" x14ac:dyDescent="0.2">
      <c r="A22" s="216">
        <v>1</v>
      </c>
      <c r="B22" s="217" t="s">
        <v>5697</v>
      </c>
      <c r="C22" s="29" t="s">
        <v>5555</v>
      </c>
      <c r="D22" s="219">
        <v>1768000</v>
      </c>
      <c r="E22" s="219">
        <v>1492000</v>
      </c>
      <c r="F22" s="219">
        <v>3307000</v>
      </c>
      <c r="G22" s="219">
        <v>4141000</v>
      </c>
      <c r="H22" s="219"/>
      <c r="I22" s="215" t="s">
        <v>5884</v>
      </c>
      <c r="J22" s="215"/>
    </row>
    <row r="23" spans="1:10" x14ac:dyDescent="0.2">
      <c r="A23" s="220" t="s">
        <v>294</v>
      </c>
      <c r="B23" s="220"/>
      <c r="C23" s="220"/>
      <c r="D23" s="222">
        <v>1768000</v>
      </c>
      <c r="E23" s="222">
        <v>1492000</v>
      </c>
      <c r="F23" s="222">
        <v>3307000</v>
      </c>
      <c r="G23" s="222">
        <v>4141000</v>
      </c>
      <c r="H23" s="222"/>
      <c r="I23" s="215"/>
      <c r="J23" s="215"/>
    </row>
    <row r="24" spans="1:10" x14ac:dyDescent="0.2">
      <c r="A24" s="212">
        <v>8</v>
      </c>
      <c r="B24" s="213" t="s">
        <v>4457</v>
      </c>
      <c r="C24" s="214" t="s">
        <v>4258</v>
      </c>
      <c r="D24" s="214"/>
      <c r="E24" s="214"/>
      <c r="F24" s="214"/>
      <c r="G24" s="214"/>
      <c r="H24" s="214"/>
      <c r="I24" s="215"/>
      <c r="J24" s="215"/>
    </row>
    <row r="25" spans="1:10" ht="22.5" x14ac:dyDescent="0.2">
      <c r="A25" s="216">
        <v>1</v>
      </c>
      <c r="B25" s="217" t="s">
        <v>5697</v>
      </c>
      <c r="C25" s="29" t="s">
        <v>5555</v>
      </c>
      <c r="D25" s="218">
        <v>0</v>
      </c>
      <c r="E25" s="219">
        <v>1777000</v>
      </c>
      <c r="F25" s="219">
        <v>3021000</v>
      </c>
      <c r="G25" s="219">
        <v>3688000</v>
      </c>
      <c r="H25" s="219"/>
      <c r="I25" s="215" t="s">
        <v>5884</v>
      </c>
      <c r="J25" s="215"/>
    </row>
    <row r="26" spans="1:10" x14ac:dyDescent="0.2">
      <c r="A26" s="220" t="s">
        <v>294</v>
      </c>
      <c r="B26" s="220"/>
      <c r="C26" s="220"/>
      <c r="D26" s="221">
        <v>0</v>
      </c>
      <c r="E26" s="222">
        <v>1777000</v>
      </c>
      <c r="F26" s="222">
        <v>3021000</v>
      </c>
      <c r="G26" s="222">
        <v>3688000</v>
      </c>
      <c r="H26" s="222"/>
      <c r="I26" s="215"/>
      <c r="J26" s="215"/>
    </row>
    <row r="27" spans="1:10" x14ac:dyDescent="0.2">
      <c r="A27" s="212">
        <v>10</v>
      </c>
      <c r="B27" s="213" t="s">
        <v>4460</v>
      </c>
      <c r="C27" s="214" t="s">
        <v>4262</v>
      </c>
      <c r="D27" s="214"/>
      <c r="E27" s="214"/>
      <c r="F27" s="214"/>
      <c r="G27" s="214"/>
      <c r="H27" s="214"/>
      <c r="I27" s="215"/>
      <c r="J27" s="215"/>
    </row>
    <row r="28" spans="1:10" ht="22.5" x14ac:dyDescent="0.2">
      <c r="A28" s="216">
        <v>1</v>
      </c>
      <c r="B28" s="217" t="s">
        <v>5702</v>
      </c>
      <c r="C28" s="29" t="s">
        <v>5560</v>
      </c>
      <c r="D28" s="219">
        <v>2548000</v>
      </c>
      <c r="E28" s="219">
        <v>2200000</v>
      </c>
      <c r="F28" s="219">
        <v>3741000</v>
      </c>
      <c r="G28" s="218">
        <v>0</v>
      </c>
      <c r="H28" s="218"/>
      <c r="I28" s="80" t="s">
        <v>6042</v>
      </c>
      <c r="J28" s="80"/>
    </row>
    <row r="29" spans="1:10" x14ac:dyDescent="0.2">
      <c r="A29" s="220" t="s">
        <v>294</v>
      </c>
      <c r="B29" s="220"/>
      <c r="C29" s="220"/>
      <c r="D29" s="222">
        <v>2548000</v>
      </c>
      <c r="E29" s="222">
        <v>2200000</v>
      </c>
      <c r="F29" s="222">
        <v>3741000</v>
      </c>
      <c r="G29" s="221">
        <v>0</v>
      </c>
      <c r="H29" s="221"/>
      <c r="I29" s="215"/>
      <c r="J29" s="215"/>
    </row>
    <row r="30" spans="1:10" x14ac:dyDescent="0.2">
      <c r="A30" s="212">
        <v>12</v>
      </c>
      <c r="B30" s="213" t="s">
        <v>4463</v>
      </c>
      <c r="C30" s="214" t="s">
        <v>4265</v>
      </c>
      <c r="D30" s="214"/>
      <c r="E30" s="214"/>
      <c r="F30" s="214"/>
      <c r="G30" s="214"/>
      <c r="H30" s="214"/>
      <c r="I30" s="215"/>
      <c r="J30" s="215"/>
    </row>
    <row r="31" spans="1:10" ht="22.5" x14ac:dyDescent="0.2">
      <c r="A31" s="216">
        <v>1</v>
      </c>
      <c r="B31" s="217" t="s">
        <v>5704</v>
      </c>
      <c r="C31" s="29" t="s">
        <v>5562</v>
      </c>
      <c r="D31" s="218">
        <v>0</v>
      </c>
      <c r="E31" s="218">
        <v>0</v>
      </c>
      <c r="F31" s="219">
        <v>50000</v>
      </c>
      <c r="G31" s="218">
        <v>0</v>
      </c>
      <c r="H31" s="218"/>
      <c r="I31" s="80" t="s">
        <v>6042</v>
      </c>
      <c r="J31" s="80"/>
    </row>
    <row r="32" spans="1:10" ht="22.5" x14ac:dyDescent="0.2">
      <c r="A32" s="216">
        <v>2</v>
      </c>
      <c r="B32" s="217" t="s">
        <v>5702</v>
      </c>
      <c r="C32" s="29" t="s">
        <v>5560</v>
      </c>
      <c r="D32" s="219">
        <v>1098000</v>
      </c>
      <c r="E32" s="218">
        <v>0</v>
      </c>
      <c r="F32" s="219">
        <v>1450000</v>
      </c>
      <c r="G32" s="219">
        <v>2250000</v>
      </c>
      <c r="H32" s="219"/>
      <c r="I32" s="215" t="s">
        <v>5884</v>
      </c>
      <c r="J32" s="215"/>
    </row>
    <row r="33" spans="1:10" x14ac:dyDescent="0.2">
      <c r="A33" s="220" t="s">
        <v>294</v>
      </c>
      <c r="B33" s="220"/>
      <c r="C33" s="220"/>
      <c r="D33" s="222">
        <v>1098000</v>
      </c>
      <c r="E33" s="221">
        <v>0</v>
      </c>
      <c r="F33" s="222">
        <v>1500000</v>
      </c>
      <c r="G33" s="222">
        <v>2250000</v>
      </c>
      <c r="H33" s="222"/>
      <c r="I33" s="215"/>
      <c r="J33" s="215"/>
    </row>
    <row r="34" spans="1:10" x14ac:dyDescent="0.2">
      <c r="A34" s="212">
        <v>13</v>
      </c>
      <c r="B34" s="213" t="s">
        <v>4464</v>
      </c>
      <c r="C34" s="214" t="s">
        <v>4266</v>
      </c>
      <c r="D34" s="214"/>
      <c r="E34" s="214"/>
      <c r="F34" s="214"/>
      <c r="G34" s="214"/>
      <c r="H34" s="214"/>
      <c r="I34" s="215"/>
      <c r="J34" s="215"/>
    </row>
    <row r="35" spans="1:10" ht="22.5" x14ac:dyDescent="0.2">
      <c r="A35" s="216">
        <v>2</v>
      </c>
      <c r="B35" s="217" t="s">
        <v>5702</v>
      </c>
      <c r="C35" s="29" t="s">
        <v>5560</v>
      </c>
      <c r="D35" s="219">
        <v>480000</v>
      </c>
      <c r="E35" s="219">
        <v>110000</v>
      </c>
      <c r="F35" s="219">
        <v>227000</v>
      </c>
      <c r="G35" s="219">
        <v>311000</v>
      </c>
      <c r="H35" s="219"/>
      <c r="I35" s="215" t="s">
        <v>5884</v>
      </c>
      <c r="J35" s="215"/>
    </row>
    <row r="36" spans="1:10" x14ac:dyDescent="0.2">
      <c r="A36" s="220" t="s">
        <v>294</v>
      </c>
      <c r="B36" s="220"/>
      <c r="C36" s="220"/>
      <c r="D36" s="222">
        <v>480000</v>
      </c>
      <c r="E36" s="222">
        <v>110000</v>
      </c>
      <c r="F36" s="222">
        <v>227000</v>
      </c>
      <c r="G36" s="222">
        <v>311000</v>
      </c>
      <c r="H36" s="222"/>
      <c r="I36" s="215"/>
      <c r="J36" s="215"/>
    </row>
    <row r="37" spans="1:10" x14ac:dyDescent="0.2">
      <c r="A37" s="212">
        <v>14</v>
      </c>
      <c r="B37" s="213" t="s">
        <v>5854</v>
      </c>
      <c r="C37" s="214" t="s">
        <v>4268</v>
      </c>
      <c r="D37" s="214"/>
      <c r="E37" s="214"/>
      <c r="F37" s="214"/>
      <c r="G37" s="214"/>
      <c r="H37" s="214"/>
      <c r="I37" s="215"/>
      <c r="J37" s="215"/>
    </row>
    <row r="38" spans="1:10" ht="22.5" x14ac:dyDescent="0.2">
      <c r="A38" s="216">
        <v>1</v>
      </c>
      <c r="B38" s="217" t="s">
        <v>5706</v>
      </c>
      <c r="C38" s="29" t="s">
        <v>5564</v>
      </c>
      <c r="D38" s="219">
        <v>11700000</v>
      </c>
      <c r="E38" s="219">
        <v>87624807.930000007</v>
      </c>
      <c r="F38" s="219">
        <v>60655000</v>
      </c>
      <c r="G38" s="219">
        <v>78056000</v>
      </c>
      <c r="H38" s="219"/>
      <c r="I38" s="215" t="s">
        <v>5884</v>
      </c>
      <c r="J38" s="215"/>
    </row>
    <row r="39" spans="1:10" ht="22.5" x14ac:dyDescent="0.2">
      <c r="A39" s="216">
        <v>2</v>
      </c>
      <c r="B39" s="217" t="s">
        <v>5707</v>
      </c>
      <c r="C39" s="29" t="s">
        <v>5565</v>
      </c>
      <c r="D39" s="219">
        <v>10538999.92</v>
      </c>
      <c r="E39" s="219">
        <v>21982000</v>
      </c>
      <c r="F39" s="219">
        <v>10200000</v>
      </c>
      <c r="G39" s="219">
        <v>18000000</v>
      </c>
      <c r="H39" s="219"/>
      <c r="I39" s="215" t="s">
        <v>5884</v>
      </c>
      <c r="J39" s="215"/>
    </row>
    <row r="40" spans="1:10" ht="22.5" x14ac:dyDescent="0.2">
      <c r="A40" s="216">
        <v>3</v>
      </c>
      <c r="B40" s="217" t="s">
        <v>5708</v>
      </c>
      <c r="C40" s="29" t="s">
        <v>5566</v>
      </c>
      <c r="D40" s="219">
        <v>700000</v>
      </c>
      <c r="E40" s="219">
        <v>500000</v>
      </c>
      <c r="F40" s="219">
        <v>1000000</v>
      </c>
      <c r="G40" s="219">
        <v>1444000</v>
      </c>
      <c r="H40" s="219"/>
      <c r="I40" s="215" t="s">
        <v>5884</v>
      </c>
      <c r="J40" s="215"/>
    </row>
    <row r="41" spans="1:10" ht="22.5" x14ac:dyDescent="0.2">
      <c r="A41" s="216">
        <v>4</v>
      </c>
      <c r="B41" s="217" t="s">
        <v>5709</v>
      </c>
      <c r="C41" s="29" t="s">
        <v>5567</v>
      </c>
      <c r="D41" s="219">
        <v>1000000</v>
      </c>
      <c r="E41" s="219">
        <v>1000000</v>
      </c>
      <c r="F41" s="219">
        <v>1500000</v>
      </c>
      <c r="G41" s="219">
        <v>2000000</v>
      </c>
      <c r="H41" s="219"/>
      <c r="I41" s="215" t="s">
        <v>5884</v>
      </c>
      <c r="J41" s="215"/>
    </row>
    <row r="42" spans="1:10" ht="22.5" x14ac:dyDescent="0.2">
      <c r="A42" s="216">
        <v>5</v>
      </c>
      <c r="B42" s="217" t="s">
        <v>5710</v>
      </c>
      <c r="C42" s="29" t="s">
        <v>5568</v>
      </c>
      <c r="D42" s="218">
        <v>0</v>
      </c>
      <c r="E42" s="218">
        <v>0</v>
      </c>
      <c r="F42" s="219">
        <v>1000000</v>
      </c>
      <c r="G42" s="219">
        <v>500000</v>
      </c>
      <c r="H42" s="219"/>
      <c r="I42" s="215" t="s">
        <v>5884</v>
      </c>
      <c r="J42" s="215"/>
    </row>
    <row r="43" spans="1:10" x14ac:dyDescent="0.2">
      <c r="A43" s="220" t="s">
        <v>294</v>
      </c>
      <c r="B43" s="220"/>
      <c r="C43" s="220"/>
      <c r="D43" s="222">
        <v>23938999.920000002</v>
      </c>
      <c r="E43" s="222">
        <v>111106807.93000001</v>
      </c>
      <c r="F43" s="222">
        <v>74355000</v>
      </c>
      <c r="G43" s="222">
        <v>100000000</v>
      </c>
      <c r="H43" s="222"/>
      <c r="I43" s="215"/>
      <c r="J43" s="215"/>
    </row>
    <row r="44" spans="1:10" ht="22.5" x14ac:dyDescent="0.2">
      <c r="A44" s="212">
        <v>16</v>
      </c>
      <c r="B44" s="213" t="s">
        <v>4468</v>
      </c>
      <c r="C44" s="214" t="s">
        <v>4271</v>
      </c>
      <c r="D44" s="214"/>
      <c r="E44" s="214"/>
      <c r="F44" s="214"/>
      <c r="G44" s="214"/>
      <c r="H44" s="214"/>
      <c r="I44" s="215" t="s">
        <v>5884</v>
      </c>
      <c r="J44" s="215"/>
    </row>
    <row r="45" spans="1:10" ht="22.5" x14ac:dyDescent="0.2">
      <c r="A45" s="216">
        <v>2</v>
      </c>
      <c r="B45" s="217" t="s">
        <v>5694</v>
      </c>
      <c r="C45" s="29" t="s">
        <v>5552</v>
      </c>
      <c r="D45" s="218">
        <v>0</v>
      </c>
      <c r="E45" s="218">
        <v>0</v>
      </c>
      <c r="F45" s="219">
        <v>1667000</v>
      </c>
      <c r="G45" s="219">
        <v>2501000</v>
      </c>
      <c r="H45" s="219"/>
      <c r="I45" s="215" t="s">
        <v>5884</v>
      </c>
      <c r="J45" s="215"/>
    </row>
    <row r="46" spans="1:10" ht="22.5" x14ac:dyDescent="0.2">
      <c r="A46" s="216">
        <v>3</v>
      </c>
      <c r="B46" s="217" t="s">
        <v>5713</v>
      </c>
      <c r="C46" s="29" t="s">
        <v>5571</v>
      </c>
      <c r="D46" s="218">
        <v>0</v>
      </c>
      <c r="E46" s="218">
        <v>0</v>
      </c>
      <c r="F46" s="219">
        <v>250000000</v>
      </c>
      <c r="G46" s="219">
        <v>250000000</v>
      </c>
      <c r="H46" s="219"/>
      <c r="I46" s="215" t="s">
        <v>5884</v>
      </c>
      <c r="J46" s="215"/>
    </row>
    <row r="47" spans="1:10" x14ac:dyDescent="0.2">
      <c r="A47" s="220" t="s">
        <v>294</v>
      </c>
      <c r="B47" s="220"/>
      <c r="C47" s="220"/>
      <c r="D47" s="222">
        <v>597067645.86000001</v>
      </c>
      <c r="E47" s="221">
        <v>0</v>
      </c>
      <c r="F47" s="222">
        <v>251667000</v>
      </c>
      <c r="G47" s="222">
        <v>252501000</v>
      </c>
      <c r="H47" s="222"/>
      <c r="I47" s="215"/>
      <c r="J47" s="215"/>
    </row>
    <row r="48" spans="1:10" x14ac:dyDescent="0.2">
      <c r="A48" s="212">
        <v>19</v>
      </c>
      <c r="B48" s="213" t="s">
        <v>4474</v>
      </c>
      <c r="C48" s="214" t="s">
        <v>4277</v>
      </c>
      <c r="D48" s="214"/>
      <c r="E48" s="214"/>
      <c r="F48" s="214"/>
      <c r="G48" s="214"/>
      <c r="H48" s="214"/>
      <c r="I48" s="215"/>
      <c r="J48" s="215"/>
    </row>
    <row r="49" spans="1:10" ht="22.5" x14ac:dyDescent="0.2">
      <c r="A49" s="216">
        <v>1</v>
      </c>
      <c r="B49" s="217" t="s">
        <v>5716</v>
      </c>
      <c r="C49" s="29" t="s">
        <v>5574</v>
      </c>
      <c r="D49" s="219">
        <v>2130000</v>
      </c>
      <c r="E49" s="219">
        <v>840000</v>
      </c>
      <c r="F49" s="219">
        <v>1400000</v>
      </c>
      <c r="G49" s="219">
        <v>1925000</v>
      </c>
      <c r="H49" s="219"/>
      <c r="I49" s="215" t="s">
        <v>5884</v>
      </c>
      <c r="J49" s="215"/>
    </row>
    <row r="50" spans="1:10" ht="22.5" x14ac:dyDescent="0.2">
      <c r="A50" s="216">
        <v>2</v>
      </c>
      <c r="B50" s="217" t="s">
        <v>5696</v>
      </c>
      <c r="C50" s="29" t="s">
        <v>5554</v>
      </c>
      <c r="D50" s="218">
        <v>0</v>
      </c>
      <c r="E50" s="218">
        <v>0</v>
      </c>
      <c r="F50" s="218">
        <v>0</v>
      </c>
      <c r="G50" s="219">
        <v>6075000</v>
      </c>
      <c r="H50" s="219"/>
      <c r="I50" s="215" t="s">
        <v>5884</v>
      </c>
      <c r="J50" s="215"/>
    </row>
    <row r="51" spans="1:10" x14ac:dyDescent="0.2">
      <c r="A51" s="220" t="s">
        <v>294</v>
      </c>
      <c r="B51" s="220"/>
      <c r="C51" s="220"/>
      <c r="D51" s="222">
        <v>2130000</v>
      </c>
      <c r="E51" s="222">
        <v>840000</v>
      </c>
      <c r="F51" s="222">
        <v>1400000</v>
      </c>
      <c r="G51" s="222">
        <v>8000000</v>
      </c>
      <c r="H51" s="222"/>
      <c r="I51" s="215"/>
      <c r="J51" s="215"/>
    </row>
    <row r="52" spans="1:10" x14ac:dyDescent="0.2">
      <c r="A52" s="212">
        <v>21</v>
      </c>
      <c r="B52" s="213" t="s">
        <v>4478</v>
      </c>
      <c r="C52" s="214" t="s">
        <v>4281</v>
      </c>
      <c r="D52" s="214"/>
      <c r="E52" s="214"/>
      <c r="F52" s="214"/>
      <c r="G52" s="214"/>
      <c r="H52" s="214"/>
      <c r="I52" s="215"/>
      <c r="J52" s="215"/>
    </row>
    <row r="53" spans="1:10" ht="22.5" x14ac:dyDescent="0.2">
      <c r="A53" s="216">
        <v>3</v>
      </c>
      <c r="B53" s="217" t="s">
        <v>5719</v>
      </c>
      <c r="C53" s="29" t="s">
        <v>5577</v>
      </c>
      <c r="D53" s="219">
        <v>45749540</v>
      </c>
      <c r="E53" s="219">
        <v>55860363.390000001</v>
      </c>
      <c r="F53" s="219">
        <v>95500000</v>
      </c>
      <c r="G53" s="219">
        <v>86502000</v>
      </c>
      <c r="H53" s="219"/>
      <c r="I53" s="215" t="s">
        <v>5884</v>
      </c>
      <c r="J53" s="215"/>
    </row>
    <row r="54" spans="1:10" ht="22.5" x14ac:dyDescent="0.2">
      <c r="A54" s="216">
        <v>5</v>
      </c>
      <c r="B54" s="217" t="s">
        <v>5720</v>
      </c>
      <c r="C54" s="29" t="s">
        <v>5578</v>
      </c>
      <c r="D54" s="219">
        <v>17363763</v>
      </c>
      <c r="E54" s="219">
        <v>5432100</v>
      </c>
      <c r="F54" s="219">
        <v>55000000</v>
      </c>
      <c r="G54" s="219">
        <v>23440000</v>
      </c>
      <c r="H54" s="219"/>
      <c r="I54" s="215" t="s">
        <v>5884</v>
      </c>
      <c r="J54" s="215"/>
    </row>
    <row r="55" spans="1:10" ht="22.5" x14ac:dyDescent="0.2">
      <c r="A55" s="216">
        <v>6</v>
      </c>
      <c r="B55" s="217" t="s">
        <v>5721</v>
      </c>
      <c r="C55" s="29" t="s">
        <v>5579</v>
      </c>
      <c r="D55" s="219">
        <v>124970</v>
      </c>
      <c r="E55" s="219">
        <v>20000</v>
      </c>
      <c r="F55" s="219">
        <v>1500000</v>
      </c>
      <c r="G55" s="219">
        <v>1500000</v>
      </c>
      <c r="H55" s="219"/>
      <c r="I55" s="215" t="s">
        <v>5884</v>
      </c>
      <c r="J55" s="215"/>
    </row>
    <row r="56" spans="1:10" ht="22.5" x14ac:dyDescent="0.2">
      <c r="A56" s="216">
        <v>7</v>
      </c>
      <c r="B56" s="217" t="s">
        <v>5710</v>
      </c>
      <c r="C56" s="29" t="s">
        <v>5568</v>
      </c>
      <c r="D56" s="219">
        <v>51550</v>
      </c>
      <c r="E56" s="219">
        <v>150000</v>
      </c>
      <c r="F56" s="219">
        <v>1500000</v>
      </c>
      <c r="G56" s="219">
        <v>1500000</v>
      </c>
      <c r="H56" s="219"/>
      <c r="I56" s="215" t="s">
        <v>5884</v>
      </c>
      <c r="J56" s="215"/>
    </row>
    <row r="57" spans="1:10" ht="22.5" x14ac:dyDescent="0.2">
      <c r="A57" s="216">
        <v>8</v>
      </c>
      <c r="B57" s="217" t="s">
        <v>5702</v>
      </c>
      <c r="C57" s="29" t="s">
        <v>5560</v>
      </c>
      <c r="D57" s="219">
        <v>285000</v>
      </c>
      <c r="E57" s="219">
        <v>45000</v>
      </c>
      <c r="F57" s="219">
        <v>1500000</v>
      </c>
      <c r="G57" s="219">
        <v>1500000</v>
      </c>
      <c r="H57" s="219"/>
      <c r="I57" s="215" t="s">
        <v>5884</v>
      </c>
      <c r="J57" s="215"/>
    </row>
    <row r="58" spans="1:10" ht="22.5" x14ac:dyDescent="0.2">
      <c r="A58" s="216">
        <v>9</v>
      </c>
      <c r="B58" s="217" t="s">
        <v>5701</v>
      </c>
      <c r="C58" s="29" t="s">
        <v>5559</v>
      </c>
      <c r="D58" s="219">
        <v>32100</v>
      </c>
      <c r="E58" s="219">
        <v>90000</v>
      </c>
      <c r="F58" s="219">
        <v>8455000</v>
      </c>
      <c r="G58" s="219">
        <v>8150000</v>
      </c>
      <c r="H58" s="219"/>
      <c r="I58" s="215" t="s">
        <v>5884</v>
      </c>
      <c r="J58" s="215"/>
    </row>
    <row r="59" spans="1:10" x14ac:dyDescent="0.2">
      <c r="A59" s="220" t="s">
        <v>294</v>
      </c>
      <c r="B59" s="220"/>
      <c r="C59" s="220"/>
      <c r="D59" s="222">
        <v>63606923</v>
      </c>
      <c r="E59" s="222">
        <v>61597463.390000001</v>
      </c>
      <c r="F59" s="222">
        <v>163455000</v>
      </c>
      <c r="G59" s="222">
        <v>122592000</v>
      </c>
      <c r="H59" s="222"/>
      <c r="I59" s="215"/>
      <c r="J59" s="215"/>
    </row>
    <row r="60" spans="1:10" x14ac:dyDescent="0.2">
      <c r="A60" s="212">
        <v>22</v>
      </c>
      <c r="B60" s="213" t="s">
        <v>4483</v>
      </c>
      <c r="C60" s="214" t="s">
        <v>4286</v>
      </c>
      <c r="D60" s="214"/>
      <c r="E60" s="214"/>
      <c r="F60" s="214"/>
      <c r="G60" s="214"/>
      <c r="H60" s="214"/>
      <c r="I60" s="215"/>
      <c r="J60" s="215"/>
    </row>
    <row r="61" spans="1:10" ht="22.5" x14ac:dyDescent="0.2">
      <c r="A61" s="216">
        <v>1</v>
      </c>
      <c r="B61" s="217" t="s">
        <v>5708</v>
      </c>
      <c r="C61" s="29" t="s">
        <v>5566</v>
      </c>
      <c r="D61" s="219">
        <v>160000</v>
      </c>
      <c r="E61" s="218">
        <v>0</v>
      </c>
      <c r="F61" s="219">
        <v>69000</v>
      </c>
      <c r="G61" s="219">
        <v>103000</v>
      </c>
      <c r="H61" s="219"/>
      <c r="I61" s="215" t="s">
        <v>5884</v>
      </c>
      <c r="J61" s="215"/>
    </row>
    <row r="62" spans="1:10" x14ac:dyDescent="0.2">
      <c r="A62" s="220" t="s">
        <v>294</v>
      </c>
      <c r="B62" s="220"/>
      <c r="C62" s="220"/>
      <c r="D62" s="222">
        <v>160000</v>
      </c>
      <c r="E62" s="221">
        <v>0</v>
      </c>
      <c r="F62" s="222">
        <v>69000</v>
      </c>
      <c r="G62" s="222">
        <v>103000</v>
      </c>
      <c r="H62" s="222"/>
      <c r="I62" s="215"/>
      <c r="J62" s="215"/>
    </row>
    <row r="63" spans="1:10" x14ac:dyDescent="0.2">
      <c r="A63" s="212">
        <v>23</v>
      </c>
      <c r="B63" s="213" t="s">
        <v>5849</v>
      </c>
      <c r="C63" s="214" t="s">
        <v>4289</v>
      </c>
      <c r="D63" s="214"/>
      <c r="E63" s="214"/>
      <c r="F63" s="214"/>
      <c r="G63" s="214"/>
      <c r="H63" s="214"/>
      <c r="I63" s="215"/>
      <c r="J63" s="215"/>
    </row>
    <row r="64" spans="1:10" ht="22.5" x14ac:dyDescent="0.2">
      <c r="A64" s="216">
        <v>1</v>
      </c>
      <c r="B64" s="217" t="s">
        <v>5694</v>
      </c>
      <c r="C64" s="29" t="s">
        <v>5552</v>
      </c>
      <c r="D64" s="218">
        <v>0</v>
      </c>
      <c r="E64" s="218">
        <v>0</v>
      </c>
      <c r="F64" s="219">
        <v>984000</v>
      </c>
      <c r="G64" s="219">
        <v>100000</v>
      </c>
      <c r="H64" s="219"/>
      <c r="I64" s="215" t="s">
        <v>5884</v>
      </c>
      <c r="J64" s="215"/>
    </row>
    <row r="65" spans="1:10" ht="22.5" x14ac:dyDescent="0.2">
      <c r="A65" s="216">
        <v>2</v>
      </c>
      <c r="B65" s="217" t="s">
        <v>5723</v>
      </c>
      <c r="C65" s="29" t="s">
        <v>5581</v>
      </c>
      <c r="D65" s="219">
        <v>1535065.24</v>
      </c>
      <c r="E65" s="219">
        <v>571165.66</v>
      </c>
      <c r="F65" s="219">
        <v>1000000</v>
      </c>
      <c r="G65" s="219">
        <v>2333000</v>
      </c>
      <c r="H65" s="219"/>
      <c r="I65" s="215" t="s">
        <v>5884</v>
      </c>
      <c r="J65" s="215"/>
    </row>
    <row r="66" spans="1:10" x14ac:dyDescent="0.2">
      <c r="A66" s="220" t="s">
        <v>294</v>
      </c>
      <c r="B66" s="220"/>
      <c r="C66" s="220"/>
      <c r="D66" s="222">
        <v>1535065.24</v>
      </c>
      <c r="E66" s="222">
        <v>571165.66</v>
      </c>
      <c r="F66" s="222">
        <v>1984000</v>
      </c>
      <c r="G66" s="222">
        <v>2433000</v>
      </c>
      <c r="H66" s="222"/>
      <c r="I66" s="215"/>
      <c r="J66" s="215"/>
    </row>
    <row r="67" spans="1:10" x14ac:dyDescent="0.2">
      <c r="A67" s="212">
        <v>24</v>
      </c>
      <c r="B67" s="213" t="s">
        <v>5850</v>
      </c>
      <c r="C67" s="214" t="s">
        <v>4291</v>
      </c>
      <c r="D67" s="214"/>
      <c r="E67" s="214"/>
      <c r="F67" s="214"/>
      <c r="G67" s="214"/>
      <c r="H67" s="214"/>
      <c r="I67" s="215"/>
      <c r="J67" s="215"/>
    </row>
    <row r="68" spans="1:10" ht="15" customHeight="1" x14ac:dyDescent="0.2">
      <c r="A68" s="216">
        <v>1</v>
      </c>
      <c r="B68" s="217" t="s">
        <v>5694</v>
      </c>
      <c r="C68" s="29" t="s">
        <v>5552</v>
      </c>
      <c r="D68" s="218">
        <v>0</v>
      </c>
      <c r="E68" s="218">
        <v>0</v>
      </c>
      <c r="F68" s="219">
        <v>20000</v>
      </c>
      <c r="G68" s="218">
        <v>0</v>
      </c>
      <c r="H68" s="218"/>
      <c r="I68" s="215" t="s">
        <v>6042</v>
      </c>
      <c r="J68" s="215"/>
    </row>
    <row r="69" spans="1:10" ht="22.5" x14ac:dyDescent="0.2">
      <c r="A69" s="216">
        <v>2</v>
      </c>
      <c r="B69" s="217" t="s">
        <v>5723</v>
      </c>
      <c r="C69" s="29" t="s">
        <v>5581</v>
      </c>
      <c r="D69" s="218">
        <v>0</v>
      </c>
      <c r="E69" s="218">
        <v>0</v>
      </c>
      <c r="F69" s="219">
        <v>44003000</v>
      </c>
      <c r="G69" s="219">
        <v>66024000</v>
      </c>
      <c r="H69" s="219"/>
      <c r="I69" s="215" t="s">
        <v>5884</v>
      </c>
      <c r="J69" s="215"/>
    </row>
    <row r="70" spans="1:10" x14ac:dyDescent="0.2">
      <c r="A70" s="220" t="s">
        <v>294</v>
      </c>
      <c r="B70" s="220"/>
      <c r="C70" s="220"/>
      <c r="D70" s="221">
        <v>0</v>
      </c>
      <c r="E70" s="221">
        <v>0</v>
      </c>
      <c r="F70" s="222">
        <v>44023000</v>
      </c>
      <c r="G70" s="222">
        <v>66024000</v>
      </c>
      <c r="H70" s="222"/>
      <c r="I70" s="215"/>
      <c r="J70" s="215"/>
    </row>
    <row r="71" spans="1:10" x14ac:dyDescent="0.2">
      <c r="A71" s="212">
        <v>25</v>
      </c>
      <c r="B71" s="213" t="s">
        <v>4489</v>
      </c>
      <c r="C71" s="214" t="s">
        <v>4292</v>
      </c>
      <c r="D71" s="214"/>
      <c r="E71" s="214"/>
      <c r="F71" s="214"/>
      <c r="G71" s="214"/>
      <c r="H71" s="214"/>
      <c r="I71" s="215"/>
      <c r="J71" s="215"/>
    </row>
    <row r="72" spans="1:10" ht="22.5" x14ac:dyDescent="0.2">
      <c r="A72" s="216">
        <v>1</v>
      </c>
      <c r="B72" s="217" t="s">
        <v>5705</v>
      </c>
      <c r="C72" s="29" t="s">
        <v>5563</v>
      </c>
      <c r="D72" s="219">
        <v>22000</v>
      </c>
      <c r="E72" s="219">
        <v>17300</v>
      </c>
      <c r="F72" s="219">
        <v>67000</v>
      </c>
      <c r="G72" s="219">
        <v>84000</v>
      </c>
      <c r="H72" s="219"/>
      <c r="I72" s="215" t="s">
        <v>5884</v>
      </c>
      <c r="J72" s="215"/>
    </row>
    <row r="73" spans="1:10" x14ac:dyDescent="0.2">
      <c r="A73" s="220" t="s">
        <v>294</v>
      </c>
      <c r="B73" s="220"/>
      <c r="C73" s="220"/>
      <c r="D73" s="222">
        <v>22000</v>
      </c>
      <c r="E73" s="222">
        <v>17300</v>
      </c>
      <c r="F73" s="222">
        <v>67000</v>
      </c>
      <c r="G73" s="222">
        <v>84000</v>
      </c>
      <c r="H73" s="222"/>
      <c r="I73" s="215"/>
      <c r="J73" s="215"/>
    </row>
    <row r="74" spans="1:10" ht="21" x14ac:dyDescent="0.2">
      <c r="A74" s="212">
        <v>26</v>
      </c>
      <c r="B74" s="213" t="s">
        <v>4490</v>
      </c>
      <c r="C74" s="214" t="s">
        <v>4293</v>
      </c>
      <c r="D74" s="214"/>
      <c r="E74" s="214"/>
      <c r="F74" s="214"/>
      <c r="G74" s="214"/>
      <c r="H74" s="214"/>
      <c r="I74" s="215"/>
      <c r="J74" s="215"/>
    </row>
    <row r="75" spans="1:10" ht="22.5" x14ac:dyDescent="0.2">
      <c r="A75" s="216">
        <v>1</v>
      </c>
      <c r="B75" s="217" t="s">
        <v>5694</v>
      </c>
      <c r="C75" s="29" t="s">
        <v>5552</v>
      </c>
      <c r="D75" s="218">
        <v>0</v>
      </c>
      <c r="E75" s="219">
        <v>70000</v>
      </c>
      <c r="F75" s="218">
        <v>0</v>
      </c>
      <c r="G75" s="219">
        <v>1100000</v>
      </c>
      <c r="H75" s="219"/>
      <c r="I75" s="215" t="s">
        <v>5884</v>
      </c>
      <c r="J75" s="215"/>
    </row>
    <row r="76" spans="1:10" ht="15" customHeight="1" x14ac:dyDescent="0.2">
      <c r="A76" s="216">
        <v>2</v>
      </c>
      <c r="B76" s="217" t="s">
        <v>5724</v>
      </c>
      <c r="C76" s="29" t="s">
        <v>5582</v>
      </c>
      <c r="D76" s="218">
        <v>0</v>
      </c>
      <c r="E76" s="219">
        <v>760000</v>
      </c>
      <c r="F76" s="219">
        <v>3817000</v>
      </c>
      <c r="G76" s="218">
        <v>0</v>
      </c>
      <c r="H76" s="218"/>
      <c r="I76" s="215" t="s">
        <v>6042</v>
      </c>
      <c r="J76" s="215"/>
    </row>
    <row r="77" spans="1:10" x14ac:dyDescent="0.2">
      <c r="A77" s="220" t="s">
        <v>294</v>
      </c>
      <c r="B77" s="220"/>
      <c r="C77" s="220"/>
      <c r="D77" s="221">
        <v>0</v>
      </c>
      <c r="E77" s="222">
        <v>830000</v>
      </c>
      <c r="F77" s="222">
        <v>3817000</v>
      </c>
      <c r="G77" s="222">
        <v>1100000</v>
      </c>
      <c r="H77" s="222"/>
      <c r="I77" s="215"/>
      <c r="J77" s="215"/>
    </row>
    <row r="78" spans="1:10" x14ac:dyDescent="0.2">
      <c r="A78" s="212">
        <v>28</v>
      </c>
      <c r="B78" s="213" t="s">
        <v>4494</v>
      </c>
      <c r="C78" s="214" t="s">
        <v>4297</v>
      </c>
      <c r="D78" s="214"/>
      <c r="E78" s="214"/>
      <c r="F78" s="214"/>
      <c r="G78" s="214"/>
      <c r="H78" s="214"/>
      <c r="I78" s="215"/>
      <c r="J78" s="215"/>
    </row>
    <row r="79" spans="1:10" ht="15" customHeight="1" x14ac:dyDescent="0.2">
      <c r="A79" s="216">
        <v>1</v>
      </c>
      <c r="B79" s="217" t="s">
        <v>5742</v>
      </c>
      <c r="C79" s="29" t="s">
        <v>5600</v>
      </c>
      <c r="D79" s="219">
        <v>44700</v>
      </c>
      <c r="E79" s="219">
        <v>216000</v>
      </c>
      <c r="F79" s="219">
        <v>117000</v>
      </c>
      <c r="G79" s="218">
        <v>0</v>
      </c>
      <c r="H79" s="218"/>
      <c r="I79" s="215" t="s">
        <v>6042</v>
      </c>
      <c r="J79" s="215"/>
    </row>
    <row r="80" spans="1:10" ht="14.45" customHeight="1" x14ac:dyDescent="0.2">
      <c r="A80" s="216">
        <v>2</v>
      </c>
      <c r="B80" s="217" t="s">
        <v>5698</v>
      </c>
      <c r="C80" s="29" t="s">
        <v>5556</v>
      </c>
      <c r="D80" s="219">
        <v>435000</v>
      </c>
      <c r="E80" s="219">
        <v>15000</v>
      </c>
      <c r="F80" s="219">
        <v>400000</v>
      </c>
      <c r="G80" s="218">
        <v>0</v>
      </c>
      <c r="H80" s="218"/>
      <c r="I80" s="215" t="s">
        <v>6042</v>
      </c>
      <c r="J80" s="215"/>
    </row>
    <row r="81" spans="1:10" ht="16.149999999999999" customHeight="1" x14ac:dyDescent="0.2">
      <c r="A81" s="216">
        <v>3</v>
      </c>
      <c r="B81" s="217" t="s">
        <v>5743</v>
      </c>
      <c r="C81" s="29" t="s">
        <v>5601</v>
      </c>
      <c r="D81" s="219">
        <v>268200</v>
      </c>
      <c r="E81" s="218">
        <v>0</v>
      </c>
      <c r="F81" s="219">
        <v>400000</v>
      </c>
      <c r="G81" s="218">
        <v>0</v>
      </c>
      <c r="H81" s="218"/>
      <c r="I81" s="215" t="s">
        <v>6042</v>
      </c>
      <c r="J81" s="215"/>
    </row>
    <row r="82" spans="1:10" ht="16.899999999999999" customHeight="1" x14ac:dyDescent="0.2">
      <c r="A82" s="216">
        <v>4</v>
      </c>
      <c r="B82" s="217" t="s">
        <v>5716</v>
      </c>
      <c r="C82" s="29" t="s">
        <v>5574</v>
      </c>
      <c r="D82" s="219">
        <v>100000</v>
      </c>
      <c r="E82" s="218">
        <v>0</v>
      </c>
      <c r="F82" s="219">
        <v>400000</v>
      </c>
      <c r="G82" s="218">
        <v>0</v>
      </c>
      <c r="H82" s="218"/>
      <c r="I82" s="215" t="s">
        <v>6042</v>
      </c>
      <c r="J82" s="215"/>
    </row>
    <row r="83" spans="1:10" ht="14.45" customHeight="1" x14ac:dyDescent="0.2">
      <c r="A83" s="216">
        <v>5</v>
      </c>
      <c r="B83" s="217" t="s">
        <v>5741</v>
      </c>
      <c r="C83" s="29" t="s">
        <v>5599</v>
      </c>
      <c r="D83" s="219">
        <v>94000000</v>
      </c>
      <c r="E83" s="218">
        <v>0</v>
      </c>
      <c r="F83" s="218">
        <v>0</v>
      </c>
      <c r="G83" s="218">
        <v>0</v>
      </c>
      <c r="H83" s="218"/>
      <c r="I83" s="215" t="s">
        <v>6042</v>
      </c>
      <c r="J83" s="215"/>
    </row>
    <row r="84" spans="1:10" x14ac:dyDescent="0.2">
      <c r="A84" s="220" t="s">
        <v>294</v>
      </c>
      <c r="B84" s="220"/>
      <c r="C84" s="220"/>
      <c r="D84" s="222">
        <v>94847900</v>
      </c>
      <c r="E84" s="222">
        <v>231000</v>
      </c>
      <c r="F84" s="222">
        <v>1317000</v>
      </c>
      <c r="G84" s="221">
        <v>0</v>
      </c>
      <c r="H84" s="221"/>
      <c r="I84" s="215"/>
      <c r="J84" s="215"/>
    </row>
    <row r="85" spans="1:10" x14ac:dyDescent="0.2">
      <c r="A85" s="212">
        <v>29</v>
      </c>
      <c r="B85" s="213" t="s">
        <v>4499</v>
      </c>
      <c r="C85" s="214" t="s">
        <v>4302</v>
      </c>
      <c r="D85" s="214"/>
      <c r="E85" s="214"/>
      <c r="F85" s="214"/>
      <c r="G85" s="214"/>
      <c r="H85" s="214"/>
      <c r="I85" s="215"/>
      <c r="J85" s="215"/>
    </row>
    <row r="86" spans="1:10" ht="13.9" customHeight="1" x14ac:dyDescent="0.2">
      <c r="A86" s="216">
        <v>2</v>
      </c>
      <c r="B86" s="217" t="s">
        <v>5742</v>
      </c>
      <c r="C86" s="29" t="s">
        <v>5600</v>
      </c>
      <c r="D86" s="219">
        <v>691594</v>
      </c>
      <c r="E86" s="218">
        <v>0</v>
      </c>
      <c r="F86" s="219">
        <v>3000000</v>
      </c>
      <c r="G86" s="218">
        <v>0</v>
      </c>
      <c r="H86" s="218"/>
      <c r="I86" s="215" t="s">
        <v>6042</v>
      </c>
      <c r="J86" s="215"/>
    </row>
    <row r="87" spans="1:10" ht="22.5" x14ac:dyDescent="0.2">
      <c r="A87" s="216">
        <v>3</v>
      </c>
      <c r="B87" s="217" t="s">
        <v>5698</v>
      </c>
      <c r="C87" s="29" t="s">
        <v>5556</v>
      </c>
      <c r="D87" s="219">
        <v>13769990</v>
      </c>
      <c r="E87" s="219">
        <v>13333511</v>
      </c>
      <c r="F87" s="219">
        <v>44605000</v>
      </c>
      <c r="G87" s="219">
        <v>29040000</v>
      </c>
      <c r="H87" s="219"/>
      <c r="I87" s="215" t="s">
        <v>5884</v>
      </c>
      <c r="J87" s="215"/>
    </row>
    <row r="88" spans="1:10" ht="22.5" x14ac:dyDescent="0.2">
      <c r="A88" s="216">
        <v>5</v>
      </c>
      <c r="B88" s="217" t="s">
        <v>5700</v>
      </c>
      <c r="C88" s="29" t="s">
        <v>5558</v>
      </c>
      <c r="D88" s="218">
        <v>0</v>
      </c>
      <c r="E88" s="218">
        <v>0</v>
      </c>
      <c r="F88" s="218">
        <v>0</v>
      </c>
      <c r="G88" s="219">
        <v>250000000</v>
      </c>
      <c r="H88" s="219"/>
      <c r="I88" s="215" t="s">
        <v>5884</v>
      </c>
      <c r="J88" s="215"/>
    </row>
    <row r="89" spans="1:10" x14ac:dyDescent="0.2">
      <c r="A89" s="220" t="s">
        <v>294</v>
      </c>
      <c r="B89" s="220"/>
      <c r="C89" s="220"/>
      <c r="D89" s="222">
        <v>14461584</v>
      </c>
      <c r="E89" s="222">
        <v>13333511</v>
      </c>
      <c r="F89" s="222">
        <v>47605000</v>
      </c>
      <c r="G89" s="222">
        <v>279040000</v>
      </c>
      <c r="H89" s="222"/>
      <c r="I89" s="215"/>
      <c r="J89" s="215"/>
    </row>
    <row r="90" spans="1:10" x14ac:dyDescent="0.2">
      <c r="A90" s="212">
        <v>30</v>
      </c>
      <c r="B90" s="213" t="s">
        <v>4500</v>
      </c>
      <c r="C90" s="214" t="s">
        <v>4303</v>
      </c>
      <c r="D90" s="214"/>
      <c r="E90" s="214"/>
      <c r="F90" s="214"/>
      <c r="G90" s="214"/>
      <c r="H90" s="214"/>
      <c r="I90" s="215"/>
      <c r="J90" s="215"/>
    </row>
    <row r="91" spans="1:10" ht="22.5" x14ac:dyDescent="0.2">
      <c r="A91" s="216">
        <v>1</v>
      </c>
      <c r="B91" s="217" t="s">
        <v>5744</v>
      </c>
      <c r="C91" s="29" t="s">
        <v>5602</v>
      </c>
      <c r="D91" s="219">
        <v>28519556747.220001</v>
      </c>
      <c r="E91" s="219">
        <v>25110395290.849998</v>
      </c>
      <c r="F91" s="219">
        <v>26730614126.830002</v>
      </c>
      <c r="G91" s="219">
        <v>33413267659</v>
      </c>
      <c r="H91" s="219"/>
      <c r="I91" s="215" t="s">
        <v>5884</v>
      </c>
      <c r="J91" s="215"/>
    </row>
    <row r="92" spans="1:10" ht="22.5" x14ac:dyDescent="0.2">
      <c r="A92" s="216">
        <v>2</v>
      </c>
      <c r="B92" s="217" t="s">
        <v>5745</v>
      </c>
      <c r="C92" s="29" t="s">
        <v>5603</v>
      </c>
      <c r="D92" s="219">
        <v>9826681146.4500008</v>
      </c>
      <c r="E92" s="219">
        <v>9104225466.5</v>
      </c>
      <c r="F92" s="219">
        <v>10945781929.540001</v>
      </c>
      <c r="G92" s="219">
        <v>11583777563.23</v>
      </c>
      <c r="H92" s="219"/>
      <c r="I92" s="215" t="s">
        <v>5884</v>
      </c>
      <c r="J92" s="215"/>
    </row>
    <row r="93" spans="1:10" ht="22.5" x14ac:dyDescent="0.2">
      <c r="A93" s="216">
        <v>3</v>
      </c>
      <c r="B93" s="217" t="s">
        <v>5746</v>
      </c>
      <c r="C93" s="29" t="s">
        <v>5604</v>
      </c>
      <c r="D93" s="219">
        <v>9377860069.9500008</v>
      </c>
      <c r="E93" s="219">
        <v>10589924581.049999</v>
      </c>
      <c r="F93" s="219">
        <v>17879043585.310001</v>
      </c>
      <c r="G93" s="219">
        <v>12925776176</v>
      </c>
      <c r="H93" s="219"/>
      <c r="I93" s="215" t="s">
        <v>5884</v>
      </c>
      <c r="J93" s="215"/>
    </row>
    <row r="94" spans="1:10" ht="22.5" x14ac:dyDescent="0.2">
      <c r="A94" s="216">
        <v>4</v>
      </c>
      <c r="B94" s="217" t="s">
        <v>5747</v>
      </c>
      <c r="C94" s="29" t="s">
        <v>5605</v>
      </c>
      <c r="D94" s="218">
        <v>0</v>
      </c>
      <c r="E94" s="218">
        <v>0</v>
      </c>
      <c r="F94" s="219">
        <v>4035917290.1500001</v>
      </c>
      <c r="G94" s="219">
        <v>2100000000</v>
      </c>
      <c r="H94" s="219"/>
      <c r="I94" s="215" t="s">
        <v>5884</v>
      </c>
      <c r="J94" s="215"/>
    </row>
    <row r="95" spans="1:10" ht="22.5" x14ac:dyDescent="0.2">
      <c r="A95" s="216">
        <v>5</v>
      </c>
      <c r="B95" s="217" t="s">
        <v>5708</v>
      </c>
      <c r="C95" s="29" t="s">
        <v>5566</v>
      </c>
      <c r="D95" s="219">
        <v>75000</v>
      </c>
      <c r="E95" s="219">
        <v>65000</v>
      </c>
      <c r="F95" s="219">
        <v>500000</v>
      </c>
      <c r="G95" s="219">
        <v>500000</v>
      </c>
      <c r="H95" s="219"/>
      <c r="I95" s="215" t="s">
        <v>5884</v>
      </c>
      <c r="J95" s="215"/>
    </row>
    <row r="96" spans="1:10" ht="22.5" x14ac:dyDescent="0.2">
      <c r="A96" s="216">
        <v>9</v>
      </c>
      <c r="B96" s="217" t="s">
        <v>5750</v>
      </c>
      <c r="C96" s="29" t="s">
        <v>5608</v>
      </c>
      <c r="D96" s="219">
        <v>3667980</v>
      </c>
      <c r="E96" s="219">
        <v>31703400</v>
      </c>
      <c r="F96" s="219">
        <v>3000000</v>
      </c>
      <c r="G96" s="219">
        <v>3000000</v>
      </c>
      <c r="H96" s="219"/>
      <c r="I96" s="215" t="s">
        <v>5884</v>
      </c>
      <c r="J96" s="215"/>
    </row>
    <row r="97" spans="1:10" ht="22.5" x14ac:dyDescent="0.2">
      <c r="A97" s="216">
        <v>10</v>
      </c>
      <c r="B97" s="217" t="s">
        <v>5711</v>
      </c>
      <c r="C97" s="29" t="s">
        <v>5569</v>
      </c>
      <c r="D97" s="219">
        <v>110125813.05</v>
      </c>
      <c r="E97" s="219">
        <v>27369065.309999999</v>
      </c>
      <c r="F97" s="219">
        <v>120000000</v>
      </c>
      <c r="G97" s="218">
        <v>0</v>
      </c>
      <c r="H97" s="218"/>
      <c r="I97" s="215" t="s">
        <v>6043</v>
      </c>
      <c r="J97" s="215"/>
    </row>
    <row r="98" spans="1:10" ht="22.5" x14ac:dyDescent="0.2">
      <c r="A98" s="216">
        <v>11</v>
      </c>
      <c r="B98" s="217" t="s">
        <v>5712</v>
      </c>
      <c r="C98" s="29" t="s">
        <v>5570</v>
      </c>
      <c r="D98" s="219">
        <v>274355310.74000001</v>
      </c>
      <c r="E98" s="219">
        <v>275079302.86000001</v>
      </c>
      <c r="F98" s="219">
        <v>265000000</v>
      </c>
      <c r="G98" s="219">
        <v>265000000</v>
      </c>
      <c r="H98" s="219"/>
      <c r="I98" s="215" t="s">
        <v>5884</v>
      </c>
      <c r="J98" s="215"/>
    </row>
    <row r="99" spans="1:10" ht="22.5" x14ac:dyDescent="0.2">
      <c r="A99" s="216">
        <v>12</v>
      </c>
      <c r="B99" s="217" t="s">
        <v>5751</v>
      </c>
      <c r="C99" s="29" t="s">
        <v>5609</v>
      </c>
      <c r="D99" s="219">
        <v>57537205.539999999</v>
      </c>
      <c r="E99" s="219">
        <v>16247176.310000001</v>
      </c>
      <c r="F99" s="219">
        <v>66406000</v>
      </c>
      <c r="G99" s="219">
        <v>25000000</v>
      </c>
      <c r="H99" s="219"/>
      <c r="I99" s="215" t="s">
        <v>5884</v>
      </c>
      <c r="J99" s="215"/>
    </row>
    <row r="100" spans="1:10" ht="33.6" customHeight="1" x14ac:dyDescent="0.2">
      <c r="A100" s="216">
        <v>13</v>
      </c>
      <c r="B100" s="217" t="s">
        <v>5713</v>
      </c>
      <c r="C100" s="29" t="s">
        <v>5571</v>
      </c>
      <c r="D100" s="218">
        <v>0</v>
      </c>
      <c r="E100" s="218">
        <v>0</v>
      </c>
      <c r="F100" s="219">
        <v>7900000000</v>
      </c>
      <c r="G100" s="219">
        <v>6719600000</v>
      </c>
      <c r="H100" s="219">
        <v>6400000000</v>
      </c>
      <c r="I100" s="215"/>
      <c r="J100" s="215" t="s">
        <v>7348</v>
      </c>
    </row>
    <row r="101" spans="1:10" ht="22.5" x14ac:dyDescent="0.2">
      <c r="A101" s="216">
        <v>15</v>
      </c>
      <c r="B101" s="217" t="s">
        <v>5752</v>
      </c>
      <c r="C101" s="29" t="s">
        <v>5610</v>
      </c>
      <c r="D101" s="218">
        <v>0</v>
      </c>
      <c r="E101" s="218">
        <v>0</v>
      </c>
      <c r="F101" s="219">
        <v>8000000000</v>
      </c>
      <c r="G101" s="218">
        <v>0</v>
      </c>
      <c r="H101" s="218"/>
      <c r="I101" s="215" t="s">
        <v>6043</v>
      </c>
      <c r="J101" s="215"/>
    </row>
    <row r="102" spans="1:10" ht="22.5" x14ac:dyDescent="0.2">
      <c r="A102" s="216">
        <v>17</v>
      </c>
      <c r="B102" s="217" t="s">
        <v>5753</v>
      </c>
      <c r="C102" s="29" t="s">
        <v>5611</v>
      </c>
      <c r="D102" s="219">
        <v>708866942.64999998</v>
      </c>
      <c r="E102" s="219">
        <v>144932020.87</v>
      </c>
      <c r="F102" s="219">
        <v>313230745.22000003</v>
      </c>
      <c r="G102" s="218">
        <v>0</v>
      </c>
      <c r="H102" s="218"/>
      <c r="I102" s="215" t="s">
        <v>6043</v>
      </c>
      <c r="J102" s="215"/>
    </row>
    <row r="103" spans="1:10" ht="22.5" x14ac:dyDescent="0.2">
      <c r="A103" s="216">
        <v>18</v>
      </c>
      <c r="B103" s="217" t="s">
        <v>5754</v>
      </c>
      <c r="C103" s="29" t="s">
        <v>5612</v>
      </c>
      <c r="D103" s="218">
        <v>0</v>
      </c>
      <c r="E103" s="218">
        <v>0</v>
      </c>
      <c r="F103" s="219">
        <v>1000000000</v>
      </c>
      <c r="G103" s="218">
        <v>0</v>
      </c>
      <c r="H103" s="218"/>
      <c r="I103" s="215" t="s">
        <v>6043</v>
      </c>
      <c r="J103" s="215"/>
    </row>
    <row r="104" spans="1:10" ht="22.5" x14ac:dyDescent="0.2">
      <c r="A104" s="216">
        <v>19</v>
      </c>
      <c r="B104" s="217" t="s">
        <v>5755</v>
      </c>
      <c r="C104" s="29" t="s">
        <v>5613</v>
      </c>
      <c r="D104" s="218">
        <v>0</v>
      </c>
      <c r="E104" s="218">
        <v>0</v>
      </c>
      <c r="F104" s="218">
        <v>0</v>
      </c>
      <c r="G104" s="219">
        <v>26600000000</v>
      </c>
      <c r="H104" s="219"/>
      <c r="I104" s="215" t="s">
        <v>5884</v>
      </c>
      <c r="J104" s="215"/>
    </row>
    <row r="105" spans="1:10" ht="22.5" x14ac:dyDescent="0.2">
      <c r="A105" s="216">
        <v>20</v>
      </c>
      <c r="B105" s="217" t="s">
        <v>5756</v>
      </c>
      <c r="C105" s="29" t="s">
        <v>5614</v>
      </c>
      <c r="D105" s="219">
        <v>61209895.539999999</v>
      </c>
      <c r="E105" s="219">
        <v>1461827336.6700001</v>
      </c>
      <c r="F105" s="219">
        <v>1500000000</v>
      </c>
      <c r="G105" s="219">
        <v>2000000000</v>
      </c>
      <c r="H105" s="219"/>
      <c r="I105" s="215" t="s">
        <v>5884</v>
      </c>
      <c r="J105" s="215"/>
    </row>
    <row r="106" spans="1:10" ht="67.5" x14ac:dyDescent="0.2">
      <c r="A106" s="216">
        <v>21</v>
      </c>
      <c r="B106" s="217" t="s">
        <v>5699</v>
      </c>
      <c r="C106" s="29" t="s">
        <v>5557</v>
      </c>
      <c r="D106" s="218">
        <v>0</v>
      </c>
      <c r="E106" s="218">
        <v>0</v>
      </c>
      <c r="F106" s="219">
        <v>9838772904.6900005</v>
      </c>
      <c r="G106" s="219">
        <v>17929054140.32</v>
      </c>
      <c r="H106" s="219">
        <v>697600000</v>
      </c>
      <c r="I106" s="215"/>
      <c r="J106" s="215" t="s">
        <v>7346</v>
      </c>
    </row>
    <row r="107" spans="1:10" ht="22.5" x14ac:dyDescent="0.2">
      <c r="A107" s="216">
        <v>22</v>
      </c>
      <c r="B107" s="217" t="s">
        <v>5757</v>
      </c>
      <c r="C107" s="29" t="s">
        <v>5615</v>
      </c>
      <c r="D107" s="218">
        <v>0</v>
      </c>
      <c r="E107" s="218">
        <v>0</v>
      </c>
      <c r="F107" s="219">
        <v>3500000000</v>
      </c>
      <c r="G107" s="218">
        <v>0</v>
      </c>
      <c r="H107" s="218"/>
      <c r="I107" s="215" t="s">
        <v>6043</v>
      </c>
      <c r="J107" s="215"/>
    </row>
    <row r="108" spans="1:10" ht="22.5" x14ac:dyDescent="0.2">
      <c r="A108" s="216">
        <v>23</v>
      </c>
      <c r="B108" s="217" t="s">
        <v>5758</v>
      </c>
      <c r="C108" s="29" t="s">
        <v>5616</v>
      </c>
      <c r="D108" s="218">
        <v>0</v>
      </c>
      <c r="E108" s="218">
        <v>0</v>
      </c>
      <c r="F108" s="219">
        <v>15200000000</v>
      </c>
      <c r="G108" s="459">
        <v>0</v>
      </c>
      <c r="H108" s="219"/>
      <c r="I108" s="215" t="s">
        <v>5884</v>
      </c>
      <c r="J108" s="215"/>
    </row>
    <row r="109" spans="1:10" ht="22.5" x14ac:dyDescent="0.2">
      <c r="A109" s="216">
        <v>24</v>
      </c>
      <c r="B109" s="217" t="s">
        <v>5741</v>
      </c>
      <c r="C109" s="29" t="s">
        <v>5599</v>
      </c>
      <c r="D109" s="218">
        <v>0</v>
      </c>
      <c r="E109" s="218">
        <v>0</v>
      </c>
      <c r="F109" s="219">
        <v>4221400000</v>
      </c>
      <c r="G109" s="218">
        <v>0</v>
      </c>
      <c r="H109" s="218"/>
      <c r="I109" s="215" t="s">
        <v>6043</v>
      </c>
      <c r="J109" s="215"/>
    </row>
    <row r="110" spans="1:10" ht="34.9" customHeight="1" x14ac:dyDescent="0.2">
      <c r="A110" s="216">
        <v>26</v>
      </c>
      <c r="B110" s="217" t="s">
        <v>5759</v>
      </c>
      <c r="C110" s="29" t="s">
        <v>5617</v>
      </c>
      <c r="D110" s="218">
        <v>0</v>
      </c>
      <c r="E110" s="218">
        <v>0</v>
      </c>
      <c r="F110" s="219">
        <v>4081000000</v>
      </c>
      <c r="G110" s="219">
        <v>16763282735</v>
      </c>
      <c r="H110" s="219">
        <v>2100000000</v>
      </c>
      <c r="I110" s="215"/>
      <c r="J110" s="215" t="s">
        <v>7338</v>
      </c>
    </row>
    <row r="111" spans="1:10" x14ac:dyDescent="0.2">
      <c r="A111" s="220" t="s">
        <v>294</v>
      </c>
      <c r="B111" s="220"/>
      <c r="C111" s="220"/>
      <c r="D111" s="222">
        <v>49104567410.379997</v>
      </c>
      <c r="E111" s="222">
        <v>46761768640.419998</v>
      </c>
      <c r="F111" s="222">
        <v>115600666581.74001</v>
      </c>
      <c r="G111" s="222">
        <v>130328258273.55</v>
      </c>
      <c r="H111" s="222">
        <f>SUM(H91:H110)</f>
        <v>9197600000</v>
      </c>
      <c r="I111" s="215"/>
      <c r="J111" s="215"/>
    </row>
    <row r="112" spans="1:10" x14ac:dyDescent="0.2">
      <c r="A112" s="212">
        <v>31</v>
      </c>
      <c r="B112" s="213" t="s">
        <v>4504</v>
      </c>
      <c r="C112" s="214" t="s">
        <v>4307</v>
      </c>
      <c r="D112" s="214"/>
      <c r="E112" s="214"/>
      <c r="F112" s="214"/>
      <c r="G112" s="214"/>
      <c r="H112" s="214"/>
      <c r="I112" s="215"/>
      <c r="J112" s="215"/>
    </row>
    <row r="113" spans="1:10" ht="56.25" x14ac:dyDescent="0.2">
      <c r="A113" s="216">
        <v>1</v>
      </c>
      <c r="B113" s="217" t="s">
        <v>5760</v>
      </c>
      <c r="C113" s="29" t="s">
        <v>5618</v>
      </c>
      <c r="D113" s="219">
        <v>16552044287.16</v>
      </c>
      <c r="E113" s="219">
        <v>11901757756.67</v>
      </c>
      <c r="F113" s="219">
        <v>12617912902</v>
      </c>
      <c r="G113" s="219">
        <v>16000000000</v>
      </c>
      <c r="H113" s="219"/>
      <c r="I113" s="215" t="s">
        <v>7353</v>
      </c>
      <c r="J113" s="215"/>
    </row>
    <row r="114" spans="1:10" ht="22.5" x14ac:dyDescent="0.2">
      <c r="A114" s="216">
        <v>2</v>
      </c>
      <c r="B114" s="217" t="s">
        <v>5761</v>
      </c>
      <c r="C114" s="29" t="s">
        <v>5619</v>
      </c>
      <c r="D114" s="219">
        <v>32447627.100000001</v>
      </c>
      <c r="E114" s="219">
        <v>36436163.009999998</v>
      </c>
      <c r="F114" s="219">
        <v>50000000</v>
      </c>
      <c r="G114" s="219">
        <v>200000000</v>
      </c>
      <c r="H114" s="219"/>
      <c r="I114" s="215" t="s">
        <v>5884</v>
      </c>
      <c r="J114" s="215"/>
    </row>
    <row r="115" spans="1:10" ht="22.5" x14ac:dyDescent="0.2">
      <c r="A115" s="216">
        <v>3</v>
      </c>
      <c r="B115" s="217" t="s">
        <v>5762</v>
      </c>
      <c r="C115" s="29" t="s">
        <v>5620</v>
      </c>
      <c r="D115" s="219">
        <v>19307493.350000001</v>
      </c>
      <c r="E115" s="219">
        <v>18160443.75</v>
      </c>
      <c r="F115" s="219">
        <v>33000000</v>
      </c>
      <c r="G115" s="219">
        <v>100000000</v>
      </c>
      <c r="H115" s="219"/>
      <c r="I115" s="215" t="s">
        <v>5884</v>
      </c>
      <c r="J115" s="215"/>
    </row>
    <row r="116" spans="1:10" ht="33.75" x14ac:dyDescent="0.2">
      <c r="A116" s="216">
        <v>4</v>
      </c>
      <c r="B116" s="217" t="s">
        <v>5763</v>
      </c>
      <c r="C116" s="29" t="s">
        <v>5621</v>
      </c>
      <c r="D116" s="219">
        <v>924626371.97000003</v>
      </c>
      <c r="E116" s="219">
        <v>779386756.69000006</v>
      </c>
      <c r="F116" s="219">
        <v>1537500000</v>
      </c>
      <c r="G116" s="219">
        <v>2400000000</v>
      </c>
      <c r="H116" s="219"/>
      <c r="I116" s="215" t="s">
        <v>7354</v>
      </c>
      <c r="J116" s="215"/>
    </row>
    <row r="117" spans="1:10" ht="22.5" x14ac:dyDescent="0.2">
      <c r="A117" s="216">
        <v>5</v>
      </c>
      <c r="B117" s="217" t="s">
        <v>5764</v>
      </c>
      <c r="C117" s="29" t="s">
        <v>5622</v>
      </c>
      <c r="D117" s="219">
        <v>513739094.44</v>
      </c>
      <c r="E117" s="219">
        <v>424297229.97000003</v>
      </c>
      <c r="F117" s="219">
        <v>720000000</v>
      </c>
      <c r="G117" s="219">
        <v>450937000</v>
      </c>
      <c r="H117" s="219"/>
      <c r="I117" s="215" t="s">
        <v>7355</v>
      </c>
      <c r="J117" s="215"/>
    </row>
    <row r="118" spans="1:10" x14ac:dyDescent="0.2">
      <c r="A118" s="216">
        <v>6</v>
      </c>
      <c r="B118" s="217" t="s">
        <v>5765</v>
      </c>
      <c r="C118" s="29" t="s">
        <v>5623</v>
      </c>
      <c r="D118" s="218">
        <v>0</v>
      </c>
      <c r="E118" s="218">
        <v>0</v>
      </c>
      <c r="F118" s="219">
        <v>492850000</v>
      </c>
      <c r="G118" s="218">
        <v>0</v>
      </c>
      <c r="H118" s="218"/>
      <c r="I118" s="215" t="s">
        <v>6044</v>
      </c>
      <c r="J118" s="215"/>
    </row>
    <row r="119" spans="1:10" ht="22.5" x14ac:dyDescent="0.2">
      <c r="A119" s="216">
        <v>7</v>
      </c>
      <c r="B119" s="217" t="s">
        <v>5766</v>
      </c>
      <c r="C119" s="29" t="s">
        <v>5624</v>
      </c>
      <c r="D119" s="219">
        <v>135573979.91999999</v>
      </c>
      <c r="E119" s="219">
        <v>98039000</v>
      </c>
      <c r="F119" s="219">
        <v>165000000</v>
      </c>
      <c r="G119" s="219">
        <v>300000000</v>
      </c>
      <c r="H119" s="219"/>
      <c r="I119" s="215" t="s">
        <v>5884</v>
      </c>
      <c r="J119" s="215"/>
    </row>
    <row r="120" spans="1:10" ht="22.5" x14ac:dyDescent="0.2">
      <c r="A120" s="216">
        <v>8</v>
      </c>
      <c r="B120" s="217" t="s">
        <v>5767</v>
      </c>
      <c r="C120" s="29" t="s">
        <v>5625</v>
      </c>
      <c r="D120" s="219">
        <v>62932400</v>
      </c>
      <c r="E120" s="219">
        <v>47268900</v>
      </c>
      <c r="F120" s="219">
        <v>104500000</v>
      </c>
      <c r="G120" s="219">
        <v>82290000</v>
      </c>
      <c r="H120" s="219"/>
      <c r="I120" s="215" t="s">
        <v>5884</v>
      </c>
      <c r="J120" s="215"/>
    </row>
    <row r="121" spans="1:10" ht="22.5" x14ac:dyDescent="0.2">
      <c r="A121" s="216">
        <v>9</v>
      </c>
      <c r="B121" s="217" t="s">
        <v>5768</v>
      </c>
      <c r="C121" s="29" t="s">
        <v>5626</v>
      </c>
      <c r="D121" s="219">
        <v>81520800</v>
      </c>
      <c r="E121" s="219">
        <v>178296505</v>
      </c>
      <c r="F121" s="219">
        <v>60000000</v>
      </c>
      <c r="G121" s="219">
        <v>300000000</v>
      </c>
      <c r="H121" s="219"/>
      <c r="I121" s="215" t="s">
        <v>5884</v>
      </c>
      <c r="J121" s="215"/>
    </row>
    <row r="122" spans="1:10" ht="22.5" x14ac:dyDescent="0.2">
      <c r="A122" s="216">
        <v>10</v>
      </c>
      <c r="B122" s="217" t="s">
        <v>5694</v>
      </c>
      <c r="C122" s="29" t="s">
        <v>5552</v>
      </c>
      <c r="D122" s="219">
        <v>1076651.8600000001</v>
      </c>
      <c r="E122" s="219">
        <v>600000</v>
      </c>
      <c r="F122" s="219">
        <v>200000</v>
      </c>
      <c r="G122" s="219">
        <v>800000</v>
      </c>
      <c r="H122" s="219"/>
      <c r="I122" s="215" t="s">
        <v>5884</v>
      </c>
      <c r="J122" s="215"/>
    </row>
    <row r="123" spans="1:10" ht="22.5" x14ac:dyDescent="0.2">
      <c r="A123" s="216">
        <v>11</v>
      </c>
      <c r="B123" s="217" t="s">
        <v>5769</v>
      </c>
      <c r="C123" s="29" t="s">
        <v>5627</v>
      </c>
      <c r="D123" s="219">
        <v>121695167.5</v>
      </c>
      <c r="E123" s="219">
        <v>144334561.83000001</v>
      </c>
      <c r="F123" s="219">
        <v>1200000000</v>
      </c>
      <c r="G123" s="219">
        <v>1070182400.22</v>
      </c>
      <c r="H123" s="219"/>
      <c r="I123" s="215" t="s">
        <v>7356</v>
      </c>
      <c r="J123" s="215"/>
    </row>
    <row r="124" spans="1:10" ht="22.5" x14ac:dyDescent="0.2">
      <c r="A124" s="216">
        <v>12</v>
      </c>
      <c r="B124" s="217" t="s">
        <v>5770</v>
      </c>
      <c r="C124" s="29" t="s">
        <v>5628</v>
      </c>
      <c r="D124" s="219">
        <v>29562614.030000001</v>
      </c>
      <c r="E124" s="219">
        <v>8279946.2699999996</v>
      </c>
      <c r="F124" s="219">
        <v>160798952.86000001</v>
      </c>
      <c r="G124" s="219">
        <v>50000000</v>
      </c>
      <c r="H124" s="219"/>
      <c r="I124" s="215" t="s">
        <v>7356</v>
      </c>
      <c r="J124" s="215"/>
    </row>
    <row r="125" spans="1:10" x14ac:dyDescent="0.2">
      <c r="A125" s="216">
        <v>13</v>
      </c>
      <c r="B125" s="217" t="s">
        <v>5771</v>
      </c>
      <c r="C125" s="29" t="s">
        <v>5629</v>
      </c>
      <c r="D125" s="219">
        <v>20000</v>
      </c>
      <c r="E125" s="218">
        <v>0</v>
      </c>
      <c r="F125" s="219">
        <v>80000000</v>
      </c>
      <c r="G125" s="218">
        <v>0</v>
      </c>
      <c r="H125" s="218"/>
      <c r="I125" s="215" t="s">
        <v>6044</v>
      </c>
      <c r="J125" s="215"/>
    </row>
    <row r="126" spans="1:10" ht="14.45" customHeight="1" x14ac:dyDescent="0.2">
      <c r="A126" s="216">
        <v>16</v>
      </c>
      <c r="B126" s="217" t="s">
        <v>5772</v>
      </c>
      <c r="C126" s="29" t="s">
        <v>5630</v>
      </c>
      <c r="D126" s="219">
        <v>56015443</v>
      </c>
      <c r="E126" s="219">
        <v>16333574.83</v>
      </c>
      <c r="F126" s="219">
        <v>137500000</v>
      </c>
      <c r="G126" s="219">
        <v>200000000</v>
      </c>
      <c r="H126" s="219"/>
      <c r="I126" s="215" t="s">
        <v>5884</v>
      </c>
      <c r="J126" s="215"/>
    </row>
    <row r="127" spans="1:10" ht="33.75" x14ac:dyDescent="0.2">
      <c r="A127" s="216">
        <v>17</v>
      </c>
      <c r="B127" s="217" t="s">
        <v>5773</v>
      </c>
      <c r="C127" s="29" t="s">
        <v>5631</v>
      </c>
      <c r="D127" s="219">
        <v>503905000</v>
      </c>
      <c r="E127" s="219">
        <v>543126517.59000003</v>
      </c>
      <c r="F127" s="219">
        <v>520000000</v>
      </c>
      <c r="G127" s="219">
        <v>2000000000</v>
      </c>
      <c r="H127" s="219"/>
      <c r="I127" s="215" t="s">
        <v>7354</v>
      </c>
      <c r="J127" s="215"/>
    </row>
    <row r="128" spans="1:10" x14ac:dyDescent="0.2">
      <c r="A128" s="220" t="s">
        <v>294</v>
      </c>
      <c r="B128" s="220"/>
      <c r="C128" s="220"/>
      <c r="D128" s="222">
        <v>19234466930.330002</v>
      </c>
      <c r="E128" s="222">
        <v>14196317355.610001</v>
      </c>
      <c r="F128" s="222">
        <v>17879261854.860001</v>
      </c>
      <c r="G128" s="222">
        <v>23154209400.220001</v>
      </c>
      <c r="H128" s="222"/>
      <c r="I128" s="215"/>
      <c r="J128" s="215"/>
    </row>
    <row r="129" spans="1:10" x14ac:dyDescent="0.2">
      <c r="A129" s="212">
        <v>32</v>
      </c>
      <c r="B129" s="213" t="s">
        <v>4505</v>
      </c>
      <c r="C129" s="214" t="s">
        <v>4308</v>
      </c>
      <c r="D129" s="214"/>
      <c r="E129" s="214"/>
      <c r="F129" s="214"/>
      <c r="G129" s="214"/>
      <c r="H129" s="214"/>
      <c r="I129" s="215"/>
      <c r="J129" s="215"/>
    </row>
    <row r="130" spans="1:10" ht="22.5" x14ac:dyDescent="0.2">
      <c r="A130" s="216">
        <v>1</v>
      </c>
      <c r="B130" s="217" t="s">
        <v>5774</v>
      </c>
      <c r="C130" s="29" t="s">
        <v>5632</v>
      </c>
      <c r="D130" s="218">
        <v>0</v>
      </c>
      <c r="E130" s="219">
        <v>330000</v>
      </c>
      <c r="F130" s="219">
        <v>750000</v>
      </c>
      <c r="G130" s="219">
        <v>850000</v>
      </c>
      <c r="H130" s="219"/>
      <c r="I130" s="215" t="s">
        <v>5884</v>
      </c>
      <c r="J130" s="215"/>
    </row>
    <row r="131" spans="1:10" ht="22.5" x14ac:dyDescent="0.2">
      <c r="A131" s="216">
        <v>2</v>
      </c>
      <c r="B131" s="217" t="s">
        <v>5771</v>
      </c>
      <c r="C131" s="29" t="s">
        <v>5629</v>
      </c>
      <c r="D131" s="219">
        <v>56260200</v>
      </c>
      <c r="E131" s="219">
        <v>31237600</v>
      </c>
      <c r="F131" s="219">
        <v>60000000</v>
      </c>
      <c r="G131" s="219">
        <v>30000000</v>
      </c>
      <c r="H131" s="219"/>
      <c r="I131" s="215" t="s">
        <v>5884</v>
      </c>
      <c r="J131" s="215"/>
    </row>
    <row r="132" spans="1:10" ht="22.5" x14ac:dyDescent="0.2">
      <c r="A132" s="216">
        <v>3</v>
      </c>
      <c r="B132" s="217" t="s">
        <v>5775</v>
      </c>
      <c r="C132" s="29" t="s">
        <v>5633</v>
      </c>
      <c r="D132" s="219">
        <v>17240900</v>
      </c>
      <c r="E132" s="219">
        <v>3421200</v>
      </c>
      <c r="F132" s="219">
        <v>60100000</v>
      </c>
      <c r="G132" s="219">
        <v>30000000</v>
      </c>
      <c r="H132" s="219"/>
      <c r="I132" s="215" t="s">
        <v>5884</v>
      </c>
      <c r="J132" s="215"/>
    </row>
    <row r="133" spans="1:10" ht="22.5" x14ac:dyDescent="0.2">
      <c r="A133" s="216">
        <v>4</v>
      </c>
      <c r="B133" s="217" t="s">
        <v>5704</v>
      </c>
      <c r="C133" s="29" t="s">
        <v>5562</v>
      </c>
      <c r="D133" s="219">
        <v>8543653.8900000006</v>
      </c>
      <c r="E133" s="219">
        <v>1526405</v>
      </c>
      <c r="F133" s="219">
        <v>6750000</v>
      </c>
      <c r="G133" s="219">
        <v>9450000</v>
      </c>
      <c r="H133" s="219"/>
      <c r="I133" s="215" t="s">
        <v>5884</v>
      </c>
      <c r="J133" s="215"/>
    </row>
    <row r="134" spans="1:10" ht="22.5" x14ac:dyDescent="0.2">
      <c r="A134" s="216">
        <v>5</v>
      </c>
      <c r="B134" s="217" t="s">
        <v>5696</v>
      </c>
      <c r="C134" s="29" t="s">
        <v>5554</v>
      </c>
      <c r="D134" s="219">
        <v>37773700</v>
      </c>
      <c r="E134" s="219">
        <v>9752933</v>
      </c>
      <c r="F134" s="219">
        <v>78872000</v>
      </c>
      <c r="G134" s="219">
        <v>49270000</v>
      </c>
      <c r="H134" s="219"/>
      <c r="I134" s="215" t="s">
        <v>5884</v>
      </c>
      <c r="J134" s="215"/>
    </row>
    <row r="135" spans="1:10" ht="22.5" x14ac:dyDescent="0.2">
      <c r="A135" s="216">
        <v>6</v>
      </c>
      <c r="B135" s="217" t="s">
        <v>5723</v>
      </c>
      <c r="C135" s="29" t="s">
        <v>5581</v>
      </c>
      <c r="D135" s="218">
        <v>0</v>
      </c>
      <c r="E135" s="219">
        <v>6733130.3600000003</v>
      </c>
      <c r="F135" s="219">
        <v>6000000</v>
      </c>
      <c r="G135" s="219">
        <v>7914000</v>
      </c>
      <c r="H135" s="219"/>
      <c r="I135" s="215" t="s">
        <v>5884</v>
      </c>
      <c r="J135" s="215"/>
    </row>
    <row r="136" spans="1:10" x14ac:dyDescent="0.2">
      <c r="A136" s="220" t="s">
        <v>294</v>
      </c>
      <c r="B136" s="220"/>
      <c r="C136" s="220"/>
      <c r="D136" s="222">
        <v>119818453.89</v>
      </c>
      <c r="E136" s="222">
        <v>53001268.359999999</v>
      </c>
      <c r="F136" s="222">
        <v>212472000</v>
      </c>
      <c r="G136" s="222">
        <v>127484000</v>
      </c>
      <c r="H136" s="222"/>
      <c r="I136" s="215"/>
      <c r="J136" s="215"/>
    </row>
    <row r="137" spans="1:10" x14ac:dyDescent="0.2">
      <c r="A137" s="212">
        <v>34</v>
      </c>
      <c r="B137" s="213" t="s">
        <v>4507</v>
      </c>
      <c r="C137" s="214" t="s">
        <v>4310</v>
      </c>
      <c r="D137" s="214"/>
      <c r="E137" s="214"/>
      <c r="F137" s="214"/>
      <c r="G137" s="214"/>
      <c r="H137" s="214"/>
      <c r="I137" s="215"/>
      <c r="J137" s="215"/>
    </row>
    <row r="138" spans="1:10" ht="22.5" x14ac:dyDescent="0.2">
      <c r="A138" s="216">
        <v>1</v>
      </c>
      <c r="B138" s="217" t="s">
        <v>5705</v>
      </c>
      <c r="C138" s="29" t="s">
        <v>5563</v>
      </c>
      <c r="D138" s="219">
        <v>5020500</v>
      </c>
      <c r="E138" s="219">
        <v>600100</v>
      </c>
      <c r="F138" s="219">
        <v>7392000</v>
      </c>
      <c r="G138" s="219">
        <v>10616000</v>
      </c>
      <c r="H138" s="219"/>
      <c r="I138" s="215" t="s">
        <v>5884</v>
      </c>
      <c r="J138" s="215"/>
    </row>
    <row r="139" spans="1:10" x14ac:dyDescent="0.2">
      <c r="A139" s="220" t="s">
        <v>294</v>
      </c>
      <c r="B139" s="220"/>
      <c r="C139" s="220"/>
      <c r="D139" s="222">
        <v>5020500</v>
      </c>
      <c r="E139" s="222">
        <v>600100</v>
      </c>
      <c r="F139" s="222">
        <v>7392000</v>
      </c>
      <c r="G139" s="222">
        <v>10616000</v>
      </c>
      <c r="H139" s="222"/>
      <c r="I139" s="215"/>
      <c r="J139" s="215"/>
    </row>
    <row r="140" spans="1:10" ht="21" x14ac:dyDescent="0.2">
      <c r="A140" s="212">
        <v>37</v>
      </c>
      <c r="B140" s="213" t="s">
        <v>4512</v>
      </c>
      <c r="C140" s="214" t="s">
        <v>4315</v>
      </c>
      <c r="D140" s="214"/>
      <c r="E140" s="214"/>
      <c r="F140" s="214"/>
      <c r="G140" s="214"/>
      <c r="H140" s="214"/>
      <c r="I140" s="215"/>
      <c r="J140" s="215"/>
    </row>
    <row r="141" spans="1:10" ht="22.5" x14ac:dyDescent="0.2">
      <c r="A141" s="216">
        <v>1</v>
      </c>
      <c r="B141" s="217" t="s">
        <v>5741</v>
      </c>
      <c r="C141" s="29" t="s">
        <v>5599</v>
      </c>
      <c r="D141" s="218">
        <v>0</v>
      </c>
      <c r="E141" s="218">
        <v>0</v>
      </c>
      <c r="F141" s="219">
        <v>500000000</v>
      </c>
      <c r="G141" s="219">
        <v>1500000000</v>
      </c>
      <c r="H141" s="219"/>
      <c r="I141" s="215" t="s">
        <v>5884</v>
      </c>
      <c r="J141" s="215"/>
    </row>
    <row r="142" spans="1:10" x14ac:dyDescent="0.2">
      <c r="A142" s="220" t="s">
        <v>294</v>
      </c>
      <c r="B142" s="220"/>
      <c r="C142" s="220"/>
      <c r="D142" s="221">
        <v>0</v>
      </c>
      <c r="E142" s="221">
        <v>0</v>
      </c>
      <c r="F142" s="222">
        <v>500000000</v>
      </c>
      <c r="G142" s="222">
        <v>1500000000</v>
      </c>
      <c r="H142" s="222"/>
      <c r="I142" s="215"/>
      <c r="J142" s="215"/>
    </row>
    <row r="143" spans="1:10" x14ac:dyDescent="0.2">
      <c r="A143" s="212">
        <v>38</v>
      </c>
      <c r="B143" s="213" t="s">
        <v>4513</v>
      </c>
      <c r="C143" s="214" t="s">
        <v>4316</v>
      </c>
      <c r="D143" s="214"/>
      <c r="E143" s="214"/>
      <c r="F143" s="214"/>
      <c r="G143" s="214"/>
      <c r="H143" s="214"/>
      <c r="I143" s="215"/>
      <c r="J143" s="215"/>
    </row>
    <row r="144" spans="1:10" ht="22.5" x14ac:dyDescent="0.2">
      <c r="A144" s="216">
        <v>1</v>
      </c>
      <c r="B144" s="217" t="s">
        <v>5708</v>
      </c>
      <c r="C144" s="29" t="s">
        <v>5566</v>
      </c>
      <c r="D144" s="219">
        <v>1174500</v>
      </c>
      <c r="E144" s="219">
        <v>113000</v>
      </c>
      <c r="F144" s="219">
        <v>1500000</v>
      </c>
      <c r="G144" s="219">
        <v>1317900</v>
      </c>
      <c r="H144" s="219"/>
      <c r="I144" s="215" t="s">
        <v>5884</v>
      </c>
      <c r="J144" s="215"/>
    </row>
    <row r="145" spans="1:10" ht="22.5" x14ac:dyDescent="0.2">
      <c r="A145" s="216">
        <v>2</v>
      </c>
      <c r="B145" s="217" t="s">
        <v>5717</v>
      </c>
      <c r="C145" s="29" t="s">
        <v>5575</v>
      </c>
      <c r="D145" s="219">
        <v>7000</v>
      </c>
      <c r="E145" s="218">
        <v>0</v>
      </c>
      <c r="F145" s="219">
        <v>500000</v>
      </c>
      <c r="G145" s="218">
        <v>0</v>
      </c>
      <c r="H145" s="218"/>
      <c r="I145" s="215" t="s">
        <v>5884</v>
      </c>
      <c r="J145" s="215"/>
    </row>
    <row r="146" spans="1:10" ht="22.5" x14ac:dyDescent="0.2">
      <c r="A146" s="216">
        <v>3</v>
      </c>
      <c r="B146" s="217" t="s">
        <v>5777</v>
      </c>
      <c r="C146" s="29" t="s">
        <v>5635</v>
      </c>
      <c r="D146" s="219">
        <v>1088000</v>
      </c>
      <c r="E146" s="219">
        <v>240000</v>
      </c>
      <c r="F146" s="219">
        <v>1300000</v>
      </c>
      <c r="G146" s="219">
        <v>1300000</v>
      </c>
      <c r="H146" s="219"/>
      <c r="I146" s="215" t="s">
        <v>5884</v>
      </c>
      <c r="J146" s="215"/>
    </row>
    <row r="147" spans="1:10" ht="22.5" x14ac:dyDescent="0.2">
      <c r="A147" s="216">
        <v>4</v>
      </c>
      <c r="B147" s="217" t="s">
        <v>5778</v>
      </c>
      <c r="C147" s="29" t="s">
        <v>5636</v>
      </c>
      <c r="D147" s="219">
        <v>1727000</v>
      </c>
      <c r="E147" s="219">
        <v>747600</v>
      </c>
      <c r="F147" s="219">
        <v>1250000</v>
      </c>
      <c r="G147" s="219">
        <v>1827100</v>
      </c>
      <c r="H147" s="219"/>
      <c r="I147" s="215" t="s">
        <v>5884</v>
      </c>
      <c r="J147" s="215"/>
    </row>
    <row r="148" spans="1:10" ht="22.5" x14ac:dyDescent="0.2">
      <c r="A148" s="216">
        <v>5</v>
      </c>
      <c r="B148" s="217" t="s">
        <v>5696</v>
      </c>
      <c r="C148" s="29" t="s">
        <v>5554</v>
      </c>
      <c r="D148" s="219">
        <v>420500</v>
      </c>
      <c r="E148" s="219">
        <v>1000000</v>
      </c>
      <c r="F148" s="219">
        <v>892000</v>
      </c>
      <c r="G148" s="219">
        <v>453000</v>
      </c>
      <c r="H148" s="219"/>
      <c r="I148" s="215" t="s">
        <v>5884</v>
      </c>
      <c r="J148" s="215"/>
    </row>
    <row r="149" spans="1:10" x14ac:dyDescent="0.2">
      <c r="A149" s="220" t="s">
        <v>294</v>
      </c>
      <c r="B149" s="220"/>
      <c r="C149" s="220"/>
      <c r="D149" s="222">
        <v>4417000</v>
      </c>
      <c r="E149" s="222">
        <v>2100600</v>
      </c>
      <c r="F149" s="222">
        <v>5442000</v>
      </c>
      <c r="G149" s="222">
        <v>4898000</v>
      </c>
      <c r="H149" s="222"/>
      <c r="I149" s="215"/>
      <c r="J149" s="215"/>
    </row>
    <row r="150" spans="1:10" x14ac:dyDescent="0.2">
      <c r="A150" s="212">
        <v>39</v>
      </c>
      <c r="B150" s="213" t="s">
        <v>4514</v>
      </c>
      <c r="C150" s="214" t="s">
        <v>4317</v>
      </c>
      <c r="D150" s="214"/>
      <c r="E150" s="214"/>
      <c r="F150" s="214"/>
      <c r="G150" s="214"/>
      <c r="H150" s="214"/>
      <c r="I150" s="215"/>
      <c r="J150" s="215"/>
    </row>
    <row r="151" spans="1:10" ht="22.5" x14ac:dyDescent="0.2">
      <c r="A151" s="216">
        <v>2</v>
      </c>
      <c r="B151" s="217" t="s">
        <v>5779</v>
      </c>
      <c r="C151" s="29" t="s">
        <v>5637</v>
      </c>
      <c r="D151" s="218">
        <v>0</v>
      </c>
      <c r="E151" s="218">
        <v>0</v>
      </c>
      <c r="F151" s="219">
        <v>200000000</v>
      </c>
      <c r="G151" s="219">
        <v>200000000</v>
      </c>
      <c r="H151" s="219"/>
      <c r="I151" s="215" t="s">
        <v>5884</v>
      </c>
      <c r="J151" s="215"/>
    </row>
    <row r="152" spans="1:10" x14ac:dyDescent="0.2">
      <c r="A152" s="220" t="s">
        <v>294</v>
      </c>
      <c r="B152" s="220"/>
      <c r="C152" s="220"/>
      <c r="D152" s="221">
        <v>0</v>
      </c>
      <c r="E152" s="221">
        <v>0</v>
      </c>
      <c r="F152" s="222">
        <v>200000000</v>
      </c>
      <c r="G152" s="222">
        <v>200000000</v>
      </c>
      <c r="H152" s="222"/>
      <c r="I152" s="215"/>
      <c r="J152" s="215"/>
    </row>
    <row r="153" spans="1:10" x14ac:dyDescent="0.2">
      <c r="A153" s="212">
        <v>41</v>
      </c>
      <c r="B153" s="213" t="s">
        <v>4518</v>
      </c>
      <c r="C153" s="214" t="s">
        <v>4321</v>
      </c>
      <c r="D153" s="214"/>
      <c r="E153" s="214"/>
      <c r="F153" s="214"/>
      <c r="G153" s="214"/>
      <c r="H153" s="214"/>
      <c r="I153" s="215"/>
      <c r="J153" s="215"/>
    </row>
    <row r="154" spans="1:10" ht="22.5" x14ac:dyDescent="0.2">
      <c r="A154" s="216">
        <v>1</v>
      </c>
      <c r="B154" s="217" t="s">
        <v>5694</v>
      </c>
      <c r="C154" s="29" t="s">
        <v>5552</v>
      </c>
      <c r="D154" s="218">
        <v>0</v>
      </c>
      <c r="E154" s="219">
        <v>1950000</v>
      </c>
      <c r="F154" s="219">
        <v>7000000</v>
      </c>
      <c r="G154" s="219">
        <v>4100000</v>
      </c>
      <c r="H154" s="219"/>
      <c r="I154" s="215" t="s">
        <v>5884</v>
      </c>
      <c r="J154" s="215"/>
    </row>
    <row r="155" spans="1:10" ht="22.5" x14ac:dyDescent="0.2">
      <c r="A155" s="216">
        <v>2</v>
      </c>
      <c r="B155" s="217" t="s">
        <v>5780</v>
      </c>
      <c r="C155" s="29" t="s">
        <v>5638</v>
      </c>
      <c r="D155" s="219">
        <v>1510625</v>
      </c>
      <c r="E155" s="218">
        <v>0</v>
      </c>
      <c r="F155" s="219">
        <v>5500000</v>
      </c>
      <c r="G155" s="219">
        <v>3250000</v>
      </c>
      <c r="H155" s="219"/>
      <c r="I155" s="215" t="s">
        <v>5884</v>
      </c>
      <c r="J155" s="215"/>
    </row>
    <row r="156" spans="1:10" ht="22.5" x14ac:dyDescent="0.2">
      <c r="A156" s="216">
        <v>3</v>
      </c>
      <c r="B156" s="217" t="s">
        <v>5781</v>
      </c>
      <c r="C156" s="29" t="s">
        <v>5639</v>
      </c>
      <c r="D156" s="219">
        <v>4000</v>
      </c>
      <c r="E156" s="218">
        <v>0</v>
      </c>
      <c r="F156" s="219">
        <v>700000</v>
      </c>
      <c r="G156" s="219">
        <v>500000</v>
      </c>
      <c r="H156" s="219"/>
      <c r="I156" s="215" t="s">
        <v>5884</v>
      </c>
      <c r="J156" s="215"/>
    </row>
    <row r="157" spans="1:10" ht="22.5" x14ac:dyDescent="0.2">
      <c r="A157" s="216">
        <v>4</v>
      </c>
      <c r="B157" s="217" t="s">
        <v>5695</v>
      </c>
      <c r="C157" s="29" t="s">
        <v>5553</v>
      </c>
      <c r="D157" s="219">
        <v>3500</v>
      </c>
      <c r="E157" s="218">
        <v>0</v>
      </c>
      <c r="F157" s="219">
        <v>700000</v>
      </c>
      <c r="G157" s="219">
        <v>460000</v>
      </c>
      <c r="H157" s="219"/>
      <c r="I157" s="215" t="s">
        <v>5884</v>
      </c>
      <c r="J157" s="215"/>
    </row>
    <row r="158" spans="1:10" ht="22.5" x14ac:dyDescent="0.2">
      <c r="A158" s="216">
        <v>5</v>
      </c>
      <c r="B158" s="217" t="s">
        <v>5782</v>
      </c>
      <c r="C158" s="29" t="s">
        <v>5640</v>
      </c>
      <c r="D158" s="218">
        <v>0</v>
      </c>
      <c r="E158" s="218">
        <v>0</v>
      </c>
      <c r="F158" s="219">
        <v>870000</v>
      </c>
      <c r="G158" s="219">
        <v>935000</v>
      </c>
      <c r="H158" s="219"/>
      <c r="I158" s="215" t="s">
        <v>5884</v>
      </c>
      <c r="J158" s="215"/>
    </row>
    <row r="159" spans="1:10" ht="22.5" x14ac:dyDescent="0.2">
      <c r="A159" s="216">
        <v>6</v>
      </c>
      <c r="B159" s="217" t="s">
        <v>5783</v>
      </c>
      <c r="C159" s="29" t="s">
        <v>5641</v>
      </c>
      <c r="D159" s="219">
        <v>2686200</v>
      </c>
      <c r="E159" s="219">
        <v>2074500</v>
      </c>
      <c r="F159" s="219">
        <v>16214000</v>
      </c>
      <c r="G159" s="219">
        <v>11255000</v>
      </c>
      <c r="H159" s="219"/>
      <c r="I159" s="215" t="s">
        <v>5884</v>
      </c>
      <c r="J159" s="215"/>
    </row>
    <row r="160" spans="1:10" ht="22.5" x14ac:dyDescent="0.2">
      <c r="A160" s="216">
        <v>8</v>
      </c>
      <c r="B160" s="217" t="s">
        <v>5779</v>
      </c>
      <c r="C160" s="29" t="s">
        <v>5637</v>
      </c>
      <c r="D160" s="218">
        <v>0</v>
      </c>
      <c r="E160" s="219">
        <v>150149166.78</v>
      </c>
      <c r="F160" s="219">
        <v>500000000</v>
      </c>
      <c r="G160" s="219">
        <v>349850833.19999999</v>
      </c>
      <c r="H160" s="219"/>
      <c r="I160" s="215" t="s">
        <v>5884</v>
      </c>
      <c r="J160" s="215"/>
    </row>
    <row r="161" spans="1:10" ht="22.5" x14ac:dyDescent="0.2">
      <c r="A161" s="216">
        <v>10</v>
      </c>
      <c r="B161" s="217" t="s">
        <v>5741</v>
      </c>
      <c r="C161" s="29" t="s">
        <v>5599</v>
      </c>
      <c r="D161" s="218">
        <v>0</v>
      </c>
      <c r="E161" s="219">
        <v>59267888.600000001</v>
      </c>
      <c r="F161" s="219">
        <v>1525000000</v>
      </c>
      <c r="G161" s="219">
        <v>1000000000</v>
      </c>
      <c r="H161" s="219"/>
      <c r="I161" s="215" t="s">
        <v>5884</v>
      </c>
      <c r="J161" s="215"/>
    </row>
    <row r="162" spans="1:10" x14ac:dyDescent="0.2">
      <c r="A162" s="220" t="s">
        <v>294</v>
      </c>
      <c r="B162" s="220"/>
      <c r="C162" s="220"/>
      <c r="D162" s="222">
        <v>4204325</v>
      </c>
      <c r="E162" s="222">
        <v>213441555.38</v>
      </c>
      <c r="F162" s="222">
        <v>2055984000</v>
      </c>
      <c r="G162" s="222">
        <v>1370350833.2</v>
      </c>
      <c r="H162" s="222"/>
      <c r="I162" s="215"/>
      <c r="J162" s="215"/>
    </row>
    <row r="163" spans="1:10" x14ac:dyDescent="0.2">
      <c r="A163" s="212">
        <v>42</v>
      </c>
      <c r="B163" s="213" t="s">
        <v>4521</v>
      </c>
      <c r="C163" s="214" t="s">
        <v>4324</v>
      </c>
      <c r="D163" s="214"/>
      <c r="E163" s="214"/>
      <c r="F163" s="214"/>
      <c r="G163" s="214"/>
      <c r="H163" s="214"/>
      <c r="I163" s="215"/>
      <c r="J163" s="215"/>
    </row>
    <row r="164" spans="1:10" ht="22.5" x14ac:dyDescent="0.2">
      <c r="A164" s="216">
        <v>1</v>
      </c>
      <c r="B164" s="217" t="s">
        <v>5704</v>
      </c>
      <c r="C164" s="29" t="s">
        <v>5562</v>
      </c>
      <c r="D164" s="219">
        <v>137806158.03999999</v>
      </c>
      <c r="E164" s="219">
        <v>210815810</v>
      </c>
      <c r="F164" s="219">
        <v>151649000</v>
      </c>
      <c r="G164" s="219">
        <v>210013000</v>
      </c>
      <c r="H164" s="219"/>
      <c r="I164" s="215" t="s">
        <v>5884</v>
      </c>
      <c r="J164" s="215"/>
    </row>
    <row r="165" spans="1:10" ht="22.5" x14ac:dyDescent="0.2">
      <c r="A165" s="216">
        <v>2</v>
      </c>
      <c r="B165" s="217" t="s">
        <v>5784</v>
      </c>
      <c r="C165" s="29" t="s">
        <v>5642</v>
      </c>
      <c r="D165" s="219">
        <v>10360000</v>
      </c>
      <c r="E165" s="219">
        <v>21040000</v>
      </c>
      <c r="F165" s="219">
        <v>160000000</v>
      </c>
      <c r="G165" s="219">
        <v>132801000</v>
      </c>
      <c r="H165" s="219"/>
      <c r="I165" s="215" t="s">
        <v>5884</v>
      </c>
      <c r="J165" s="215"/>
    </row>
    <row r="166" spans="1:10" x14ac:dyDescent="0.2">
      <c r="A166" s="220" t="s">
        <v>294</v>
      </c>
      <c r="B166" s="220"/>
      <c r="C166" s="220"/>
      <c r="D166" s="222">
        <v>148166158.03999999</v>
      </c>
      <c r="E166" s="222">
        <v>231855810</v>
      </c>
      <c r="F166" s="222">
        <v>311649000</v>
      </c>
      <c r="G166" s="222">
        <v>342814000</v>
      </c>
      <c r="H166" s="222"/>
      <c r="I166" s="215"/>
      <c r="J166" s="215"/>
    </row>
    <row r="167" spans="1:10" x14ac:dyDescent="0.2">
      <c r="A167" s="212">
        <v>43</v>
      </c>
      <c r="B167" s="213" t="s">
        <v>4523</v>
      </c>
      <c r="C167" s="214" t="s">
        <v>4326</v>
      </c>
      <c r="D167" s="214"/>
      <c r="E167" s="214"/>
      <c r="F167" s="214"/>
      <c r="G167" s="214"/>
      <c r="H167" s="214"/>
      <c r="I167" s="215"/>
      <c r="J167" s="215"/>
    </row>
    <row r="168" spans="1:10" ht="22.5" x14ac:dyDescent="0.2">
      <c r="A168" s="216">
        <v>1</v>
      </c>
      <c r="B168" s="217" t="s">
        <v>5785</v>
      </c>
      <c r="C168" s="29" t="s">
        <v>5643</v>
      </c>
      <c r="D168" s="219">
        <v>3412185.9</v>
      </c>
      <c r="E168" s="219">
        <v>28788812.75</v>
      </c>
      <c r="F168" s="219">
        <v>50624000</v>
      </c>
      <c r="G168" s="219">
        <v>31600000</v>
      </c>
      <c r="H168" s="219"/>
      <c r="I168" s="215" t="s">
        <v>5884</v>
      </c>
      <c r="J168" s="215"/>
    </row>
    <row r="169" spans="1:10" ht="22.5" x14ac:dyDescent="0.2">
      <c r="A169" s="216">
        <v>2</v>
      </c>
      <c r="B169" s="217" t="s">
        <v>5786</v>
      </c>
      <c r="C169" s="29" t="s">
        <v>5644</v>
      </c>
      <c r="D169" s="219">
        <v>26571669</v>
      </c>
      <c r="E169" s="219">
        <v>14577521.35</v>
      </c>
      <c r="F169" s="219">
        <v>59500000</v>
      </c>
      <c r="G169" s="219">
        <v>57250000</v>
      </c>
      <c r="H169" s="219"/>
      <c r="I169" s="215" t="s">
        <v>5884</v>
      </c>
      <c r="J169" s="215"/>
    </row>
    <row r="170" spans="1:10" ht="22.5" x14ac:dyDescent="0.2">
      <c r="A170" s="216">
        <v>3</v>
      </c>
      <c r="B170" s="217" t="s">
        <v>5749</v>
      </c>
      <c r="C170" s="29" t="s">
        <v>5607</v>
      </c>
      <c r="D170" s="219">
        <v>51420303.5</v>
      </c>
      <c r="E170" s="219">
        <v>77832194.25</v>
      </c>
      <c r="F170" s="219">
        <v>101000000</v>
      </c>
      <c r="G170" s="219">
        <v>125965200</v>
      </c>
      <c r="H170" s="219"/>
      <c r="I170" s="215" t="s">
        <v>5884</v>
      </c>
      <c r="J170" s="215"/>
    </row>
    <row r="171" spans="1:10" ht="22.5" x14ac:dyDescent="0.2">
      <c r="A171" s="216">
        <v>4</v>
      </c>
      <c r="B171" s="217" t="s">
        <v>5787</v>
      </c>
      <c r="C171" s="29" t="s">
        <v>5645</v>
      </c>
      <c r="D171" s="219">
        <v>6247750</v>
      </c>
      <c r="E171" s="219">
        <v>1593400</v>
      </c>
      <c r="F171" s="219">
        <v>65000000</v>
      </c>
      <c r="G171" s="219">
        <v>60000000</v>
      </c>
      <c r="H171" s="219"/>
      <c r="I171" s="215" t="s">
        <v>5884</v>
      </c>
      <c r="J171" s="215"/>
    </row>
    <row r="172" spans="1:10" ht="22.5" x14ac:dyDescent="0.2">
      <c r="A172" s="216">
        <v>5</v>
      </c>
      <c r="B172" s="217" t="s">
        <v>5740</v>
      </c>
      <c r="C172" s="29" t="s">
        <v>5598</v>
      </c>
      <c r="D172" s="219">
        <v>1763530</v>
      </c>
      <c r="E172" s="219">
        <v>16030715</v>
      </c>
      <c r="F172" s="219">
        <v>24000000</v>
      </c>
      <c r="G172" s="219">
        <v>13637000</v>
      </c>
      <c r="H172" s="219"/>
      <c r="I172" s="215" t="s">
        <v>5884</v>
      </c>
      <c r="J172" s="215"/>
    </row>
    <row r="173" spans="1:10" ht="22.5" x14ac:dyDescent="0.2">
      <c r="A173" s="216">
        <v>7</v>
      </c>
      <c r="B173" s="217" t="s">
        <v>5789</v>
      </c>
      <c r="C173" s="29" t="s">
        <v>5647</v>
      </c>
      <c r="D173" s="219">
        <v>287309737</v>
      </c>
      <c r="E173" s="219">
        <v>105883171</v>
      </c>
      <c r="F173" s="219">
        <v>250000000</v>
      </c>
      <c r="G173" s="219">
        <v>161547800</v>
      </c>
      <c r="H173" s="219"/>
      <c r="I173" s="215" t="s">
        <v>5884</v>
      </c>
      <c r="J173" s="215"/>
    </row>
    <row r="174" spans="1:10" x14ac:dyDescent="0.2">
      <c r="A174" s="220" t="s">
        <v>294</v>
      </c>
      <c r="B174" s="220"/>
      <c r="C174" s="220"/>
      <c r="D174" s="222">
        <v>376725175.39999998</v>
      </c>
      <c r="E174" s="222">
        <v>244705814.34999999</v>
      </c>
      <c r="F174" s="222">
        <v>550124000</v>
      </c>
      <c r="G174" s="222">
        <v>450000000</v>
      </c>
      <c r="H174" s="222"/>
      <c r="I174" s="215"/>
      <c r="J174" s="215"/>
    </row>
    <row r="175" spans="1:10" ht="21" x14ac:dyDescent="0.2">
      <c r="A175" s="212">
        <v>44</v>
      </c>
      <c r="B175" s="213" t="s">
        <v>4524</v>
      </c>
      <c r="C175" s="214" t="s">
        <v>4327</v>
      </c>
      <c r="D175" s="214"/>
      <c r="E175" s="214"/>
      <c r="F175" s="214"/>
      <c r="G175" s="214"/>
      <c r="H175" s="214"/>
      <c r="I175" s="215"/>
      <c r="J175" s="215"/>
    </row>
    <row r="176" spans="1:10" ht="22.5" x14ac:dyDescent="0.2">
      <c r="A176" s="216">
        <v>1</v>
      </c>
      <c r="B176" s="217" t="s">
        <v>5708</v>
      </c>
      <c r="C176" s="29" t="s">
        <v>5566</v>
      </c>
      <c r="D176" s="218">
        <v>0</v>
      </c>
      <c r="E176" s="218">
        <v>0</v>
      </c>
      <c r="F176" s="218">
        <v>0</v>
      </c>
      <c r="G176" s="218">
        <v>0</v>
      </c>
      <c r="H176" s="218"/>
      <c r="I176" s="215" t="s">
        <v>5884</v>
      </c>
      <c r="J176" s="215"/>
    </row>
    <row r="177" spans="1:10" ht="22.5" x14ac:dyDescent="0.2">
      <c r="A177" s="216">
        <v>2</v>
      </c>
      <c r="B177" s="217" t="s">
        <v>5694</v>
      </c>
      <c r="C177" s="29" t="s">
        <v>5552</v>
      </c>
      <c r="D177" s="218">
        <v>0</v>
      </c>
      <c r="E177" s="218">
        <v>0</v>
      </c>
      <c r="F177" s="219">
        <v>1000000</v>
      </c>
      <c r="G177" s="219">
        <v>1000000</v>
      </c>
      <c r="H177" s="219"/>
      <c r="I177" s="215" t="s">
        <v>5884</v>
      </c>
      <c r="J177" s="215"/>
    </row>
    <row r="178" spans="1:10" ht="22.5" x14ac:dyDescent="0.2">
      <c r="A178" s="216">
        <v>3</v>
      </c>
      <c r="B178" s="217" t="s">
        <v>5786</v>
      </c>
      <c r="C178" s="29" t="s">
        <v>5644</v>
      </c>
      <c r="D178" s="218">
        <v>0</v>
      </c>
      <c r="E178" s="218">
        <v>0</v>
      </c>
      <c r="F178" s="218">
        <v>0</v>
      </c>
      <c r="G178" s="218">
        <v>0</v>
      </c>
      <c r="H178" s="218"/>
      <c r="I178" s="215" t="s">
        <v>5884</v>
      </c>
      <c r="J178" s="215"/>
    </row>
    <row r="179" spans="1:10" ht="22.5" x14ac:dyDescent="0.2">
      <c r="A179" s="216">
        <v>4</v>
      </c>
      <c r="B179" s="217" t="s">
        <v>5790</v>
      </c>
      <c r="C179" s="29" t="s">
        <v>5648</v>
      </c>
      <c r="D179" s="219">
        <v>3590000</v>
      </c>
      <c r="E179" s="219">
        <v>700000</v>
      </c>
      <c r="F179" s="219">
        <v>23442000</v>
      </c>
      <c r="G179" s="219">
        <v>18000000</v>
      </c>
      <c r="H179" s="219"/>
      <c r="I179" s="215" t="s">
        <v>5884</v>
      </c>
      <c r="J179" s="215"/>
    </row>
    <row r="180" spans="1:10" ht="22.5" x14ac:dyDescent="0.2">
      <c r="A180" s="216">
        <v>5</v>
      </c>
      <c r="B180" s="217" t="s">
        <v>5791</v>
      </c>
      <c r="C180" s="29" t="s">
        <v>5649</v>
      </c>
      <c r="D180" s="219">
        <v>63441867</v>
      </c>
      <c r="E180" s="219">
        <v>51373211</v>
      </c>
      <c r="F180" s="219">
        <v>138000000</v>
      </c>
      <c r="G180" s="219">
        <v>116000000</v>
      </c>
      <c r="H180" s="219"/>
      <c r="I180" s="215" t="s">
        <v>5884</v>
      </c>
      <c r="J180" s="215"/>
    </row>
    <row r="181" spans="1:10" ht="22.5" x14ac:dyDescent="0.2">
      <c r="A181" s="216">
        <v>6</v>
      </c>
      <c r="B181" s="217" t="s">
        <v>5792</v>
      </c>
      <c r="C181" s="29" t="s">
        <v>5650</v>
      </c>
      <c r="D181" s="219">
        <v>61000</v>
      </c>
      <c r="E181" s="219">
        <v>66000</v>
      </c>
      <c r="F181" s="219">
        <v>4020000</v>
      </c>
      <c r="G181" s="219">
        <v>3000000</v>
      </c>
      <c r="H181" s="219"/>
      <c r="I181" s="215" t="s">
        <v>5884</v>
      </c>
      <c r="J181" s="215"/>
    </row>
    <row r="182" spans="1:10" ht="22.5" x14ac:dyDescent="0.2">
      <c r="A182" s="216">
        <v>7</v>
      </c>
      <c r="B182" s="217" t="s">
        <v>5710</v>
      </c>
      <c r="C182" s="29" t="s">
        <v>5568</v>
      </c>
      <c r="D182" s="219">
        <v>2783515</v>
      </c>
      <c r="E182" s="219">
        <v>98640</v>
      </c>
      <c r="F182" s="219">
        <v>20980000</v>
      </c>
      <c r="G182" s="219">
        <v>12000000</v>
      </c>
      <c r="H182" s="219"/>
      <c r="I182" s="215" t="s">
        <v>5884</v>
      </c>
      <c r="J182" s="215"/>
    </row>
    <row r="183" spans="1:10" ht="22.5" x14ac:dyDescent="0.2">
      <c r="A183" s="216">
        <v>8</v>
      </c>
      <c r="B183" s="217" t="s">
        <v>5779</v>
      </c>
      <c r="C183" s="29" t="s">
        <v>5637</v>
      </c>
      <c r="D183" s="218">
        <v>0</v>
      </c>
      <c r="E183" s="218">
        <v>0</v>
      </c>
      <c r="F183" s="219">
        <v>50000000</v>
      </c>
      <c r="G183" s="218">
        <v>0</v>
      </c>
      <c r="H183" s="218"/>
      <c r="I183" s="215" t="s">
        <v>5884</v>
      </c>
      <c r="J183" s="215"/>
    </row>
    <row r="184" spans="1:10" x14ac:dyDescent="0.2">
      <c r="A184" s="220" t="s">
        <v>294</v>
      </c>
      <c r="B184" s="220"/>
      <c r="C184" s="220"/>
      <c r="D184" s="222">
        <v>69876382</v>
      </c>
      <c r="E184" s="222">
        <v>52237851</v>
      </c>
      <c r="F184" s="222">
        <v>237442000</v>
      </c>
      <c r="G184" s="222">
        <v>150000000</v>
      </c>
      <c r="H184" s="222"/>
      <c r="I184" s="215"/>
      <c r="J184" s="215"/>
    </row>
    <row r="185" spans="1:10" x14ac:dyDescent="0.2">
      <c r="A185" s="212">
        <v>45</v>
      </c>
      <c r="B185" s="213" t="s">
        <v>4525</v>
      </c>
      <c r="C185" s="214" t="s">
        <v>4328</v>
      </c>
      <c r="D185" s="214"/>
      <c r="E185" s="214"/>
      <c r="F185" s="214"/>
      <c r="G185" s="214"/>
      <c r="H185" s="214"/>
      <c r="I185" s="215"/>
      <c r="J185" s="215"/>
    </row>
    <row r="186" spans="1:10" ht="22.5" x14ac:dyDescent="0.2">
      <c r="A186" s="216">
        <v>1</v>
      </c>
      <c r="B186" s="217" t="s">
        <v>5793</v>
      </c>
      <c r="C186" s="29" t="s">
        <v>5651</v>
      </c>
      <c r="D186" s="219">
        <v>51572515.5</v>
      </c>
      <c r="E186" s="219">
        <v>43123430.299999997</v>
      </c>
      <c r="F186" s="219">
        <v>35000000</v>
      </c>
      <c r="G186" s="219">
        <v>40634000</v>
      </c>
      <c r="H186" s="219"/>
      <c r="I186" s="215" t="s">
        <v>5884</v>
      </c>
      <c r="J186" s="215"/>
    </row>
    <row r="187" spans="1:10" ht="22.5" x14ac:dyDescent="0.2">
      <c r="A187" s="216">
        <v>2</v>
      </c>
      <c r="B187" s="217" t="s">
        <v>5794</v>
      </c>
      <c r="C187" s="29" t="s">
        <v>5652</v>
      </c>
      <c r="D187" s="218">
        <v>0</v>
      </c>
      <c r="E187" s="219">
        <v>25121741</v>
      </c>
      <c r="F187" s="219">
        <v>40000000</v>
      </c>
      <c r="G187" s="219">
        <v>50000000</v>
      </c>
      <c r="H187" s="219"/>
      <c r="I187" s="215" t="s">
        <v>5884</v>
      </c>
      <c r="J187" s="215"/>
    </row>
    <row r="188" spans="1:10" ht="22.5" x14ac:dyDescent="0.2">
      <c r="A188" s="216">
        <v>3</v>
      </c>
      <c r="B188" s="217" t="s">
        <v>5795</v>
      </c>
      <c r="C188" s="29" t="s">
        <v>5653</v>
      </c>
      <c r="D188" s="219">
        <v>34929520</v>
      </c>
      <c r="E188" s="219">
        <v>30186035</v>
      </c>
      <c r="F188" s="219">
        <v>45763000</v>
      </c>
      <c r="G188" s="219">
        <v>45000000</v>
      </c>
      <c r="H188" s="219"/>
      <c r="I188" s="215" t="s">
        <v>5884</v>
      </c>
      <c r="J188" s="215"/>
    </row>
    <row r="189" spans="1:10" ht="22.5" x14ac:dyDescent="0.2">
      <c r="A189" s="216">
        <v>4</v>
      </c>
      <c r="B189" s="217" t="s">
        <v>5694</v>
      </c>
      <c r="C189" s="29" t="s">
        <v>5552</v>
      </c>
      <c r="D189" s="219">
        <v>95900</v>
      </c>
      <c r="E189" s="219">
        <v>92500</v>
      </c>
      <c r="F189" s="219">
        <v>200000</v>
      </c>
      <c r="G189" s="219">
        <v>200000</v>
      </c>
      <c r="H189" s="219"/>
      <c r="I189" s="215" t="s">
        <v>5884</v>
      </c>
      <c r="J189" s="215"/>
    </row>
    <row r="190" spans="1:10" ht="22.5" x14ac:dyDescent="0.2">
      <c r="A190" s="216">
        <v>5</v>
      </c>
      <c r="B190" s="217" t="s">
        <v>5796</v>
      </c>
      <c r="C190" s="29" t="s">
        <v>5654</v>
      </c>
      <c r="D190" s="219">
        <v>4195450</v>
      </c>
      <c r="E190" s="219">
        <v>3788850</v>
      </c>
      <c r="F190" s="219">
        <v>5000000</v>
      </c>
      <c r="G190" s="219">
        <v>6000000</v>
      </c>
      <c r="H190" s="219"/>
      <c r="I190" s="215" t="s">
        <v>5884</v>
      </c>
      <c r="J190" s="215"/>
    </row>
    <row r="191" spans="1:10" ht="22.5" x14ac:dyDescent="0.2">
      <c r="A191" s="216">
        <v>6</v>
      </c>
      <c r="B191" s="217" t="s">
        <v>5797</v>
      </c>
      <c r="C191" s="29" t="s">
        <v>5655</v>
      </c>
      <c r="D191" s="219">
        <v>9763510</v>
      </c>
      <c r="E191" s="219">
        <v>5767360</v>
      </c>
      <c r="F191" s="219">
        <v>9000000</v>
      </c>
      <c r="G191" s="219">
        <v>10000000</v>
      </c>
      <c r="H191" s="219"/>
      <c r="I191" s="215" t="s">
        <v>5884</v>
      </c>
      <c r="J191" s="215"/>
    </row>
    <row r="192" spans="1:10" x14ac:dyDescent="0.2">
      <c r="A192" s="220" t="s">
        <v>294</v>
      </c>
      <c r="B192" s="220"/>
      <c r="C192" s="220"/>
      <c r="D192" s="222">
        <v>100556895.5</v>
      </c>
      <c r="E192" s="222">
        <v>108079916.3</v>
      </c>
      <c r="F192" s="222">
        <v>134963000</v>
      </c>
      <c r="G192" s="222">
        <v>151834000</v>
      </c>
      <c r="H192" s="222"/>
      <c r="I192" s="215"/>
      <c r="J192" s="215"/>
    </row>
    <row r="193" spans="1:10" x14ac:dyDescent="0.2">
      <c r="A193" s="212">
        <v>46</v>
      </c>
      <c r="B193" s="213" t="s">
        <v>4526</v>
      </c>
      <c r="C193" s="214" t="s">
        <v>4329</v>
      </c>
      <c r="D193" s="214"/>
      <c r="E193" s="214"/>
      <c r="F193" s="214"/>
      <c r="G193" s="214"/>
      <c r="H193" s="214"/>
      <c r="I193" s="215"/>
      <c r="J193" s="215"/>
    </row>
    <row r="194" spans="1:10" ht="22.5" x14ac:dyDescent="0.2">
      <c r="A194" s="216">
        <v>1</v>
      </c>
      <c r="B194" s="217" t="s">
        <v>5694</v>
      </c>
      <c r="C194" s="29" t="s">
        <v>5552</v>
      </c>
      <c r="D194" s="218">
        <v>0</v>
      </c>
      <c r="E194" s="218">
        <v>0</v>
      </c>
      <c r="F194" s="219">
        <v>50000</v>
      </c>
      <c r="G194" s="219">
        <v>77000</v>
      </c>
      <c r="H194" s="219"/>
      <c r="I194" s="215" t="s">
        <v>5884</v>
      </c>
      <c r="J194" s="215"/>
    </row>
    <row r="195" spans="1:10" ht="22.5" x14ac:dyDescent="0.2">
      <c r="A195" s="216">
        <v>2</v>
      </c>
      <c r="B195" s="217" t="s">
        <v>5697</v>
      </c>
      <c r="C195" s="29" t="s">
        <v>5555</v>
      </c>
      <c r="D195" s="219">
        <v>391210</v>
      </c>
      <c r="E195" s="219">
        <v>266000</v>
      </c>
      <c r="F195" s="219">
        <v>129000</v>
      </c>
      <c r="G195" s="219">
        <v>223000</v>
      </c>
      <c r="H195" s="219"/>
      <c r="I195" s="215" t="s">
        <v>5884</v>
      </c>
      <c r="J195" s="215"/>
    </row>
    <row r="196" spans="1:10" x14ac:dyDescent="0.2">
      <c r="A196" s="220" t="s">
        <v>294</v>
      </c>
      <c r="B196" s="220"/>
      <c r="C196" s="220"/>
      <c r="D196" s="222">
        <v>391210</v>
      </c>
      <c r="E196" s="222">
        <v>266000</v>
      </c>
      <c r="F196" s="222">
        <v>179000</v>
      </c>
      <c r="G196" s="222">
        <v>300000</v>
      </c>
      <c r="H196" s="222"/>
      <c r="I196" s="215"/>
      <c r="J196" s="215"/>
    </row>
    <row r="197" spans="1:10" x14ac:dyDescent="0.2">
      <c r="A197" s="212">
        <v>47</v>
      </c>
      <c r="B197" s="213" t="s">
        <v>4442</v>
      </c>
      <c r="C197" s="214" t="s">
        <v>4242</v>
      </c>
      <c r="D197" s="214"/>
      <c r="E197" s="214"/>
      <c r="F197" s="214"/>
      <c r="G197" s="214"/>
      <c r="H197" s="214"/>
      <c r="I197" s="215"/>
      <c r="J197" s="215"/>
    </row>
    <row r="198" spans="1:10" ht="22.5" x14ac:dyDescent="0.2">
      <c r="A198" s="216">
        <v>1</v>
      </c>
      <c r="B198" s="217" t="s">
        <v>5708</v>
      </c>
      <c r="C198" s="29" t="s">
        <v>5566</v>
      </c>
      <c r="D198" s="218">
        <v>0</v>
      </c>
      <c r="E198" s="218">
        <v>0</v>
      </c>
      <c r="F198" s="219">
        <v>400000</v>
      </c>
      <c r="G198" s="219">
        <v>400000</v>
      </c>
      <c r="H198" s="219"/>
      <c r="I198" s="215" t="s">
        <v>5884</v>
      </c>
      <c r="J198" s="215"/>
    </row>
    <row r="199" spans="1:10" ht="22.5" x14ac:dyDescent="0.2">
      <c r="A199" s="216">
        <v>2</v>
      </c>
      <c r="B199" s="217" t="s">
        <v>5748</v>
      </c>
      <c r="C199" s="29" t="s">
        <v>5606</v>
      </c>
      <c r="D199" s="219">
        <v>48156829.009999998</v>
      </c>
      <c r="E199" s="219">
        <v>32269527.379999999</v>
      </c>
      <c r="F199" s="219">
        <v>147000000</v>
      </c>
      <c r="G199" s="219">
        <v>226481000</v>
      </c>
      <c r="H199" s="219"/>
      <c r="I199" s="215" t="s">
        <v>5884</v>
      </c>
      <c r="J199" s="215"/>
    </row>
    <row r="200" spans="1:10" ht="22.5" x14ac:dyDescent="0.2">
      <c r="A200" s="216">
        <v>3</v>
      </c>
      <c r="B200" s="217" t="s">
        <v>5795</v>
      </c>
      <c r="C200" s="29" t="s">
        <v>5653</v>
      </c>
      <c r="D200" s="219">
        <v>4100</v>
      </c>
      <c r="E200" s="218">
        <v>0</v>
      </c>
      <c r="F200" s="219">
        <v>100000</v>
      </c>
      <c r="G200" s="219">
        <v>100000</v>
      </c>
      <c r="H200" s="219"/>
      <c r="I200" s="215" t="s">
        <v>5884</v>
      </c>
      <c r="J200" s="215"/>
    </row>
    <row r="201" spans="1:10" ht="22.5" x14ac:dyDescent="0.2">
      <c r="A201" s="216">
        <v>4</v>
      </c>
      <c r="B201" s="217" t="s">
        <v>5694</v>
      </c>
      <c r="C201" s="29" t="s">
        <v>5552</v>
      </c>
      <c r="D201" s="218">
        <v>0</v>
      </c>
      <c r="E201" s="218">
        <v>0</v>
      </c>
      <c r="F201" s="219">
        <v>100000</v>
      </c>
      <c r="G201" s="219">
        <v>100000</v>
      </c>
      <c r="H201" s="219"/>
      <c r="I201" s="215" t="s">
        <v>5884</v>
      </c>
      <c r="J201" s="215"/>
    </row>
    <row r="202" spans="1:10" ht="22.5" x14ac:dyDescent="0.2">
      <c r="A202" s="216">
        <v>5</v>
      </c>
      <c r="B202" s="217" t="s">
        <v>5704</v>
      </c>
      <c r="C202" s="29" t="s">
        <v>5562</v>
      </c>
      <c r="D202" s="219">
        <v>3646889.85</v>
      </c>
      <c r="E202" s="219">
        <v>1785614.45</v>
      </c>
      <c r="F202" s="219">
        <v>95000000</v>
      </c>
      <c r="G202" s="219">
        <v>95000000</v>
      </c>
      <c r="H202" s="219"/>
      <c r="I202" s="215" t="s">
        <v>5884</v>
      </c>
      <c r="J202" s="215"/>
    </row>
    <row r="203" spans="1:10" ht="22.5" x14ac:dyDescent="0.2">
      <c r="A203" s="216">
        <v>6</v>
      </c>
      <c r="B203" s="217" t="s">
        <v>5714</v>
      </c>
      <c r="C203" s="29" t="s">
        <v>5572</v>
      </c>
      <c r="D203" s="218">
        <v>0</v>
      </c>
      <c r="E203" s="218">
        <v>0</v>
      </c>
      <c r="F203" s="219">
        <v>1955000</v>
      </c>
      <c r="G203" s="219">
        <v>1955000</v>
      </c>
      <c r="H203" s="219"/>
      <c r="I203" s="215" t="s">
        <v>5884</v>
      </c>
      <c r="J203" s="215"/>
    </row>
    <row r="204" spans="1:10" x14ac:dyDescent="0.2">
      <c r="A204" s="220" t="s">
        <v>294</v>
      </c>
      <c r="B204" s="220"/>
      <c r="C204" s="220"/>
      <c r="D204" s="222">
        <v>51807818.859999999</v>
      </c>
      <c r="E204" s="222">
        <v>34055141.829999998</v>
      </c>
      <c r="F204" s="222">
        <v>244555000</v>
      </c>
      <c r="G204" s="222">
        <v>324036000</v>
      </c>
      <c r="H204" s="222"/>
      <c r="I204" s="215"/>
      <c r="J204" s="215"/>
    </row>
    <row r="205" spans="1:10" x14ac:dyDescent="0.2">
      <c r="A205" s="212">
        <v>48</v>
      </c>
      <c r="B205" s="213" t="s">
        <v>4535</v>
      </c>
      <c r="C205" s="214" t="s">
        <v>4338</v>
      </c>
      <c r="D205" s="214"/>
      <c r="E205" s="214"/>
      <c r="F205" s="214"/>
      <c r="G205" s="214"/>
      <c r="H205" s="214"/>
      <c r="I205" s="215"/>
      <c r="J205" s="215"/>
    </row>
    <row r="206" spans="1:10" ht="22.5" x14ac:dyDescent="0.2">
      <c r="A206" s="216">
        <v>1</v>
      </c>
      <c r="B206" s="217" t="s">
        <v>5793</v>
      </c>
      <c r="C206" s="29" t="s">
        <v>5651</v>
      </c>
      <c r="D206" s="219">
        <v>7518753.4800000004</v>
      </c>
      <c r="E206" s="219">
        <v>3022460</v>
      </c>
      <c r="F206" s="219">
        <v>7900000</v>
      </c>
      <c r="G206" s="219">
        <v>7000000</v>
      </c>
      <c r="H206" s="219"/>
      <c r="I206" s="215" t="s">
        <v>5884</v>
      </c>
      <c r="J206" s="215"/>
    </row>
    <row r="207" spans="1:10" ht="22.5" x14ac:dyDescent="0.2">
      <c r="A207" s="216">
        <v>2</v>
      </c>
      <c r="B207" s="217" t="s">
        <v>5794</v>
      </c>
      <c r="C207" s="29" t="s">
        <v>5652</v>
      </c>
      <c r="D207" s="218">
        <v>0</v>
      </c>
      <c r="E207" s="218">
        <v>0</v>
      </c>
      <c r="F207" s="218">
        <v>0</v>
      </c>
      <c r="G207" s="219">
        <v>500000</v>
      </c>
      <c r="H207" s="219"/>
      <c r="I207" s="215" t="s">
        <v>5884</v>
      </c>
      <c r="J207" s="215"/>
    </row>
    <row r="208" spans="1:10" ht="22.5" x14ac:dyDescent="0.2">
      <c r="A208" s="216">
        <v>3</v>
      </c>
      <c r="B208" s="217" t="s">
        <v>5795</v>
      </c>
      <c r="C208" s="29" t="s">
        <v>5653</v>
      </c>
      <c r="D208" s="219">
        <v>10264210</v>
      </c>
      <c r="E208" s="219">
        <v>6391930</v>
      </c>
      <c r="F208" s="219">
        <v>2662000</v>
      </c>
      <c r="G208" s="219">
        <v>5429000</v>
      </c>
      <c r="H208" s="219"/>
      <c r="I208" s="215" t="s">
        <v>5884</v>
      </c>
      <c r="J208" s="215"/>
    </row>
    <row r="209" spans="1:10" ht="22.5" x14ac:dyDescent="0.2">
      <c r="A209" s="216">
        <v>4</v>
      </c>
      <c r="B209" s="217" t="s">
        <v>5710</v>
      </c>
      <c r="C209" s="29" t="s">
        <v>5568</v>
      </c>
      <c r="D209" s="219">
        <v>1740200</v>
      </c>
      <c r="E209" s="219">
        <v>863740</v>
      </c>
      <c r="F209" s="219">
        <v>2800000</v>
      </c>
      <c r="G209" s="219">
        <v>4200000</v>
      </c>
      <c r="H209" s="219"/>
      <c r="I209" s="215" t="s">
        <v>5884</v>
      </c>
      <c r="J209" s="215"/>
    </row>
    <row r="210" spans="1:10" x14ac:dyDescent="0.2">
      <c r="A210" s="220" t="s">
        <v>294</v>
      </c>
      <c r="B210" s="220"/>
      <c r="C210" s="220"/>
      <c r="D210" s="222">
        <v>19523163.48</v>
      </c>
      <c r="E210" s="222">
        <v>10278130</v>
      </c>
      <c r="F210" s="222">
        <v>13362000</v>
      </c>
      <c r="G210" s="222">
        <v>17129000</v>
      </c>
      <c r="H210" s="222"/>
      <c r="I210" s="215"/>
      <c r="J210" s="215"/>
    </row>
    <row r="211" spans="1:10" x14ac:dyDescent="0.2">
      <c r="A211" s="212">
        <v>49</v>
      </c>
      <c r="B211" s="213" t="s">
        <v>4662</v>
      </c>
      <c r="C211" s="214" t="s">
        <v>4646</v>
      </c>
      <c r="D211" s="214"/>
      <c r="E211" s="214"/>
      <c r="F211" s="214"/>
      <c r="G211" s="214"/>
      <c r="H211" s="214"/>
      <c r="I211" s="215"/>
      <c r="J211" s="215"/>
    </row>
    <row r="212" spans="1:10" ht="22.5" x14ac:dyDescent="0.2">
      <c r="A212" s="216">
        <v>2</v>
      </c>
      <c r="B212" s="217" t="s">
        <v>5798</v>
      </c>
      <c r="C212" s="29" t="s">
        <v>5656</v>
      </c>
      <c r="D212" s="218">
        <v>0</v>
      </c>
      <c r="E212" s="219">
        <v>11000000</v>
      </c>
      <c r="F212" s="219">
        <v>15811000</v>
      </c>
      <c r="G212" s="219">
        <v>23714000</v>
      </c>
      <c r="H212" s="219"/>
      <c r="I212" s="215" t="s">
        <v>5884</v>
      </c>
      <c r="J212" s="215"/>
    </row>
    <row r="213" spans="1:10" x14ac:dyDescent="0.2">
      <c r="A213" s="220" t="s">
        <v>294</v>
      </c>
      <c r="B213" s="220"/>
      <c r="C213" s="220"/>
      <c r="D213" s="221">
        <v>0</v>
      </c>
      <c r="E213" s="222">
        <v>11000000</v>
      </c>
      <c r="F213" s="222">
        <v>15811000</v>
      </c>
      <c r="G213" s="222">
        <v>23714000</v>
      </c>
      <c r="H213" s="222"/>
      <c r="I213" s="215"/>
      <c r="J213" s="215"/>
    </row>
    <row r="214" spans="1:10" x14ac:dyDescent="0.2">
      <c r="A214" s="212">
        <v>50</v>
      </c>
      <c r="B214" s="213" t="s">
        <v>4540</v>
      </c>
      <c r="C214" s="214" t="s">
        <v>4343</v>
      </c>
      <c r="D214" s="214"/>
      <c r="E214" s="214"/>
      <c r="F214" s="214"/>
      <c r="G214" s="214"/>
      <c r="H214" s="214"/>
      <c r="I214" s="215"/>
      <c r="J214" s="215"/>
    </row>
    <row r="215" spans="1:10" ht="22.5" x14ac:dyDescent="0.2">
      <c r="A215" s="216">
        <v>1</v>
      </c>
      <c r="B215" s="217" t="s">
        <v>5799</v>
      </c>
      <c r="C215" s="29" t="s">
        <v>5657</v>
      </c>
      <c r="D215" s="219">
        <v>240000</v>
      </c>
      <c r="E215" s="219">
        <v>210000</v>
      </c>
      <c r="F215" s="219">
        <v>500000</v>
      </c>
      <c r="G215" s="219">
        <v>960000</v>
      </c>
      <c r="H215" s="219"/>
      <c r="I215" s="215" t="s">
        <v>5884</v>
      </c>
      <c r="J215" s="215"/>
    </row>
    <row r="216" spans="1:10" ht="22.5" x14ac:dyDescent="0.2">
      <c r="A216" s="216">
        <v>2</v>
      </c>
      <c r="B216" s="217" t="s">
        <v>5800</v>
      </c>
      <c r="C216" s="29" t="s">
        <v>5658</v>
      </c>
      <c r="D216" s="219">
        <v>20000</v>
      </c>
      <c r="E216" s="219">
        <v>40000</v>
      </c>
      <c r="F216" s="219">
        <v>100000</v>
      </c>
      <c r="G216" s="219">
        <v>120000</v>
      </c>
      <c r="H216" s="219"/>
      <c r="I216" s="215" t="s">
        <v>5884</v>
      </c>
      <c r="J216" s="215"/>
    </row>
    <row r="217" spans="1:10" ht="22.5" x14ac:dyDescent="0.2">
      <c r="A217" s="216">
        <v>3</v>
      </c>
      <c r="B217" s="217" t="s">
        <v>5722</v>
      </c>
      <c r="C217" s="29" t="s">
        <v>5580</v>
      </c>
      <c r="D217" s="219">
        <v>44000</v>
      </c>
      <c r="E217" s="219">
        <v>9000</v>
      </c>
      <c r="F217" s="219">
        <v>100000</v>
      </c>
      <c r="G217" s="219">
        <v>120000</v>
      </c>
      <c r="H217" s="219"/>
      <c r="I217" s="215" t="s">
        <v>5884</v>
      </c>
      <c r="J217" s="215"/>
    </row>
    <row r="218" spans="1:10" ht="22.5" x14ac:dyDescent="0.2">
      <c r="A218" s="216">
        <v>4</v>
      </c>
      <c r="B218" s="217" t="s">
        <v>5801</v>
      </c>
      <c r="C218" s="29" t="s">
        <v>5659</v>
      </c>
      <c r="D218" s="219">
        <v>150000</v>
      </c>
      <c r="E218" s="219">
        <v>50000</v>
      </c>
      <c r="F218" s="219">
        <v>250000</v>
      </c>
      <c r="G218" s="219">
        <v>265000</v>
      </c>
      <c r="H218" s="219"/>
      <c r="I218" s="215" t="s">
        <v>5884</v>
      </c>
      <c r="J218" s="215"/>
    </row>
    <row r="219" spans="1:10" ht="22.5" x14ac:dyDescent="0.2">
      <c r="A219" s="216">
        <v>5</v>
      </c>
      <c r="B219" s="217" t="s">
        <v>5715</v>
      </c>
      <c r="C219" s="29" t="s">
        <v>5573</v>
      </c>
      <c r="D219" s="218">
        <v>0</v>
      </c>
      <c r="E219" s="218">
        <v>0</v>
      </c>
      <c r="F219" s="219">
        <v>50000</v>
      </c>
      <c r="G219" s="219">
        <v>60000</v>
      </c>
      <c r="H219" s="219"/>
      <c r="I219" s="215" t="s">
        <v>5884</v>
      </c>
      <c r="J219" s="215"/>
    </row>
    <row r="220" spans="1:10" ht="22.5" x14ac:dyDescent="0.2">
      <c r="A220" s="216">
        <v>6</v>
      </c>
      <c r="B220" s="217" t="s">
        <v>5788</v>
      </c>
      <c r="C220" s="29" t="s">
        <v>5646</v>
      </c>
      <c r="D220" s="219">
        <v>250000</v>
      </c>
      <c r="E220" s="219">
        <v>150000</v>
      </c>
      <c r="F220" s="219">
        <v>1345000</v>
      </c>
      <c r="G220" s="219">
        <v>1800000</v>
      </c>
      <c r="H220" s="219"/>
      <c r="I220" s="215" t="s">
        <v>5884</v>
      </c>
      <c r="J220" s="215"/>
    </row>
    <row r="221" spans="1:10" ht="22.5" x14ac:dyDescent="0.2">
      <c r="A221" s="216">
        <v>7</v>
      </c>
      <c r="B221" s="217" t="s">
        <v>5696</v>
      </c>
      <c r="C221" s="29" t="s">
        <v>5554</v>
      </c>
      <c r="D221" s="218">
        <v>0</v>
      </c>
      <c r="E221" s="218">
        <v>0</v>
      </c>
      <c r="F221" s="218">
        <v>0</v>
      </c>
      <c r="G221" s="218">
        <v>0</v>
      </c>
      <c r="H221" s="218"/>
      <c r="I221" s="215" t="s">
        <v>5884</v>
      </c>
      <c r="J221" s="215"/>
    </row>
    <row r="222" spans="1:10" x14ac:dyDescent="0.2">
      <c r="A222" s="220" t="s">
        <v>294</v>
      </c>
      <c r="B222" s="220"/>
      <c r="C222" s="220"/>
      <c r="D222" s="222">
        <v>704000</v>
      </c>
      <c r="E222" s="222">
        <v>459000</v>
      </c>
      <c r="F222" s="222">
        <v>2345000</v>
      </c>
      <c r="G222" s="222">
        <v>3325000</v>
      </c>
      <c r="H222" s="222"/>
      <c r="I222" s="215"/>
      <c r="J222" s="215"/>
    </row>
    <row r="223" spans="1:10" x14ac:dyDescent="0.2">
      <c r="A223" s="212">
        <v>51</v>
      </c>
      <c r="B223" s="213" t="s">
        <v>4544</v>
      </c>
      <c r="C223" s="214" t="s">
        <v>4347</v>
      </c>
      <c r="D223" s="214"/>
      <c r="E223" s="214"/>
      <c r="F223" s="214"/>
      <c r="G223" s="214"/>
      <c r="H223" s="214"/>
      <c r="I223" s="215"/>
      <c r="J223" s="215"/>
    </row>
    <row r="224" spans="1:10" ht="22.5" x14ac:dyDescent="0.2">
      <c r="A224" s="216">
        <v>1</v>
      </c>
      <c r="B224" s="217" t="s">
        <v>5800</v>
      </c>
      <c r="C224" s="29" t="s">
        <v>5658</v>
      </c>
      <c r="D224" s="219">
        <v>11495050</v>
      </c>
      <c r="E224" s="219">
        <v>10271050</v>
      </c>
      <c r="F224" s="219">
        <v>63500000</v>
      </c>
      <c r="G224" s="219">
        <v>60500000</v>
      </c>
      <c r="H224" s="219"/>
      <c r="I224" s="215" t="s">
        <v>5884</v>
      </c>
      <c r="J224" s="215"/>
    </row>
    <row r="225" spans="1:10" ht="22.5" x14ac:dyDescent="0.2">
      <c r="A225" s="216">
        <v>2</v>
      </c>
      <c r="B225" s="217" t="s">
        <v>5802</v>
      </c>
      <c r="C225" s="29" t="s">
        <v>5660</v>
      </c>
      <c r="D225" s="219">
        <v>63159500</v>
      </c>
      <c r="E225" s="219">
        <v>56445850</v>
      </c>
      <c r="F225" s="219">
        <v>70000000</v>
      </c>
      <c r="G225" s="219">
        <v>70000000</v>
      </c>
      <c r="H225" s="219"/>
      <c r="I225" s="215" t="s">
        <v>5884</v>
      </c>
      <c r="J225" s="215"/>
    </row>
    <row r="226" spans="1:10" ht="22.5" x14ac:dyDescent="0.2">
      <c r="A226" s="216">
        <v>3</v>
      </c>
      <c r="B226" s="217" t="s">
        <v>5803</v>
      </c>
      <c r="C226" s="29" t="s">
        <v>5661</v>
      </c>
      <c r="D226" s="219">
        <v>110000</v>
      </c>
      <c r="E226" s="219">
        <v>3480000</v>
      </c>
      <c r="F226" s="219">
        <v>1500000</v>
      </c>
      <c r="G226" s="219">
        <v>10000000</v>
      </c>
      <c r="H226" s="219"/>
      <c r="I226" s="215" t="s">
        <v>5884</v>
      </c>
      <c r="J226" s="215"/>
    </row>
    <row r="227" spans="1:10" ht="22.5" x14ac:dyDescent="0.2">
      <c r="A227" s="216">
        <v>4</v>
      </c>
      <c r="B227" s="217" t="s">
        <v>5694</v>
      </c>
      <c r="C227" s="29" t="s">
        <v>5552</v>
      </c>
      <c r="D227" s="219">
        <v>1240000</v>
      </c>
      <c r="E227" s="219">
        <v>615000</v>
      </c>
      <c r="F227" s="218">
        <v>0</v>
      </c>
      <c r="G227" s="218">
        <v>0</v>
      </c>
      <c r="H227" s="218"/>
      <c r="I227" s="215" t="s">
        <v>5884</v>
      </c>
      <c r="J227" s="215"/>
    </row>
    <row r="228" spans="1:10" ht="22.5" x14ac:dyDescent="0.2">
      <c r="A228" s="216">
        <v>5</v>
      </c>
      <c r="B228" s="217" t="s">
        <v>5721</v>
      </c>
      <c r="C228" s="29" t="s">
        <v>5579</v>
      </c>
      <c r="D228" s="218">
        <v>0</v>
      </c>
      <c r="E228" s="218">
        <v>0</v>
      </c>
      <c r="F228" s="218">
        <v>0</v>
      </c>
      <c r="G228" s="218">
        <v>0</v>
      </c>
      <c r="H228" s="218"/>
      <c r="I228" s="215" t="s">
        <v>5884</v>
      </c>
      <c r="J228" s="215"/>
    </row>
    <row r="229" spans="1:10" ht="22.5" x14ac:dyDescent="0.2">
      <c r="A229" s="216">
        <v>6</v>
      </c>
      <c r="B229" s="217" t="s">
        <v>5722</v>
      </c>
      <c r="C229" s="29" t="s">
        <v>5580</v>
      </c>
      <c r="D229" s="219">
        <v>205600165</v>
      </c>
      <c r="E229" s="219">
        <v>217690110</v>
      </c>
      <c r="F229" s="219">
        <v>200577000</v>
      </c>
      <c r="G229" s="219">
        <v>210500000</v>
      </c>
      <c r="H229" s="219"/>
      <c r="I229" s="215" t="s">
        <v>5884</v>
      </c>
      <c r="J229" s="215"/>
    </row>
    <row r="230" spans="1:10" ht="22.5" x14ac:dyDescent="0.2">
      <c r="A230" s="216">
        <v>7</v>
      </c>
      <c r="B230" s="217" t="s">
        <v>5697</v>
      </c>
      <c r="C230" s="29" t="s">
        <v>5555</v>
      </c>
      <c r="D230" s="219">
        <v>20907450</v>
      </c>
      <c r="E230" s="219">
        <v>12543951</v>
      </c>
      <c r="F230" s="219">
        <v>20000000</v>
      </c>
      <c r="G230" s="219">
        <v>20000000</v>
      </c>
      <c r="H230" s="219"/>
      <c r="I230" s="215" t="s">
        <v>5884</v>
      </c>
      <c r="J230" s="215"/>
    </row>
    <row r="231" spans="1:10" ht="22.5" x14ac:dyDescent="0.2">
      <c r="A231" s="216">
        <v>8</v>
      </c>
      <c r="B231" s="217" t="s">
        <v>5704</v>
      </c>
      <c r="C231" s="29" t="s">
        <v>5562</v>
      </c>
      <c r="D231" s="219">
        <v>18111056.109999999</v>
      </c>
      <c r="E231" s="219">
        <v>6578400</v>
      </c>
      <c r="F231" s="219">
        <v>35000000</v>
      </c>
      <c r="G231" s="219">
        <v>30000000</v>
      </c>
      <c r="H231" s="219"/>
      <c r="I231" s="215" t="s">
        <v>5884</v>
      </c>
      <c r="J231" s="215"/>
    </row>
    <row r="232" spans="1:10" ht="22.5" x14ac:dyDescent="0.2">
      <c r="A232" s="216">
        <v>9</v>
      </c>
      <c r="B232" s="217" t="s">
        <v>5714</v>
      </c>
      <c r="C232" s="29" t="s">
        <v>5572</v>
      </c>
      <c r="D232" s="218">
        <v>0</v>
      </c>
      <c r="E232" s="218">
        <v>0</v>
      </c>
      <c r="F232" s="218">
        <v>0</v>
      </c>
      <c r="G232" s="218">
        <v>0</v>
      </c>
      <c r="H232" s="218"/>
      <c r="I232" s="215" t="s">
        <v>5884</v>
      </c>
      <c r="J232" s="215"/>
    </row>
    <row r="233" spans="1:10" ht="22.5" x14ac:dyDescent="0.2">
      <c r="A233" s="216">
        <v>10</v>
      </c>
      <c r="B233" s="217" t="s">
        <v>5695</v>
      </c>
      <c r="C233" s="29" t="s">
        <v>5553</v>
      </c>
      <c r="D233" s="218">
        <v>0</v>
      </c>
      <c r="E233" s="218">
        <v>0</v>
      </c>
      <c r="F233" s="218">
        <v>0</v>
      </c>
      <c r="G233" s="218">
        <v>0</v>
      </c>
      <c r="H233" s="218"/>
      <c r="I233" s="215" t="s">
        <v>5884</v>
      </c>
      <c r="J233" s="215"/>
    </row>
    <row r="234" spans="1:10" ht="22.5" x14ac:dyDescent="0.2">
      <c r="A234" s="216">
        <v>11</v>
      </c>
      <c r="B234" s="217" t="s">
        <v>5702</v>
      </c>
      <c r="C234" s="29" t="s">
        <v>5560</v>
      </c>
      <c r="D234" s="218">
        <v>0</v>
      </c>
      <c r="E234" s="219">
        <v>67200</v>
      </c>
      <c r="F234" s="218">
        <v>0</v>
      </c>
      <c r="G234" s="218">
        <v>0</v>
      </c>
      <c r="H234" s="218"/>
      <c r="I234" s="215" t="s">
        <v>5884</v>
      </c>
      <c r="J234" s="215"/>
    </row>
    <row r="235" spans="1:10" ht="22.5" x14ac:dyDescent="0.2">
      <c r="A235" s="216">
        <v>12</v>
      </c>
      <c r="B235" s="217" t="s">
        <v>5717</v>
      </c>
      <c r="C235" s="29" t="s">
        <v>5575</v>
      </c>
      <c r="D235" s="218">
        <v>0</v>
      </c>
      <c r="E235" s="218">
        <v>0</v>
      </c>
      <c r="F235" s="218">
        <v>0</v>
      </c>
      <c r="G235" s="218">
        <v>0</v>
      </c>
      <c r="H235" s="218"/>
      <c r="I235" s="215" t="s">
        <v>5884</v>
      </c>
      <c r="J235" s="215"/>
    </row>
    <row r="236" spans="1:10" ht="22.5" x14ac:dyDescent="0.2">
      <c r="A236" s="216">
        <v>13</v>
      </c>
      <c r="B236" s="217" t="s">
        <v>5804</v>
      </c>
      <c r="C236" s="29" t="s">
        <v>5662</v>
      </c>
      <c r="D236" s="219">
        <v>189750</v>
      </c>
      <c r="E236" s="219">
        <v>285000</v>
      </c>
      <c r="F236" s="219">
        <v>20000000</v>
      </c>
      <c r="G236" s="219">
        <v>10376000</v>
      </c>
      <c r="H236" s="219"/>
      <c r="I236" s="215" t="s">
        <v>5884</v>
      </c>
      <c r="J236" s="215"/>
    </row>
    <row r="237" spans="1:10" ht="22.5" x14ac:dyDescent="0.2">
      <c r="A237" s="216">
        <v>14</v>
      </c>
      <c r="B237" s="217" t="s">
        <v>5696</v>
      </c>
      <c r="C237" s="29" t="s">
        <v>5554</v>
      </c>
      <c r="D237" s="218">
        <v>0</v>
      </c>
      <c r="E237" s="218">
        <v>0</v>
      </c>
      <c r="F237" s="218">
        <v>0</v>
      </c>
      <c r="G237" s="218">
        <v>0</v>
      </c>
      <c r="H237" s="218"/>
      <c r="I237" s="215" t="s">
        <v>5884</v>
      </c>
      <c r="J237" s="215"/>
    </row>
    <row r="238" spans="1:10" ht="22.5" x14ac:dyDescent="0.2">
      <c r="A238" s="216">
        <v>15</v>
      </c>
      <c r="B238" s="217" t="s">
        <v>5805</v>
      </c>
      <c r="C238" s="29" t="s">
        <v>5663</v>
      </c>
      <c r="D238" s="219">
        <v>345559371.37</v>
      </c>
      <c r="E238" s="219">
        <v>151348979.34999999</v>
      </c>
      <c r="F238" s="219">
        <v>550000000</v>
      </c>
      <c r="G238" s="219">
        <v>295569848.26999998</v>
      </c>
      <c r="H238" s="219"/>
      <c r="I238" s="215" t="s">
        <v>5884</v>
      </c>
      <c r="J238" s="215"/>
    </row>
    <row r="239" spans="1:10" x14ac:dyDescent="0.2">
      <c r="A239" s="220" t="s">
        <v>294</v>
      </c>
      <c r="B239" s="220"/>
      <c r="C239" s="220"/>
      <c r="D239" s="222">
        <v>666372342.48000002</v>
      </c>
      <c r="E239" s="222">
        <v>459325540.35000002</v>
      </c>
      <c r="F239" s="222">
        <v>960577000</v>
      </c>
      <c r="G239" s="222">
        <v>706945848.26999998</v>
      </c>
      <c r="H239" s="222"/>
      <c r="I239" s="215"/>
      <c r="J239" s="215"/>
    </row>
    <row r="240" spans="1:10" ht="21" x14ac:dyDescent="0.2">
      <c r="A240" s="212">
        <v>52</v>
      </c>
      <c r="B240" s="213" t="s">
        <v>4545</v>
      </c>
      <c r="C240" s="214" t="s">
        <v>4348</v>
      </c>
      <c r="D240" s="214"/>
      <c r="E240" s="214"/>
      <c r="F240" s="214"/>
      <c r="G240" s="214"/>
      <c r="H240" s="214"/>
      <c r="I240" s="215"/>
      <c r="J240" s="215"/>
    </row>
    <row r="241" spans="1:10" ht="22.5" x14ac:dyDescent="0.2">
      <c r="A241" s="216">
        <v>1</v>
      </c>
      <c r="B241" s="217" t="s">
        <v>5694</v>
      </c>
      <c r="C241" s="29" t="s">
        <v>5552</v>
      </c>
      <c r="D241" s="219">
        <v>43140000</v>
      </c>
      <c r="E241" s="219">
        <v>21831000</v>
      </c>
      <c r="F241" s="219">
        <v>34527000</v>
      </c>
      <c r="G241" s="219">
        <v>46612000</v>
      </c>
      <c r="H241" s="219"/>
      <c r="I241" s="215" t="s">
        <v>5884</v>
      </c>
      <c r="J241" s="215"/>
    </row>
    <row r="242" spans="1:10" ht="22.5" x14ac:dyDescent="0.2">
      <c r="A242" s="216">
        <v>2</v>
      </c>
      <c r="B242" s="217" t="s">
        <v>5713</v>
      </c>
      <c r="C242" s="29" t="s">
        <v>5571</v>
      </c>
      <c r="D242" s="219">
        <v>2760176029.27</v>
      </c>
      <c r="E242" s="219">
        <v>1519884078.8599999</v>
      </c>
      <c r="F242" s="219">
        <v>1519884078.8599999</v>
      </c>
      <c r="G242" s="219">
        <v>1510664674.0799999</v>
      </c>
      <c r="H242" s="219"/>
      <c r="I242" s="215" t="s">
        <v>5884</v>
      </c>
      <c r="J242" s="215"/>
    </row>
    <row r="243" spans="1:10" x14ac:dyDescent="0.2">
      <c r="A243" s="220" t="s">
        <v>294</v>
      </c>
      <c r="B243" s="220"/>
      <c r="C243" s="220"/>
      <c r="D243" s="222">
        <v>2803316029.27</v>
      </c>
      <c r="E243" s="222">
        <v>1541715078.8599999</v>
      </c>
      <c r="F243" s="222">
        <v>1554411078.8599999</v>
      </c>
      <c r="G243" s="222">
        <v>1557276674.0799999</v>
      </c>
      <c r="H243" s="222"/>
      <c r="I243" s="215"/>
      <c r="J243" s="215"/>
    </row>
    <row r="244" spans="1:10" x14ac:dyDescent="0.2">
      <c r="A244" s="212">
        <v>53</v>
      </c>
      <c r="B244" s="213" t="s">
        <v>4548</v>
      </c>
      <c r="C244" s="214" t="s">
        <v>4351</v>
      </c>
      <c r="D244" s="214"/>
      <c r="E244" s="214"/>
      <c r="F244" s="214"/>
      <c r="G244" s="214"/>
      <c r="H244" s="214"/>
      <c r="I244" s="215"/>
      <c r="J244" s="215"/>
    </row>
    <row r="245" spans="1:10" ht="22.5" x14ac:dyDescent="0.2">
      <c r="A245" s="216">
        <v>1</v>
      </c>
      <c r="B245" s="217" t="s">
        <v>5704</v>
      </c>
      <c r="C245" s="29" t="s">
        <v>5562</v>
      </c>
      <c r="D245" s="219">
        <v>369000</v>
      </c>
      <c r="E245" s="219">
        <v>34000</v>
      </c>
      <c r="F245" s="219">
        <v>34000</v>
      </c>
      <c r="G245" s="219">
        <v>51000</v>
      </c>
      <c r="H245" s="219"/>
      <c r="I245" s="215" t="s">
        <v>5884</v>
      </c>
      <c r="J245" s="215"/>
    </row>
    <row r="246" spans="1:10" x14ac:dyDescent="0.2">
      <c r="A246" s="220" t="s">
        <v>294</v>
      </c>
      <c r="B246" s="220"/>
      <c r="C246" s="220"/>
      <c r="D246" s="222">
        <v>369000</v>
      </c>
      <c r="E246" s="222">
        <v>34000</v>
      </c>
      <c r="F246" s="222">
        <v>34000</v>
      </c>
      <c r="G246" s="222">
        <v>51000</v>
      </c>
      <c r="H246" s="222"/>
      <c r="I246" s="215"/>
      <c r="J246" s="215"/>
    </row>
    <row r="247" spans="1:10" x14ac:dyDescent="0.2">
      <c r="A247" s="212">
        <v>54</v>
      </c>
      <c r="B247" s="213" t="s">
        <v>4549</v>
      </c>
      <c r="C247" s="214" t="s">
        <v>4352</v>
      </c>
      <c r="D247" s="214"/>
      <c r="E247" s="214"/>
      <c r="F247" s="214"/>
      <c r="G247" s="214"/>
      <c r="H247" s="214"/>
      <c r="I247" s="215"/>
      <c r="J247" s="215"/>
    </row>
    <row r="248" spans="1:10" ht="22.5" x14ac:dyDescent="0.2">
      <c r="A248" s="216">
        <v>1</v>
      </c>
      <c r="B248" s="217" t="s">
        <v>5702</v>
      </c>
      <c r="C248" s="29" t="s">
        <v>5560</v>
      </c>
      <c r="D248" s="219">
        <v>9200</v>
      </c>
      <c r="E248" s="219">
        <v>4700</v>
      </c>
      <c r="F248" s="219">
        <v>20000</v>
      </c>
      <c r="G248" s="219">
        <v>24000</v>
      </c>
      <c r="H248" s="219"/>
      <c r="I248" s="215" t="s">
        <v>5884</v>
      </c>
      <c r="J248" s="215"/>
    </row>
    <row r="249" spans="1:10" x14ac:dyDescent="0.2">
      <c r="A249" s="220" t="s">
        <v>294</v>
      </c>
      <c r="B249" s="220"/>
      <c r="C249" s="220"/>
      <c r="D249" s="222">
        <v>9200</v>
      </c>
      <c r="E249" s="222">
        <v>4700</v>
      </c>
      <c r="F249" s="222">
        <v>20000</v>
      </c>
      <c r="G249" s="222">
        <v>24000</v>
      </c>
      <c r="H249" s="222"/>
      <c r="I249" s="215"/>
      <c r="J249" s="215"/>
    </row>
    <row r="250" spans="1:10" x14ac:dyDescent="0.2">
      <c r="A250" s="212">
        <v>55</v>
      </c>
      <c r="B250" s="213" t="s">
        <v>4560</v>
      </c>
      <c r="C250" s="214" t="s">
        <v>4363</v>
      </c>
      <c r="D250" s="214"/>
      <c r="E250" s="214"/>
      <c r="F250" s="214"/>
      <c r="G250" s="214"/>
      <c r="H250" s="214"/>
      <c r="I250" s="215"/>
      <c r="J250" s="215"/>
    </row>
    <row r="251" spans="1:10" ht="22.5" x14ac:dyDescent="0.2">
      <c r="A251" s="216">
        <v>1</v>
      </c>
      <c r="B251" s="217" t="s">
        <v>5806</v>
      </c>
      <c r="C251" s="29" t="s">
        <v>5664</v>
      </c>
      <c r="D251" s="219">
        <v>62000</v>
      </c>
      <c r="E251" s="219">
        <v>3423562</v>
      </c>
      <c r="F251" s="219">
        <v>12000000</v>
      </c>
      <c r="G251" s="219">
        <v>14341308.800000001</v>
      </c>
      <c r="H251" s="219"/>
      <c r="I251" s="215" t="s">
        <v>5884</v>
      </c>
      <c r="J251" s="215"/>
    </row>
    <row r="252" spans="1:10" ht="22.5" x14ac:dyDescent="0.2">
      <c r="A252" s="216">
        <v>2</v>
      </c>
      <c r="B252" s="217" t="s">
        <v>5708</v>
      </c>
      <c r="C252" s="29" t="s">
        <v>5566</v>
      </c>
      <c r="D252" s="219">
        <v>2882000</v>
      </c>
      <c r="E252" s="219">
        <v>1192000</v>
      </c>
      <c r="F252" s="219">
        <v>5000000</v>
      </c>
      <c r="G252" s="219">
        <v>6565500</v>
      </c>
      <c r="H252" s="219"/>
      <c r="I252" s="215" t="s">
        <v>5884</v>
      </c>
      <c r="J252" s="215"/>
    </row>
    <row r="253" spans="1:10" ht="22.5" x14ac:dyDescent="0.2">
      <c r="A253" s="216">
        <v>3</v>
      </c>
      <c r="B253" s="217" t="s">
        <v>5807</v>
      </c>
      <c r="C253" s="29" t="s">
        <v>5665</v>
      </c>
      <c r="D253" s="219">
        <v>1892900</v>
      </c>
      <c r="E253" s="218">
        <v>0</v>
      </c>
      <c r="F253" s="219">
        <v>4352000</v>
      </c>
      <c r="G253" s="219">
        <v>4712176</v>
      </c>
      <c r="H253" s="219"/>
      <c r="I253" s="215" t="s">
        <v>5884</v>
      </c>
      <c r="J253" s="215"/>
    </row>
    <row r="254" spans="1:10" ht="22.5" x14ac:dyDescent="0.2">
      <c r="A254" s="216">
        <v>5</v>
      </c>
      <c r="B254" s="217" t="s">
        <v>5694</v>
      </c>
      <c r="C254" s="29" t="s">
        <v>5552</v>
      </c>
      <c r="D254" s="219">
        <v>200000</v>
      </c>
      <c r="E254" s="219">
        <v>200000</v>
      </c>
      <c r="F254" s="219">
        <v>500000</v>
      </c>
      <c r="G254" s="219">
        <v>1434061.83</v>
      </c>
      <c r="H254" s="219"/>
      <c r="I254" s="215" t="s">
        <v>5884</v>
      </c>
      <c r="J254" s="215"/>
    </row>
    <row r="255" spans="1:10" ht="22.5" x14ac:dyDescent="0.2">
      <c r="A255" s="216">
        <v>6</v>
      </c>
      <c r="B255" s="217" t="s">
        <v>5733</v>
      </c>
      <c r="C255" s="29" t="s">
        <v>5591</v>
      </c>
      <c r="D255" s="218">
        <v>0</v>
      </c>
      <c r="E255" s="218">
        <v>0</v>
      </c>
      <c r="F255" s="219">
        <v>2500000</v>
      </c>
      <c r="G255" s="219">
        <v>3282750</v>
      </c>
      <c r="H255" s="219"/>
      <c r="I255" s="215" t="s">
        <v>5884</v>
      </c>
      <c r="J255" s="215"/>
    </row>
    <row r="256" spans="1:10" ht="22.5" x14ac:dyDescent="0.2">
      <c r="A256" s="216">
        <v>7</v>
      </c>
      <c r="B256" s="217" t="s">
        <v>5808</v>
      </c>
      <c r="C256" s="29" t="s">
        <v>5666</v>
      </c>
      <c r="D256" s="219">
        <v>92500</v>
      </c>
      <c r="E256" s="219">
        <v>213000</v>
      </c>
      <c r="F256" s="219">
        <v>2000000</v>
      </c>
      <c r="G256" s="219">
        <v>2234003.37</v>
      </c>
      <c r="H256" s="219"/>
      <c r="I256" s="215" t="s">
        <v>5884</v>
      </c>
      <c r="J256" s="215"/>
    </row>
    <row r="257" spans="1:10" ht="22.5" x14ac:dyDescent="0.2">
      <c r="A257" s="216">
        <v>8</v>
      </c>
      <c r="B257" s="217" t="s">
        <v>5809</v>
      </c>
      <c r="C257" s="29" t="s">
        <v>5667</v>
      </c>
      <c r="D257" s="219">
        <v>236000</v>
      </c>
      <c r="E257" s="219">
        <v>2275000</v>
      </c>
      <c r="F257" s="219">
        <v>2000000</v>
      </c>
      <c r="G257" s="219">
        <v>4626200</v>
      </c>
      <c r="H257" s="219"/>
      <c r="I257" s="215" t="s">
        <v>5884</v>
      </c>
      <c r="J257" s="215"/>
    </row>
    <row r="258" spans="1:10" x14ac:dyDescent="0.2">
      <c r="A258" s="216">
        <v>9</v>
      </c>
      <c r="B258" s="217" t="s">
        <v>5750</v>
      </c>
      <c r="C258" s="29" t="s">
        <v>5608</v>
      </c>
      <c r="D258" s="218">
        <v>0</v>
      </c>
      <c r="E258" s="218">
        <v>0</v>
      </c>
      <c r="F258" s="219">
        <v>1500000</v>
      </c>
      <c r="G258" s="218">
        <v>0</v>
      </c>
      <c r="H258" s="218"/>
      <c r="I258" s="215" t="s">
        <v>6044</v>
      </c>
      <c r="J258" s="215"/>
    </row>
    <row r="259" spans="1:10" x14ac:dyDescent="0.2">
      <c r="A259" s="216">
        <v>10</v>
      </c>
      <c r="B259" s="217" t="s">
        <v>5713</v>
      </c>
      <c r="C259" s="29" t="s">
        <v>5571</v>
      </c>
      <c r="D259" s="219">
        <v>101400000</v>
      </c>
      <c r="E259" s="219">
        <v>1000000000</v>
      </c>
      <c r="F259" s="219">
        <v>1201600000</v>
      </c>
      <c r="G259" s="218">
        <v>0</v>
      </c>
      <c r="H259" s="218"/>
      <c r="I259" s="215" t="s">
        <v>6045</v>
      </c>
      <c r="J259" s="215"/>
    </row>
    <row r="260" spans="1:10" ht="22.5" x14ac:dyDescent="0.2">
      <c r="A260" s="216">
        <v>11</v>
      </c>
      <c r="B260" s="217" t="s">
        <v>5779</v>
      </c>
      <c r="C260" s="29" t="s">
        <v>5637</v>
      </c>
      <c r="D260" s="218">
        <v>0</v>
      </c>
      <c r="E260" s="219">
        <v>201600000</v>
      </c>
      <c r="F260" s="219">
        <v>350000000</v>
      </c>
      <c r="G260" s="219">
        <v>150000000</v>
      </c>
      <c r="H260" s="219"/>
      <c r="I260" s="215" t="s">
        <v>5884</v>
      </c>
      <c r="J260" s="215"/>
    </row>
    <row r="261" spans="1:10" x14ac:dyDescent="0.2">
      <c r="A261" s="216">
        <v>12</v>
      </c>
      <c r="B261" s="217" t="s">
        <v>5810</v>
      </c>
      <c r="C261" s="29" t="s">
        <v>5668</v>
      </c>
      <c r="D261" s="218">
        <v>0</v>
      </c>
      <c r="E261" s="218">
        <v>0</v>
      </c>
      <c r="F261" s="219">
        <v>100000000</v>
      </c>
      <c r="G261" s="218">
        <v>0</v>
      </c>
      <c r="H261" s="218"/>
      <c r="I261" s="215" t="s">
        <v>6044</v>
      </c>
      <c r="J261" s="215"/>
    </row>
    <row r="262" spans="1:10" x14ac:dyDescent="0.2">
      <c r="A262" s="220" t="s">
        <v>294</v>
      </c>
      <c r="B262" s="220"/>
      <c r="C262" s="220"/>
      <c r="D262" s="222">
        <v>106765400</v>
      </c>
      <c r="E262" s="222">
        <v>1208903562</v>
      </c>
      <c r="F262" s="222">
        <v>1681452000</v>
      </c>
      <c r="G262" s="222">
        <v>187196000</v>
      </c>
      <c r="H262" s="222"/>
      <c r="I262" s="215"/>
      <c r="J262" s="215"/>
    </row>
    <row r="263" spans="1:10" x14ac:dyDescent="0.2">
      <c r="A263" s="212">
        <v>56</v>
      </c>
      <c r="B263" s="213" t="s">
        <v>4561</v>
      </c>
      <c r="C263" s="214" t="s">
        <v>4364</v>
      </c>
      <c r="D263" s="214"/>
      <c r="E263" s="214"/>
      <c r="F263" s="214"/>
      <c r="G263" s="214"/>
      <c r="H263" s="214"/>
      <c r="I263" s="215"/>
      <c r="J263" s="215"/>
    </row>
    <row r="264" spans="1:10" ht="22.5" x14ac:dyDescent="0.2">
      <c r="A264" s="216">
        <v>1</v>
      </c>
      <c r="B264" s="217" t="s">
        <v>5779</v>
      </c>
      <c r="C264" s="29" t="s">
        <v>5637</v>
      </c>
      <c r="D264" s="218">
        <v>0</v>
      </c>
      <c r="E264" s="218">
        <v>0</v>
      </c>
      <c r="F264" s="219">
        <v>200000000</v>
      </c>
      <c r="G264" s="219">
        <v>0</v>
      </c>
      <c r="H264" s="219"/>
      <c r="I264" s="80" t="s">
        <v>7347</v>
      </c>
      <c r="J264" s="215"/>
    </row>
    <row r="265" spans="1:10" ht="34.9" customHeight="1" x14ac:dyDescent="0.2">
      <c r="A265" s="216">
        <v>1</v>
      </c>
      <c r="B265" s="217" t="s">
        <v>5713</v>
      </c>
      <c r="C265" s="29" t="s">
        <v>5571</v>
      </c>
      <c r="D265" s="218">
        <v>0</v>
      </c>
      <c r="E265" s="218">
        <v>0</v>
      </c>
      <c r="F265" s="219">
        <v>0</v>
      </c>
      <c r="G265" s="219">
        <v>251500000</v>
      </c>
      <c r="H265" s="219">
        <v>251500000</v>
      </c>
      <c r="I265" s="215"/>
      <c r="J265" s="215" t="s">
        <v>7341</v>
      </c>
    </row>
    <row r="266" spans="1:10" x14ac:dyDescent="0.2">
      <c r="A266" s="220" t="s">
        <v>294</v>
      </c>
      <c r="B266" s="220"/>
      <c r="C266" s="220"/>
      <c r="D266" s="222">
        <v>807811902.45000005</v>
      </c>
      <c r="E266" s="222">
        <v>1429311700</v>
      </c>
      <c r="F266" s="222">
        <v>200000000</v>
      </c>
      <c r="G266" s="222">
        <v>251500000</v>
      </c>
      <c r="H266" s="222">
        <v>251500000</v>
      </c>
      <c r="I266" s="215"/>
      <c r="J266" s="215"/>
    </row>
    <row r="267" spans="1:10" x14ac:dyDescent="0.2">
      <c r="A267" s="212">
        <v>57</v>
      </c>
      <c r="B267" s="213" t="s">
        <v>4562</v>
      </c>
      <c r="C267" s="214" t="s">
        <v>4365</v>
      </c>
      <c r="D267" s="214"/>
      <c r="E267" s="214"/>
      <c r="F267" s="214"/>
      <c r="G267" s="214"/>
      <c r="H267" s="214"/>
      <c r="I267" s="215"/>
      <c r="J267" s="215"/>
    </row>
    <row r="268" spans="1:10" ht="22.5" x14ac:dyDescent="0.2">
      <c r="A268" s="216">
        <v>2</v>
      </c>
      <c r="B268" s="217" t="s">
        <v>5702</v>
      </c>
      <c r="C268" s="29" t="s">
        <v>5560</v>
      </c>
      <c r="D268" s="219">
        <v>2301000</v>
      </c>
      <c r="E268" s="219">
        <v>663000</v>
      </c>
      <c r="F268" s="219">
        <v>2379000</v>
      </c>
      <c r="G268" s="219">
        <v>3031000</v>
      </c>
      <c r="H268" s="219"/>
      <c r="I268" s="215" t="s">
        <v>5884</v>
      </c>
      <c r="J268" s="215"/>
    </row>
    <row r="269" spans="1:10" x14ac:dyDescent="0.2">
      <c r="A269" s="220" t="s">
        <v>294</v>
      </c>
      <c r="B269" s="220"/>
      <c r="C269" s="220"/>
      <c r="D269" s="222">
        <v>2301000</v>
      </c>
      <c r="E269" s="222">
        <v>663000</v>
      </c>
      <c r="F269" s="222">
        <v>2379000</v>
      </c>
      <c r="G269" s="222">
        <v>3031000</v>
      </c>
      <c r="H269" s="222"/>
      <c r="I269" s="215"/>
      <c r="J269" s="215"/>
    </row>
    <row r="270" spans="1:10" x14ac:dyDescent="0.2">
      <c r="A270" s="212">
        <v>59</v>
      </c>
      <c r="B270" s="213" t="s">
        <v>4567</v>
      </c>
      <c r="C270" s="214" t="s">
        <v>4370</v>
      </c>
      <c r="D270" s="214"/>
      <c r="E270" s="214"/>
      <c r="F270" s="214"/>
      <c r="G270" s="214"/>
      <c r="H270" s="214"/>
      <c r="I270" s="215"/>
      <c r="J270" s="215"/>
    </row>
    <row r="271" spans="1:10" ht="22.5" x14ac:dyDescent="0.2">
      <c r="A271" s="216">
        <v>1</v>
      </c>
      <c r="B271" s="217" t="s">
        <v>5776</v>
      </c>
      <c r="C271" s="29" t="s">
        <v>5634</v>
      </c>
      <c r="D271" s="219">
        <v>1810000</v>
      </c>
      <c r="E271" s="219">
        <v>775000</v>
      </c>
      <c r="F271" s="219">
        <v>2000000</v>
      </c>
      <c r="G271" s="219">
        <v>2000000</v>
      </c>
      <c r="H271" s="219"/>
      <c r="I271" s="215" t="s">
        <v>5884</v>
      </c>
      <c r="J271" s="215"/>
    </row>
    <row r="272" spans="1:10" ht="22.5" x14ac:dyDescent="0.2">
      <c r="A272" s="216">
        <v>3</v>
      </c>
      <c r="B272" s="217" t="s">
        <v>5775</v>
      </c>
      <c r="C272" s="29" t="s">
        <v>5633</v>
      </c>
      <c r="D272" s="218">
        <v>0</v>
      </c>
      <c r="E272" s="219">
        <v>100000</v>
      </c>
      <c r="F272" s="219">
        <v>22052000</v>
      </c>
      <c r="G272" s="219">
        <v>32498000</v>
      </c>
      <c r="H272" s="219"/>
      <c r="I272" s="215" t="s">
        <v>5884</v>
      </c>
      <c r="J272" s="215"/>
    </row>
    <row r="273" spans="1:10" ht="22.5" x14ac:dyDescent="0.2">
      <c r="A273" s="216">
        <v>4</v>
      </c>
      <c r="B273" s="217" t="s">
        <v>5797</v>
      </c>
      <c r="C273" s="29" t="s">
        <v>5655</v>
      </c>
      <c r="D273" s="219">
        <v>1051900</v>
      </c>
      <c r="E273" s="219">
        <v>1655100</v>
      </c>
      <c r="F273" s="219">
        <v>3000000</v>
      </c>
      <c r="G273" s="219">
        <v>3000000</v>
      </c>
      <c r="H273" s="219"/>
      <c r="I273" s="215" t="s">
        <v>5884</v>
      </c>
      <c r="J273" s="215"/>
    </row>
    <row r="274" spans="1:10" x14ac:dyDescent="0.2">
      <c r="A274" s="220" t="s">
        <v>294</v>
      </c>
      <c r="B274" s="220"/>
      <c r="C274" s="220"/>
      <c r="D274" s="222">
        <v>2861900</v>
      </c>
      <c r="E274" s="222">
        <v>2530100</v>
      </c>
      <c r="F274" s="222">
        <v>27052000</v>
      </c>
      <c r="G274" s="222">
        <v>37498000</v>
      </c>
      <c r="H274" s="222"/>
      <c r="I274" s="215"/>
      <c r="J274" s="215"/>
    </row>
    <row r="275" spans="1:10" ht="21" x14ac:dyDescent="0.2">
      <c r="A275" s="212">
        <v>60</v>
      </c>
      <c r="B275" s="213" t="s">
        <v>5851</v>
      </c>
      <c r="C275" s="214" t="s">
        <v>4376</v>
      </c>
      <c r="D275" s="214"/>
      <c r="E275" s="214"/>
      <c r="F275" s="214"/>
      <c r="G275" s="214"/>
      <c r="H275" s="214"/>
      <c r="I275" s="215"/>
      <c r="J275" s="215"/>
    </row>
    <row r="276" spans="1:10" ht="22.5" x14ac:dyDescent="0.2">
      <c r="A276" s="216">
        <v>1</v>
      </c>
      <c r="B276" s="217" t="s">
        <v>5813</v>
      </c>
      <c r="C276" s="29" t="s">
        <v>5671</v>
      </c>
      <c r="D276" s="219">
        <v>500000</v>
      </c>
      <c r="E276" s="219">
        <v>400000</v>
      </c>
      <c r="F276" s="219">
        <v>500000</v>
      </c>
      <c r="G276" s="219">
        <v>720000</v>
      </c>
      <c r="H276" s="219"/>
      <c r="I276" s="215" t="s">
        <v>5884</v>
      </c>
      <c r="J276" s="215"/>
    </row>
    <row r="277" spans="1:10" ht="33.75" x14ac:dyDescent="0.2">
      <c r="A277" s="216">
        <v>2</v>
      </c>
      <c r="B277" s="217" t="s">
        <v>5814</v>
      </c>
      <c r="C277" s="29" t="s">
        <v>5672</v>
      </c>
      <c r="D277" s="219">
        <v>160000</v>
      </c>
      <c r="E277" s="219">
        <v>350000</v>
      </c>
      <c r="F277" s="219">
        <v>200000</v>
      </c>
      <c r="G277" s="219">
        <v>210000</v>
      </c>
      <c r="H277" s="219"/>
      <c r="I277" s="215" t="s">
        <v>5884</v>
      </c>
      <c r="J277" s="215"/>
    </row>
    <row r="278" spans="1:10" ht="22.5" x14ac:dyDescent="0.2">
      <c r="A278" s="216">
        <v>3</v>
      </c>
      <c r="B278" s="217" t="s">
        <v>5694</v>
      </c>
      <c r="C278" s="29" t="s">
        <v>5552</v>
      </c>
      <c r="D278" s="218">
        <v>0</v>
      </c>
      <c r="E278" s="219">
        <v>9000000</v>
      </c>
      <c r="F278" s="219">
        <v>104000</v>
      </c>
      <c r="G278" s="218">
        <v>0</v>
      </c>
      <c r="H278" s="218"/>
      <c r="I278" s="215" t="s">
        <v>5884</v>
      </c>
      <c r="J278" s="215"/>
    </row>
    <row r="279" spans="1:10" ht="22.5" x14ac:dyDescent="0.2">
      <c r="A279" s="216">
        <v>4</v>
      </c>
      <c r="B279" s="217" t="s">
        <v>5714</v>
      </c>
      <c r="C279" s="29" t="s">
        <v>5572</v>
      </c>
      <c r="D279" s="218">
        <v>0</v>
      </c>
      <c r="E279" s="218">
        <v>0</v>
      </c>
      <c r="F279" s="219">
        <v>390000</v>
      </c>
      <c r="G279" s="219">
        <v>300000</v>
      </c>
      <c r="H279" s="219"/>
      <c r="I279" s="215" t="s">
        <v>5884</v>
      </c>
      <c r="J279" s="215"/>
    </row>
    <row r="280" spans="1:10" x14ac:dyDescent="0.2">
      <c r="A280" s="220" t="s">
        <v>294</v>
      </c>
      <c r="B280" s="220"/>
      <c r="C280" s="220"/>
      <c r="D280" s="222">
        <v>660000</v>
      </c>
      <c r="E280" s="222">
        <v>9750000</v>
      </c>
      <c r="F280" s="222">
        <v>1194000</v>
      </c>
      <c r="G280" s="222">
        <v>1230000</v>
      </c>
      <c r="H280" s="222"/>
      <c r="I280" s="215"/>
      <c r="J280" s="215"/>
    </row>
    <row r="281" spans="1:10" ht="21" x14ac:dyDescent="0.2">
      <c r="A281" s="212">
        <v>62</v>
      </c>
      <c r="B281" s="213" t="s">
        <v>4573</v>
      </c>
      <c r="C281" s="214" t="s">
        <v>4378</v>
      </c>
      <c r="D281" s="214"/>
      <c r="E281" s="214"/>
      <c r="F281" s="214"/>
      <c r="G281" s="214"/>
      <c r="H281" s="214"/>
      <c r="I281" s="215"/>
      <c r="J281" s="215"/>
    </row>
    <row r="282" spans="1:10" x14ac:dyDescent="0.2">
      <c r="A282" s="216">
        <v>1</v>
      </c>
      <c r="B282" s="217" t="s">
        <v>5741</v>
      </c>
      <c r="C282" s="29" t="s">
        <v>5599</v>
      </c>
      <c r="D282" s="218">
        <v>0</v>
      </c>
      <c r="E282" s="218">
        <v>0</v>
      </c>
      <c r="F282" s="219">
        <v>454972410.89999998</v>
      </c>
      <c r="G282" s="218">
        <v>0</v>
      </c>
      <c r="H282" s="218"/>
      <c r="I282" s="215" t="s">
        <v>6044</v>
      </c>
      <c r="J282" s="215"/>
    </row>
    <row r="283" spans="1:10" x14ac:dyDescent="0.2">
      <c r="A283" s="220" t="s">
        <v>294</v>
      </c>
      <c r="B283" s="220"/>
      <c r="C283" s="220"/>
      <c r="D283" s="221">
        <v>0</v>
      </c>
      <c r="E283" s="221">
        <v>0</v>
      </c>
      <c r="F283" s="222">
        <v>454972410.89999998</v>
      </c>
      <c r="G283" s="221">
        <v>0</v>
      </c>
      <c r="H283" s="221"/>
      <c r="I283" s="215"/>
      <c r="J283" s="215"/>
    </row>
    <row r="284" spans="1:10" x14ac:dyDescent="0.2">
      <c r="A284" s="212">
        <v>63</v>
      </c>
      <c r="B284" s="213" t="s">
        <v>4577</v>
      </c>
      <c r="C284" s="214" t="s">
        <v>4382</v>
      </c>
      <c r="D284" s="214"/>
      <c r="E284" s="214"/>
      <c r="F284" s="214"/>
      <c r="G284" s="214"/>
      <c r="H284" s="214"/>
      <c r="I284" s="215"/>
      <c r="J284" s="215"/>
    </row>
    <row r="285" spans="1:10" ht="22.5" x14ac:dyDescent="0.2">
      <c r="A285" s="216">
        <v>2</v>
      </c>
      <c r="B285" s="217" t="s">
        <v>5694</v>
      </c>
      <c r="C285" s="29" t="s">
        <v>5552</v>
      </c>
      <c r="D285" s="219">
        <v>300000</v>
      </c>
      <c r="E285" s="218">
        <v>0</v>
      </c>
      <c r="F285" s="219">
        <v>1000000</v>
      </c>
      <c r="G285" s="219">
        <v>1000000</v>
      </c>
      <c r="H285" s="219"/>
      <c r="I285" s="215" t="s">
        <v>5884</v>
      </c>
      <c r="J285" s="215"/>
    </row>
    <row r="286" spans="1:10" ht="22.5" x14ac:dyDescent="0.2">
      <c r="A286" s="216">
        <v>3</v>
      </c>
      <c r="B286" s="217" t="s">
        <v>5811</v>
      </c>
      <c r="C286" s="29" t="s">
        <v>5669</v>
      </c>
      <c r="D286" s="219">
        <v>1280000</v>
      </c>
      <c r="E286" s="219">
        <v>429000</v>
      </c>
      <c r="F286" s="219">
        <v>3000000</v>
      </c>
      <c r="G286" s="219">
        <v>100000</v>
      </c>
      <c r="H286" s="219"/>
      <c r="I286" s="215" t="s">
        <v>5884</v>
      </c>
      <c r="J286" s="215"/>
    </row>
    <row r="287" spans="1:10" ht="22.5" x14ac:dyDescent="0.2">
      <c r="A287" s="216">
        <v>4</v>
      </c>
      <c r="B287" s="217" t="s">
        <v>5775</v>
      </c>
      <c r="C287" s="29" t="s">
        <v>5633</v>
      </c>
      <c r="D287" s="219">
        <v>14715000</v>
      </c>
      <c r="E287" s="219">
        <v>13000000</v>
      </c>
      <c r="F287" s="219">
        <v>30022000</v>
      </c>
      <c r="G287" s="219">
        <v>8956000</v>
      </c>
      <c r="H287" s="219"/>
      <c r="I287" s="215" t="s">
        <v>5884</v>
      </c>
      <c r="J287" s="215"/>
    </row>
    <row r="288" spans="1:10" ht="22.5" x14ac:dyDescent="0.2">
      <c r="A288" s="216">
        <v>5</v>
      </c>
      <c r="B288" s="217" t="s">
        <v>5710</v>
      </c>
      <c r="C288" s="29" t="s">
        <v>5568</v>
      </c>
      <c r="D288" s="219">
        <v>1200000</v>
      </c>
      <c r="E288" s="218">
        <v>0</v>
      </c>
      <c r="F288" s="219">
        <v>2000000</v>
      </c>
      <c r="G288" s="219">
        <v>100000</v>
      </c>
      <c r="H288" s="219"/>
      <c r="I288" s="215" t="s">
        <v>5884</v>
      </c>
      <c r="J288" s="215"/>
    </row>
    <row r="289" spans="1:10" ht="22.5" x14ac:dyDescent="0.2">
      <c r="A289" s="216">
        <v>6</v>
      </c>
      <c r="B289" s="217" t="s">
        <v>5812</v>
      </c>
      <c r="C289" s="29" t="s">
        <v>5670</v>
      </c>
      <c r="D289" s="218">
        <v>0</v>
      </c>
      <c r="E289" s="218">
        <v>0</v>
      </c>
      <c r="F289" s="219">
        <v>5000000</v>
      </c>
      <c r="G289" s="219">
        <v>100000</v>
      </c>
      <c r="H289" s="219"/>
      <c r="I289" s="215" t="s">
        <v>5884</v>
      </c>
      <c r="J289" s="215"/>
    </row>
    <row r="290" spans="1:10" x14ac:dyDescent="0.2">
      <c r="A290" s="220" t="s">
        <v>294</v>
      </c>
      <c r="B290" s="220"/>
      <c r="C290" s="220"/>
      <c r="D290" s="222">
        <v>17495000</v>
      </c>
      <c r="E290" s="222">
        <v>13478500</v>
      </c>
      <c r="F290" s="222">
        <v>41022000</v>
      </c>
      <c r="G290" s="222">
        <v>10256000</v>
      </c>
      <c r="H290" s="222"/>
      <c r="I290" s="215"/>
      <c r="J290" s="215"/>
    </row>
    <row r="291" spans="1:10" ht="21" x14ac:dyDescent="0.2">
      <c r="A291" s="212">
        <v>64</v>
      </c>
      <c r="B291" s="213" t="s">
        <v>4585</v>
      </c>
      <c r="C291" s="214" t="s">
        <v>4388</v>
      </c>
      <c r="D291" s="214"/>
      <c r="E291" s="214"/>
      <c r="F291" s="214"/>
      <c r="G291" s="214"/>
      <c r="H291" s="214"/>
      <c r="I291" s="215"/>
      <c r="J291" s="215"/>
    </row>
    <row r="292" spans="1:10" ht="22.5" x14ac:dyDescent="0.2">
      <c r="A292" s="216">
        <v>2</v>
      </c>
      <c r="B292" s="217" t="s">
        <v>5815</v>
      </c>
      <c r="C292" s="29" t="s">
        <v>5673</v>
      </c>
      <c r="D292" s="219">
        <v>368500</v>
      </c>
      <c r="E292" s="219">
        <v>90000</v>
      </c>
      <c r="F292" s="219">
        <v>1131000</v>
      </c>
      <c r="G292" s="219">
        <v>1337749.8400000001</v>
      </c>
      <c r="H292" s="219"/>
      <c r="I292" s="215" t="s">
        <v>5884</v>
      </c>
      <c r="J292" s="215"/>
    </row>
    <row r="293" spans="1:10" ht="22.5" x14ac:dyDescent="0.2">
      <c r="A293" s="216">
        <v>3</v>
      </c>
      <c r="B293" s="217" t="s">
        <v>5816</v>
      </c>
      <c r="C293" s="29" t="s">
        <v>5674</v>
      </c>
      <c r="D293" s="219">
        <v>925500</v>
      </c>
      <c r="E293" s="219">
        <v>406500</v>
      </c>
      <c r="F293" s="219">
        <v>1500000</v>
      </c>
      <c r="G293" s="219">
        <v>1706750.04</v>
      </c>
      <c r="H293" s="219"/>
      <c r="I293" s="215" t="s">
        <v>5884</v>
      </c>
      <c r="J293" s="215"/>
    </row>
    <row r="294" spans="1:10" ht="22.5" x14ac:dyDescent="0.2">
      <c r="A294" s="216">
        <v>4</v>
      </c>
      <c r="B294" s="217" t="s">
        <v>5817</v>
      </c>
      <c r="C294" s="29" t="s">
        <v>5675</v>
      </c>
      <c r="D294" s="219">
        <v>335000</v>
      </c>
      <c r="E294" s="219">
        <v>910000</v>
      </c>
      <c r="F294" s="219">
        <v>853000</v>
      </c>
      <c r="G294" s="219">
        <v>1059750</v>
      </c>
      <c r="H294" s="219"/>
      <c r="I294" s="215" t="s">
        <v>5884</v>
      </c>
      <c r="J294" s="215"/>
    </row>
    <row r="295" spans="1:10" ht="22.5" x14ac:dyDescent="0.2">
      <c r="A295" s="216">
        <v>6</v>
      </c>
      <c r="B295" s="217" t="s">
        <v>5802</v>
      </c>
      <c r="C295" s="29" t="s">
        <v>5660</v>
      </c>
      <c r="D295" s="219">
        <v>437500</v>
      </c>
      <c r="E295" s="219">
        <v>250000</v>
      </c>
      <c r="F295" s="219">
        <v>900000</v>
      </c>
      <c r="G295" s="219">
        <v>1106750.04</v>
      </c>
      <c r="H295" s="219"/>
      <c r="I295" s="215" t="s">
        <v>5884</v>
      </c>
      <c r="J295" s="215"/>
    </row>
    <row r="296" spans="1:10" ht="22.5" x14ac:dyDescent="0.2">
      <c r="A296" s="216">
        <v>10</v>
      </c>
      <c r="B296" s="217" t="s">
        <v>5818</v>
      </c>
      <c r="C296" s="29" t="s">
        <v>5676</v>
      </c>
      <c r="D296" s="219">
        <v>27000</v>
      </c>
      <c r="E296" s="219">
        <v>18000</v>
      </c>
      <c r="F296" s="219">
        <v>100000</v>
      </c>
      <c r="G296" s="219">
        <v>306750</v>
      </c>
      <c r="H296" s="219"/>
      <c r="I296" s="215" t="s">
        <v>5884</v>
      </c>
      <c r="J296" s="215"/>
    </row>
    <row r="297" spans="1:10" ht="22.5" x14ac:dyDescent="0.2">
      <c r="A297" s="216">
        <v>11</v>
      </c>
      <c r="B297" s="217" t="s">
        <v>5695</v>
      </c>
      <c r="C297" s="29" t="s">
        <v>5553</v>
      </c>
      <c r="D297" s="218">
        <v>0</v>
      </c>
      <c r="E297" s="218">
        <v>0</v>
      </c>
      <c r="F297" s="219">
        <v>325000</v>
      </c>
      <c r="G297" s="219">
        <v>531750</v>
      </c>
      <c r="H297" s="219"/>
      <c r="I297" s="215" t="s">
        <v>5884</v>
      </c>
      <c r="J297" s="215"/>
    </row>
    <row r="298" spans="1:10" ht="22.5" x14ac:dyDescent="0.2">
      <c r="A298" s="216">
        <v>12</v>
      </c>
      <c r="B298" s="217" t="s">
        <v>5702</v>
      </c>
      <c r="C298" s="29" t="s">
        <v>5560</v>
      </c>
      <c r="D298" s="219">
        <v>1740000</v>
      </c>
      <c r="E298" s="219">
        <v>739000</v>
      </c>
      <c r="F298" s="219">
        <v>3000000</v>
      </c>
      <c r="G298" s="219">
        <v>3206750.04</v>
      </c>
      <c r="H298" s="219"/>
      <c r="I298" s="215" t="s">
        <v>5884</v>
      </c>
      <c r="J298" s="215"/>
    </row>
    <row r="299" spans="1:10" ht="22.5" x14ac:dyDescent="0.2">
      <c r="A299" s="216">
        <v>13</v>
      </c>
      <c r="B299" s="217" t="s">
        <v>5819</v>
      </c>
      <c r="C299" s="29" t="s">
        <v>5677</v>
      </c>
      <c r="D299" s="218">
        <v>0</v>
      </c>
      <c r="E299" s="218">
        <v>0</v>
      </c>
      <c r="F299" s="219">
        <v>462000</v>
      </c>
      <c r="G299" s="219">
        <v>668750.04</v>
      </c>
      <c r="H299" s="219"/>
      <c r="I299" s="215" t="s">
        <v>5884</v>
      </c>
      <c r="J299" s="215"/>
    </row>
    <row r="300" spans="1:10" x14ac:dyDescent="0.2">
      <c r="A300" s="220" t="s">
        <v>294</v>
      </c>
      <c r="B300" s="220"/>
      <c r="C300" s="220"/>
      <c r="D300" s="222">
        <v>3833500</v>
      </c>
      <c r="E300" s="222">
        <v>2413500</v>
      </c>
      <c r="F300" s="222">
        <f>SUM(F292:F299)</f>
        <v>8271000</v>
      </c>
      <c r="G300" s="222">
        <f>SUM(G292:G299)</f>
        <v>9925000</v>
      </c>
      <c r="H300" s="222"/>
      <c r="I300" s="215"/>
      <c r="J300" s="215"/>
    </row>
    <row r="301" spans="1:10" x14ac:dyDescent="0.2">
      <c r="A301" s="212">
        <v>65</v>
      </c>
      <c r="B301" s="213" t="s">
        <v>4574</v>
      </c>
      <c r="C301" s="214" t="s">
        <v>4379</v>
      </c>
      <c r="D301" s="214"/>
      <c r="E301" s="214"/>
      <c r="F301" s="214"/>
      <c r="G301" s="214"/>
      <c r="H301" s="214"/>
      <c r="I301" s="215"/>
      <c r="J301" s="215"/>
    </row>
    <row r="302" spans="1:10" ht="22.5" x14ac:dyDescent="0.2">
      <c r="A302" s="216">
        <v>1</v>
      </c>
      <c r="B302" s="217" t="s">
        <v>5726</v>
      </c>
      <c r="C302" s="29" t="s">
        <v>5584</v>
      </c>
      <c r="D302" s="219">
        <v>2550000</v>
      </c>
      <c r="E302" s="219">
        <v>4000000</v>
      </c>
      <c r="F302" s="219">
        <v>7000000</v>
      </c>
      <c r="G302" s="219">
        <v>5000000</v>
      </c>
      <c r="H302" s="219"/>
      <c r="I302" s="215" t="s">
        <v>5884</v>
      </c>
      <c r="J302" s="215"/>
    </row>
    <row r="303" spans="1:10" ht="22.5" x14ac:dyDescent="0.2">
      <c r="A303" s="216">
        <v>2</v>
      </c>
      <c r="B303" s="217" t="s">
        <v>5728</v>
      </c>
      <c r="C303" s="29" t="s">
        <v>5586</v>
      </c>
      <c r="D303" s="219">
        <v>20260000</v>
      </c>
      <c r="E303" s="219">
        <v>18537500</v>
      </c>
      <c r="F303" s="219">
        <v>65000000</v>
      </c>
      <c r="G303" s="219">
        <v>35000000</v>
      </c>
      <c r="H303" s="219"/>
      <c r="I303" s="215" t="s">
        <v>5884</v>
      </c>
      <c r="J303" s="215"/>
    </row>
    <row r="304" spans="1:10" ht="22.5" x14ac:dyDescent="0.2">
      <c r="A304" s="216">
        <v>3</v>
      </c>
      <c r="B304" s="217" t="s">
        <v>5729</v>
      </c>
      <c r="C304" s="29" t="s">
        <v>5587</v>
      </c>
      <c r="D304" s="219">
        <v>1892500</v>
      </c>
      <c r="E304" s="219">
        <v>1997500</v>
      </c>
      <c r="F304" s="219">
        <v>6800000</v>
      </c>
      <c r="G304" s="219">
        <v>3000000</v>
      </c>
      <c r="H304" s="219"/>
      <c r="I304" s="215" t="s">
        <v>5884</v>
      </c>
      <c r="J304" s="215"/>
    </row>
    <row r="305" spans="1:10" ht="22.5" x14ac:dyDescent="0.2">
      <c r="A305" s="216">
        <v>4</v>
      </c>
      <c r="B305" s="217" t="s">
        <v>5730</v>
      </c>
      <c r="C305" s="29" t="s">
        <v>5588</v>
      </c>
      <c r="D305" s="219">
        <v>4893000</v>
      </c>
      <c r="E305" s="219">
        <v>4400000</v>
      </c>
      <c r="F305" s="219">
        <v>15000000</v>
      </c>
      <c r="G305" s="219">
        <v>10000000</v>
      </c>
      <c r="H305" s="219"/>
      <c r="I305" s="215" t="s">
        <v>5884</v>
      </c>
      <c r="J305" s="215"/>
    </row>
    <row r="306" spans="1:10" ht="22.5" x14ac:dyDescent="0.2">
      <c r="A306" s="216">
        <v>5</v>
      </c>
      <c r="B306" s="217" t="s">
        <v>5708</v>
      </c>
      <c r="C306" s="29" t="s">
        <v>5566</v>
      </c>
      <c r="D306" s="219">
        <v>6635000</v>
      </c>
      <c r="E306" s="219">
        <v>5615000</v>
      </c>
      <c r="F306" s="219">
        <v>14846000</v>
      </c>
      <c r="G306" s="219">
        <v>10000000</v>
      </c>
      <c r="H306" s="219"/>
      <c r="I306" s="215" t="s">
        <v>5884</v>
      </c>
      <c r="J306" s="215"/>
    </row>
    <row r="307" spans="1:10" ht="22.5" x14ac:dyDescent="0.2">
      <c r="A307" s="216">
        <v>6</v>
      </c>
      <c r="B307" s="217" t="s">
        <v>5776</v>
      </c>
      <c r="C307" s="29" t="s">
        <v>5634</v>
      </c>
      <c r="D307" s="219">
        <v>45494000</v>
      </c>
      <c r="E307" s="219">
        <v>38189000</v>
      </c>
      <c r="F307" s="219">
        <v>115000000</v>
      </c>
      <c r="G307" s="219">
        <v>89700000</v>
      </c>
      <c r="H307" s="219"/>
      <c r="I307" s="215" t="s">
        <v>5884</v>
      </c>
      <c r="J307" s="215"/>
    </row>
    <row r="308" spans="1:10" ht="22.5" x14ac:dyDescent="0.2">
      <c r="A308" s="216">
        <v>7</v>
      </c>
      <c r="B308" s="217" t="s">
        <v>5731</v>
      </c>
      <c r="C308" s="29" t="s">
        <v>5589</v>
      </c>
      <c r="D308" s="219">
        <v>1325000</v>
      </c>
      <c r="E308" s="219">
        <v>1075000</v>
      </c>
      <c r="F308" s="219">
        <v>7000000</v>
      </c>
      <c r="G308" s="219">
        <v>5000000</v>
      </c>
      <c r="H308" s="219"/>
      <c r="I308" s="215" t="s">
        <v>5884</v>
      </c>
      <c r="J308" s="215"/>
    </row>
    <row r="309" spans="1:10" ht="22.5" x14ac:dyDescent="0.2">
      <c r="A309" s="216">
        <v>8</v>
      </c>
      <c r="B309" s="217" t="s">
        <v>5732</v>
      </c>
      <c r="C309" s="29" t="s">
        <v>5590</v>
      </c>
      <c r="D309" s="219">
        <v>1325000</v>
      </c>
      <c r="E309" s="219">
        <v>1090000</v>
      </c>
      <c r="F309" s="219">
        <v>7000000</v>
      </c>
      <c r="G309" s="219">
        <v>5000000</v>
      </c>
      <c r="H309" s="219"/>
      <c r="I309" s="215" t="s">
        <v>5884</v>
      </c>
      <c r="J309" s="215"/>
    </row>
    <row r="310" spans="1:10" ht="22.5" x14ac:dyDescent="0.2">
      <c r="A310" s="216">
        <v>9</v>
      </c>
      <c r="B310" s="217" t="s">
        <v>5721</v>
      </c>
      <c r="C310" s="29" t="s">
        <v>5579</v>
      </c>
      <c r="D310" s="219">
        <v>231421420</v>
      </c>
      <c r="E310" s="219">
        <v>165637015</v>
      </c>
      <c r="F310" s="219">
        <v>326868000</v>
      </c>
      <c r="G310" s="219">
        <v>279282000</v>
      </c>
      <c r="H310" s="219"/>
      <c r="I310" s="215" t="s">
        <v>5884</v>
      </c>
      <c r="J310" s="215"/>
    </row>
    <row r="311" spans="1:10" ht="22.5" x14ac:dyDescent="0.2">
      <c r="A311" s="216">
        <v>10</v>
      </c>
      <c r="B311" s="217" t="s">
        <v>5735</v>
      </c>
      <c r="C311" s="29" t="s">
        <v>5593</v>
      </c>
      <c r="D311" s="219">
        <v>43291474</v>
      </c>
      <c r="E311" s="219">
        <v>39355085</v>
      </c>
      <c r="F311" s="219">
        <v>80000000</v>
      </c>
      <c r="G311" s="219">
        <v>60000000</v>
      </c>
      <c r="H311" s="219"/>
      <c r="I311" s="215" t="s">
        <v>5884</v>
      </c>
      <c r="J311" s="215"/>
    </row>
    <row r="312" spans="1:10" ht="22.5" x14ac:dyDescent="0.2">
      <c r="A312" s="216">
        <v>11</v>
      </c>
      <c r="B312" s="217" t="s">
        <v>5736</v>
      </c>
      <c r="C312" s="29" t="s">
        <v>5594</v>
      </c>
      <c r="D312" s="219">
        <v>130152250</v>
      </c>
      <c r="E312" s="219">
        <v>95129010</v>
      </c>
      <c r="F312" s="219">
        <v>200000000</v>
      </c>
      <c r="G312" s="219">
        <v>190300000</v>
      </c>
      <c r="H312" s="219"/>
      <c r="I312" s="215" t="s">
        <v>5884</v>
      </c>
      <c r="J312" s="215"/>
    </row>
    <row r="313" spans="1:10" ht="22.5" x14ac:dyDescent="0.2">
      <c r="A313" s="216">
        <v>12</v>
      </c>
      <c r="B313" s="217" t="s">
        <v>5737</v>
      </c>
      <c r="C313" s="29" t="s">
        <v>5595</v>
      </c>
      <c r="D313" s="219">
        <v>11810350</v>
      </c>
      <c r="E313" s="219">
        <v>8812250</v>
      </c>
      <c r="F313" s="219">
        <v>29730000</v>
      </c>
      <c r="G313" s="219">
        <v>20000000</v>
      </c>
      <c r="H313" s="219"/>
      <c r="I313" s="215" t="s">
        <v>5884</v>
      </c>
      <c r="J313" s="215"/>
    </row>
    <row r="314" spans="1:10" ht="22.5" x14ac:dyDescent="0.2">
      <c r="A314" s="216">
        <v>13</v>
      </c>
      <c r="B314" s="217" t="s">
        <v>5738</v>
      </c>
      <c r="C314" s="29" t="s">
        <v>5596</v>
      </c>
      <c r="D314" s="219">
        <v>10610900</v>
      </c>
      <c r="E314" s="219">
        <v>8493600</v>
      </c>
      <c r="F314" s="219">
        <v>30000000</v>
      </c>
      <c r="G314" s="219">
        <v>15000000</v>
      </c>
      <c r="H314" s="219"/>
      <c r="I314" s="215" t="s">
        <v>5884</v>
      </c>
      <c r="J314" s="215"/>
    </row>
    <row r="315" spans="1:10" ht="22.5" x14ac:dyDescent="0.2">
      <c r="A315" s="216">
        <v>15</v>
      </c>
      <c r="B315" s="217" t="s">
        <v>5710</v>
      </c>
      <c r="C315" s="29" t="s">
        <v>5568</v>
      </c>
      <c r="D315" s="219">
        <v>13680793</v>
      </c>
      <c r="E315" s="219">
        <v>28829780</v>
      </c>
      <c r="F315" s="219">
        <v>30000000</v>
      </c>
      <c r="G315" s="219">
        <v>40000000</v>
      </c>
      <c r="H315" s="219"/>
      <c r="I315" s="215" t="s">
        <v>5884</v>
      </c>
      <c r="J315" s="215"/>
    </row>
    <row r="316" spans="1:10" ht="22.5" x14ac:dyDescent="0.2">
      <c r="A316" s="216">
        <v>16</v>
      </c>
      <c r="B316" s="217" t="s">
        <v>5820</v>
      </c>
      <c r="C316" s="29" t="s">
        <v>5678</v>
      </c>
      <c r="D316" s="219">
        <v>86681290</v>
      </c>
      <c r="E316" s="219">
        <v>72874440</v>
      </c>
      <c r="F316" s="219">
        <v>100000000</v>
      </c>
      <c r="G316" s="219">
        <v>219000000</v>
      </c>
      <c r="H316" s="219"/>
      <c r="I316" s="215" t="s">
        <v>5884</v>
      </c>
      <c r="J316" s="215"/>
    </row>
    <row r="317" spans="1:10" ht="22.5" x14ac:dyDescent="0.2">
      <c r="A317" s="216">
        <v>17</v>
      </c>
      <c r="B317" s="217" t="s">
        <v>5739</v>
      </c>
      <c r="C317" s="29" t="s">
        <v>5597</v>
      </c>
      <c r="D317" s="219">
        <v>17179972</v>
      </c>
      <c r="E317" s="219">
        <v>11298645</v>
      </c>
      <c r="F317" s="219">
        <v>25000000</v>
      </c>
      <c r="G317" s="219">
        <v>20000000</v>
      </c>
      <c r="H317" s="219"/>
      <c r="I317" s="215" t="s">
        <v>5884</v>
      </c>
      <c r="J317" s="215"/>
    </row>
    <row r="318" spans="1:10" x14ac:dyDescent="0.2">
      <c r="A318" s="220" t="s">
        <v>294</v>
      </c>
      <c r="B318" s="220"/>
      <c r="C318" s="220"/>
      <c r="D318" s="222">
        <v>629202949</v>
      </c>
      <c r="E318" s="222">
        <v>505333825</v>
      </c>
      <c r="F318" s="222">
        <v>1059244000</v>
      </c>
      <c r="G318" s="222">
        <v>1006282000</v>
      </c>
      <c r="H318" s="222"/>
      <c r="I318" s="215"/>
      <c r="J318" s="215"/>
    </row>
    <row r="319" spans="1:10" x14ac:dyDescent="0.2">
      <c r="A319" s="212">
        <v>67</v>
      </c>
      <c r="B319" s="213" t="s">
        <v>4578</v>
      </c>
      <c r="C319" s="214" t="s">
        <v>4383</v>
      </c>
      <c r="D319" s="214"/>
      <c r="E319" s="214"/>
      <c r="F319" s="214"/>
      <c r="G319" s="214"/>
      <c r="H319" s="214"/>
      <c r="I319" s="215"/>
      <c r="J319" s="215"/>
    </row>
    <row r="320" spans="1:10" ht="22.5" x14ac:dyDescent="0.2">
      <c r="A320" s="216">
        <v>1</v>
      </c>
      <c r="B320" s="217" t="s">
        <v>5725</v>
      </c>
      <c r="C320" s="29" t="s">
        <v>5583</v>
      </c>
      <c r="D320" s="219">
        <v>3450000</v>
      </c>
      <c r="E320" s="219">
        <v>1750000</v>
      </c>
      <c r="F320" s="219">
        <v>21000000</v>
      </c>
      <c r="G320" s="219">
        <v>21000000</v>
      </c>
      <c r="H320" s="219"/>
      <c r="I320" s="215" t="s">
        <v>5884</v>
      </c>
      <c r="J320" s="215"/>
    </row>
    <row r="321" spans="1:10" ht="22.5" x14ac:dyDescent="0.2">
      <c r="A321" s="216">
        <v>2</v>
      </c>
      <c r="B321" s="217" t="s">
        <v>5727</v>
      </c>
      <c r="C321" s="29" t="s">
        <v>5585</v>
      </c>
      <c r="D321" s="218">
        <v>0</v>
      </c>
      <c r="E321" s="218">
        <v>0</v>
      </c>
      <c r="F321" s="219">
        <v>5000000</v>
      </c>
      <c r="G321" s="219">
        <v>9000000</v>
      </c>
      <c r="H321" s="219"/>
      <c r="I321" s="215" t="s">
        <v>5884</v>
      </c>
      <c r="J321" s="215"/>
    </row>
    <row r="322" spans="1:10" ht="22.5" x14ac:dyDescent="0.2">
      <c r="A322" s="216">
        <v>4</v>
      </c>
      <c r="B322" s="217" t="s">
        <v>5734</v>
      </c>
      <c r="C322" s="29" t="s">
        <v>5592</v>
      </c>
      <c r="D322" s="219">
        <v>1875970</v>
      </c>
      <c r="E322" s="219">
        <v>1408000</v>
      </c>
      <c r="F322" s="219">
        <v>5000000</v>
      </c>
      <c r="G322" s="219">
        <v>5000004</v>
      </c>
      <c r="H322" s="219"/>
      <c r="I322" s="215" t="s">
        <v>5884</v>
      </c>
      <c r="J322" s="215"/>
    </row>
    <row r="323" spans="1:10" ht="22.5" x14ac:dyDescent="0.2">
      <c r="A323" s="216">
        <v>5</v>
      </c>
      <c r="B323" s="217" t="s">
        <v>5721</v>
      </c>
      <c r="C323" s="29" t="s">
        <v>5579</v>
      </c>
      <c r="D323" s="219">
        <v>11700000</v>
      </c>
      <c r="E323" s="219">
        <v>11100000</v>
      </c>
      <c r="F323" s="219">
        <v>21220000</v>
      </c>
      <c r="G323" s="219">
        <v>21220000</v>
      </c>
      <c r="H323" s="219"/>
      <c r="I323" s="215" t="s">
        <v>5884</v>
      </c>
      <c r="J323" s="215"/>
    </row>
    <row r="324" spans="1:10" ht="22.5" x14ac:dyDescent="0.2">
      <c r="A324" s="216">
        <v>6</v>
      </c>
      <c r="B324" s="217" t="s">
        <v>5698</v>
      </c>
      <c r="C324" s="29" t="s">
        <v>5556</v>
      </c>
      <c r="D324" s="219">
        <v>921000</v>
      </c>
      <c r="E324" s="219">
        <v>518000</v>
      </c>
      <c r="F324" s="219">
        <v>39100000</v>
      </c>
      <c r="G324" s="219">
        <v>15100008</v>
      </c>
      <c r="H324" s="219"/>
      <c r="I324" s="215" t="s">
        <v>5884</v>
      </c>
      <c r="J324" s="215"/>
    </row>
    <row r="325" spans="1:10" ht="22.5" x14ac:dyDescent="0.2">
      <c r="A325" s="216">
        <v>7</v>
      </c>
      <c r="B325" s="217" t="s">
        <v>5717</v>
      </c>
      <c r="C325" s="29" t="s">
        <v>5575</v>
      </c>
      <c r="D325" s="219">
        <v>589500</v>
      </c>
      <c r="E325" s="219">
        <v>1313800</v>
      </c>
      <c r="F325" s="219">
        <v>49227000</v>
      </c>
      <c r="G325" s="219">
        <v>15227000</v>
      </c>
      <c r="H325" s="219"/>
      <c r="I325" s="215" t="s">
        <v>5884</v>
      </c>
      <c r="J325" s="215"/>
    </row>
    <row r="326" spans="1:10" ht="22.5" x14ac:dyDescent="0.2">
      <c r="A326" s="216">
        <v>8</v>
      </c>
      <c r="B326" s="217" t="s">
        <v>5743</v>
      </c>
      <c r="C326" s="29" t="s">
        <v>5601</v>
      </c>
      <c r="D326" s="218">
        <v>0</v>
      </c>
      <c r="E326" s="218">
        <v>0</v>
      </c>
      <c r="F326" s="218">
        <v>0</v>
      </c>
      <c r="G326" s="219">
        <v>500000</v>
      </c>
      <c r="H326" s="219"/>
      <c r="I326" s="215" t="s">
        <v>5884</v>
      </c>
      <c r="J326" s="215"/>
    </row>
    <row r="327" spans="1:10" ht="22.5" x14ac:dyDescent="0.2">
      <c r="A327" s="216">
        <v>10</v>
      </c>
      <c r="B327" s="217" t="s">
        <v>5782</v>
      </c>
      <c r="C327" s="29" t="s">
        <v>5640</v>
      </c>
      <c r="D327" s="219">
        <v>253500</v>
      </c>
      <c r="E327" s="219">
        <v>156100</v>
      </c>
      <c r="F327" s="219">
        <v>1000098</v>
      </c>
      <c r="G327" s="219">
        <v>1000000</v>
      </c>
      <c r="H327" s="219"/>
      <c r="I327" s="215" t="s">
        <v>5884</v>
      </c>
      <c r="J327" s="215"/>
    </row>
    <row r="328" spans="1:10" ht="22.5" x14ac:dyDescent="0.2">
      <c r="A328" s="216">
        <v>11</v>
      </c>
      <c r="B328" s="217" t="s">
        <v>5739</v>
      </c>
      <c r="C328" s="29" t="s">
        <v>5597</v>
      </c>
      <c r="D328" s="219">
        <v>2250000</v>
      </c>
      <c r="E328" s="219">
        <v>1600000</v>
      </c>
      <c r="F328" s="219">
        <v>24000000</v>
      </c>
      <c r="G328" s="219">
        <v>24000000</v>
      </c>
      <c r="H328" s="219"/>
      <c r="I328" s="215" t="s">
        <v>5884</v>
      </c>
      <c r="J328" s="215"/>
    </row>
    <row r="329" spans="1:10" ht="22.5" x14ac:dyDescent="0.2">
      <c r="A329" s="216">
        <v>12</v>
      </c>
      <c r="B329" s="217" t="s">
        <v>5711</v>
      </c>
      <c r="C329" s="29" t="s">
        <v>5569</v>
      </c>
      <c r="D329" s="219">
        <v>4202500</v>
      </c>
      <c r="E329" s="219">
        <v>34304500</v>
      </c>
      <c r="F329" s="219">
        <v>266646902</v>
      </c>
      <c r="G329" s="219">
        <v>131832854</v>
      </c>
      <c r="H329" s="219"/>
      <c r="I329" s="215" t="s">
        <v>5884</v>
      </c>
      <c r="J329" s="215"/>
    </row>
    <row r="330" spans="1:10" ht="22.5" x14ac:dyDescent="0.2">
      <c r="A330" s="216">
        <v>13</v>
      </c>
      <c r="B330" s="217" t="s">
        <v>5821</v>
      </c>
      <c r="C330" s="29" t="s">
        <v>5679</v>
      </c>
      <c r="D330" s="219">
        <v>95873360</v>
      </c>
      <c r="E330" s="219">
        <v>2919000</v>
      </c>
      <c r="F330" s="219">
        <v>4060000</v>
      </c>
      <c r="G330" s="219">
        <v>4060118</v>
      </c>
      <c r="H330" s="219"/>
      <c r="I330" s="215" t="s">
        <v>5884</v>
      </c>
      <c r="J330" s="215"/>
    </row>
    <row r="331" spans="1:10" ht="22.5" x14ac:dyDescent="0.2">
      <c r="A331" s="216">
        <v>14</v>
      </c>
      <c r="B331" s="217" t="s">
        <v>5822</v>
      </c>
      <c r="C331" s="29" t="s">
        <v>5680</v>
      </c>
      <c r="D331" s="218">
        <v>0</v>
      </c>
      <c r="E331" s="219">
        <v>190000</v>
      </c>
      <c r="F331" s="219">
        <v>1060000</v>
      </c>
      <c r="G331" s="219">
        <v>1060008</v>
      </c>
      <c r="H331" s="219"/>
      <c r="I331" s="215" t="s">
        <v>5884</v>
      </c>
      <c r="J331" s="215"/>
    </row>
    <row r="332" spans="1:10" ht="22.5" x14ac:dyDescent="0.2">
      <c r="A332" s="216">
        <v>15</v>
      </c>
      <c r="B332" s="217" t="s">
        <v>5696</v>
      </c>
      <c r="C332" s="29" t="s">
        <v>5554</v>
      </c>
      <c r="D332" s="219">
        <v>500000</v>
      </c>
      <c r="E332" s="218">
        <v>0</v>
      </c>
      <c r="F332" s="219">
        <v>1000000</v>
      </c>
      <c r="G332" s="219">
        <v>1000008</v>
      </c>
      <c r="H332" s="219"/>
      <c r="I332" s="215" t="s">
        <v>5884</v>
      </c>
      <c r="J332" s="215"/>
    </row>
    <row r="333" spans="1:10" ht="22.5" x14ac:dyDescent="0.2">
      <c r="A333" s="216">
        <v>16</v>
      </c>
      <c r="B333" s="217" t="s">
        <v>5779</v>
      </c>
      <c r="C333" s="29" t="s">
        <v>5637</v>
      </c>
      <c r="D333" s="218">
        <v>0</v>
      </c>
      <c r="E333" s="218">
        <v>0</v>
      </c>
      <c r="F333" s="218">
        <v>0</v>
      </c>
      <c r="G333" s="219">
        <v>175000000</v>
      </c>
      <c r="H333" s="219"/>
      <c r="I333" s="215" t="s">
        <v>5884</v>
      </c>
      <c r="J333" s="215"/>
    </row>
    <row r="334" spans="1:10" ht="22.5" x14ac:dyDescent="0.2">
      <c r="A334" s="216">
        <v>17</v>
      </c>
      <c r="B334" s="217" t="s">
        <v>5741</v>
      </c>
      <c r="C334" s="29" t="s">
        <v>5599</v>
      </c>
      <c r="D334" s="218">
        <v>0</v>
      </c>
      <c r="E334" s="218">
        <v>0</v>
      </c>
      <c r="F334" s="219">
        <v>1114285714.29</v>
      </c>
      <c r="G334" s="219">
        <v>1114300000</v>
      </c>
      <c r="H334" s="219"/>
      <c r="I334" s="215" t="s">
        <v>5884</v>
      </c>
      <c r="J334" s="215"/>
    </row>
    <row r="335" spans="1:10" x14ac:dyDescent="0.2">
      <c r="A335" s="220" t="s">
        <v>294</v>
      </c>
      <c r="B335" s="220"/>
      <c r="C335" s="220"/>
      <c r="D335" s="222">
        <v>121615830</v>
      </c>
      <c r="E335" s="222">
        <v>55259400</v>
      </c>
      <c r="F335" s="222">
        <v>1552599714.29</v>
      </c>
      <c r="G335" s="222">
        <v>1539300000</v>
      </c>
      <c r="H335" s="222"/>
      <c r="I335" s="215"/>
      <c r="J335" s="215"/>
    </row>
    <row r="336" spans="1:10" x14ac:dyDescent="0.2">
      <c r="A336" s="212">
        <v>68</v>
      </c>
      <c r="B336" s="213" t="s">
        <v>4587</v>
      </c>
      <c r="C336" s="214" t="s">
        <v>4389</v>
      </c>
      <c r="D336" s="214"/>
      <c r="E336" s="214"/>
      <c r="F336" s="214"/>
      <c r="G336" s="214"/>
      <c r="H336" s="214"/>
      <c r="I336" s="215"/>
      <c r="J336" s="215"/>
    </row>
    <row r="337" spans="1:10" ht="22.5" x14ac:dyDescent="0.2">
      <c r="A337" s="216">
        <v>1</v>
      </c>
      <c r="B337" s="217" t="s">
        <v>5823</v>
      </c>
      <c r="C337" s="29" t="s">
        <v>5681</v>
      </c>
      <c r="D337" s="218">
        <v>0</v>
      </c>
      <c r="E337" s="218">
        <v>600</v>
      </c>
      <c r="F337" s="219">
        <v>1200000</v>
      </c>
      <c r="G337" s="219">
        <v>1200000</v>
      </c>
      <c r="H337" s="219"/>
      <c r="I337" s="215" t="s">
        <v>5884</v>
      </c>
      <c r="J337" s="215"/>
    </row>
    <row r="338" spans="1:10" ht="22.5" x14ac:dyDescent="0.2">
      <c r="A338" s="216">
        <v>2</v>
      </c>
      <c r="B338" s="217" t="s">
        <v>5824</v>
      </c>
      <c r="C338" s="29" t="s">
        <v>5682</v>
      </c>
      <c r="D338" s="218">
        <v>0</v>
      </c>
      <c r="E338" s="218">
        <v>0</v>
      </c>
      <c r="F338" s="219">
        <v>1200000</v>
      </c>
      <c r="G338" s="219">
        <v>1200000</v>
      </c>
      <c r="H338" s="219"/>
      <c r="I338" s="215" t="s">
        <v>5884</v>
      </c>
      <c r="J338" s="215"/>
    </row>
    <row r="339" spans="1:10" ht="22.5" x14ac:dyDescent="0.2">
      <c r="A339" s="216">
        <v>3</v>
      </c>
      <c r="B339" s="217" t="s">
        <v>5825</v>
      </c>
      <c r="C339" s="29" t="s">
        <v>5683</v>
      </c>
      <c r="D339" s="218">
        <v>0</v>
      </c>
      <c r="E339" s="218">
        <v>0</v>
      </c>
      <c r="F339" s="218">
        <v>0</v>
      </c>
      <c r="G339" s="219">
        <v>30000000</v>
      </c>
      <c r="H339" s="219"/>
      <c r="I339" s="215" t="s">
        <v>5884</v>
      </c>
      <c r="J339" s="215"/>
    </row>
    <row r="340" spans="1:10" ht="22.5" x14ac:dyDescent="0.2">
      <c r="A340" s="216">
        <v>4</v>
      </c>
      <c r="B340" s="217" t="s">
        <v>5826</v>
      </c>
      <c r="C340" s="29" t="s">
        <v>5684</v>
      </c>
      <c r="D340" s="218">
        <v>0</v>
      </c>
      <c r="E340" s="218">
        <v>0</v>
      </c>
      <c r="F340" s="219">
        <v>5000000</v>
      </c>
      <c r="G340" s="219">
        <v>5000000</v>
      </c>
      <c r="H340" s="219"/>
      <c r="I340" s="215" t="s">
        <v>5884</v>
      </c>
      <c r="J340" s="215"/>
    </row>
    <row r="341" spans="1:10" ht="22.5" x14ac:dyDescent="0.2">
      <c r="A341" s="216">
        <v>5</v>
      </c>
      <c r="B341" s="217" t="s">
        <v>5802</v>
      </c>
      <c r="C341" s="29" t="s">
        <v>5660</v>
      </c>
      <c r="D341" s="218">
        <v>0</v>
      </c>
      <c r="E341" s="219">
        <v>100200</v>
      </c>
      <c r="F341" s="219">
        <v>1600000</v>
      </c>
      <c r="G341" s="219">
        <v>1600000</v>
      </c>
      <c r="H341" s="219"/>
      <c r="I341" s="215" t="s">
        <v>5884</v>
      </c>
      <c r="J341" s="215"/>
    </row>
    <row r="342" spans="1:10" ht="22.5" x14ac:dyDescent="0.2">
      <c r="A342" s="216">
        <v>6</v>
      </c>
      <c r="B342" s="217" t="s">
        <v>5776</v>
      </c>
      <c r="C342" s="29" t="s">
        <v>5634</v>
      </c>
      <c r="D342" s="219">
        <v>1267543</v>
      </c>
      <c r="E342" s="219">
        <v>283300</v>
      </c>
      <c r="F342" s="219">
        <v>4800000</v>
      </c>
      <c r="G342" s="219">
        <v>2800000</v>
      </c>
      <c r="H342" s="219"/>
      <c r="I342" s="215" t="s">
        <v>5884</v>
      </c>
      <c r="J342" s="215"/>
    </row>
    <row r="343" spans="1:10" ht="22.5" x14ac:dyDescent="0.2">
      <c r="A343" s="216">
        <v>7</v>
      </c>
      <c r="B343" s="217" t="s">
        <v>5827</v>
      </c>
      <c r="C343" s="29" t="s">
        <v>5685</v>
      </c>
      <c r="D343" s="219">
        <v>49805415</v>
      </c>
      <c r="E343" s="219">
        <v>42421465.189999998</v>
      </c>
      <c r="F343" s="219">
        <v>54000000</v>
      </c>
      <c r="G343" s="219">
        <v>30824008</v>
      </c>
      <c r="H343" s="219"/>
      <c r="I343" s="215" t="s">
        <v>5884</v>
      </c>
      <c r="J343" s="215"/>
    </row>
    <row r="344" spans="1:10" ht="22.5" x14ac:dyDescent="0.2">
      <c r="A344" s="216">
        <v>8</v>
      </c>
      <c r="B344" s="217" t="s">
        <v>5828</v>
      </c>
      <c r="C344" s="29" t="s">
        <v>5686</v>
      </c>
      <c r="D344" s="218">
        <v>0</v>
      </c>
      <c r="E344" s="218">
        <v>0</v>
      </c>
      <c r="F344" s="219">
        <v>20000000</v>
      </c>
      <c r="G344" s="219">
        <v>6000000</v>
      </c>
      <c r="H344" s="219"/>
      <c r="I344" s="215" t="s">
        <v>5884</v>
      </c>
      <c r="J344" s="215"/>
    </row>
    <row r="345" spans="1:10" ht="22.5" x14ac:dyDescent="0.2">
      <c r="A345" s="216">
        <v>9</v>
      </c>
      <c r="B345" s="217" t="s">
        <v>5694</v>
      </c>
      <c r="C345" s="29" t="s">
        <v>5552</v>
      </c>
      <c r="D345" s="218">
        <v>0</v>
      </c>
      <c r="E345" s="218">
        <v>0</v>
      </c>
      <c r="F345" s="219">
        <v>2400000</v>
      </c>
      <c r="G345" s="219">
        <v>1400000</v>
      </c>
      <c r="H345" s="219"/>
      <c r="I345" s="215" t="s">
        <v>5884</v>
      </c>
      <c r="J345" s="215"/>
    </row>
    <row r="346" spans="1:10" ht="22.5" x14ac:dyDescent="0.2">
      <c r="A346" s="216">
        <v>10</v>
      </c>
      <c r="B346" s="217" t="s">
        <v>5829</v>
      </c>
      <c r="C346" s="29" t="s">
        <v>5687</v>
      </c>
      <c r="D346" s="219">
        <v>19160205</v>
      </c>
      <c r="E346" s="219">
        <v>25953177.940000001</v>
      </c>
      <c r="F346" s="219">
        <v>22060000</v>
      </c>
      <c r="G346" s="219">
        <v>30000000</v>
      </c>
      <c r="H346" s="219"/>
      <c r="I346" s="215" t="s">
        <v>5884</v>
      </c>
      <c r="J346" s="215"/>
    </row>
    <row r="347" spans="1:10" ht="22.5" x14ac:dyDescent="0.2">
      <c r="A347" s="216">
        <v>11</v>
      </c>
      <c r="B347" s="217" t="s">
        <v>5830</v>
      </c>
      <c r="C347" s="29" t="s">
        <v>5688</v>
      </c>
      <c r="D347" s="219">
        <v>10008005</v>
      </c>
      <c r="E347" s="219">
        <v>6496000</v>
      </c>
      <c r="F347" s="219">
        <v>15000000</v>
      </c>
      <c r="G347" s="219">
        <v>4999992</v>
      </c>
      <c r="H347" s="219"/>
      <c r="I347" s="215" t="s">
        <v>5884</v>
      </c>
      <c r="J347" s="215"/>
    </row>
    <row r="348" spans="1:10" ht="22.5" x14ac:dyDescent="0.2">
      <c r="A348" s="216">
        <v>12</v>
      </c>
      <c r="B348" s="217" t="s">
        <v>5831</v>
      </c>
      <c r="C348" s="29" t="s">
        <v>5689</v>
      </c>
      <c r="D348" s="219">
        <v>2204617.91</v>
      </c>
      <c r="E348" s="219">
        <v>597600</v>
      </c>
      <c r="F348" s="219">
        <v>36000000</v>
      </c>
      <c r="G348" s="219">
        <v>3000000</v>
      </c>
      <c r="H348" s="219"/>
      <c r="I348" s="215" t="s">
        <v>5884</v>
      </c>
      <c r="J348" s="215"/>
    </row>
    <row r="349" spans="1:10" ht="22.5" x14ac:dyDescent="0.2">
      <c r="A349" s="216">
        <v>13</v>
      </c>
      <c r="B349" s="217" t="s">
        <v>5710</v>
      </c>
      <c r="C349" s="29" t="s">
        <v>5568</v>
      </c>
      <c r="D349" s="219">
        <v>31112800</v>
      </c>
      <c r="E349" s="219">
        <v>10303546</v>
      </c>
      <c r="F349" s="219">
        <v>35000000</v>
      </c>
      <c r="G349" s="219">
        <v>10000000</v>
      </c>
      <c r="H349" s="219"/>
      <c r="I349" s="215" t="s">
        <v>5884</v>
      </c>
      <c r="J349" s="215"/>
    </row>
    <row r="350" spans="1:10" ht="22.5" x14ac:dyDescent="0.2">
      <c r="A350" s="216">
        <v>14</v>
      </c>
      <c r="B350" s="217" t="s">
        <v>5832</v>
      </c>
      <c r="C350" s="29" t="s">
        <v>5690</v>
      </c>
      <c r="D350" s="218">
        <v>0</v>
      </c>
      <c r="E350" s="218">
        <v>0</v>
      </c>
      <c r="F350" s="219">
        <v>2000000</v>
      </c>
      <c r="G350" s="219">
        <v>2145000</v>
      </c>
      <c r="H350" s="219"/>
      <c r="I350" s="215" t="s">
        <v>5884</v>
      </c>
      <c r="J350" s="215"/>
    </row>
    <row r="351" spans="1:10" x14ac:dyDescent="0.2">
      <c r="A351" s="220" t="s">
        <v>294</v>
      </c>
      <c r="B351" s="220"/>
      <c r="C351" s="220"/>
      <c r="D351" s="222">
        <v>113558585.91</v>
      </c>
      <c r="E351" s="222">
        <v>86155889.129999995</v>
      </c>
      <c r="F351" s="222">
        <v>200260000</v>
      </c>
      <c r="G351" s="222">
        <v>130169000</v>
      </c>
      <c r="H351" s="222"/>
      <c r="I351" s="215"/>
      <c r="J351" s="215"/>
    </row>
    <row r="352" spans="1:10" x14ac:dyDescent="0.2">
      <c r="A352" s="212">
        <v>69</v>
      </c>
      <c r="B352" s="213" t="s">
        <v>4580</v>
      </c>
      <c r="C352" s="214" t="s">
        <v>4385</v>
      </c>
      <c r="D352" s="214"/>
      <c r="E352" s="214"/>
      <c r="F352" s="214"/>
      <c r="G352" s="214"/>
      <c r="H352" s="214"/>
      <c r="I352" s="215"/>
      <c r="J352" s="215"/>
    </row>
    <row r="353" spans="1:10" x14ac:dyDescent="0.2">
      <c r="A353" s="216">
        <v>2</v>
      </c>
      <c r="B353" s="217" t="s">
        <v>5748</v>
      </c>
      <c r="C353" s="29" t="s">
        <v>5606</v>
      </c>
      <c r="D353" s="219">
        <v>26115000</v>
      </c>
      <c r="E353" s="219">
        <v>3935000</v>
      </c>
      <c r="F353" s="219">
        <v>105000000</v>
      </c>
      <c r="G353" s="218">
        <v>0</v>
      </c>
      <c r="H353" s="218"/>
      <c r="I353" s="215" t="s">
        <v>6044</v>
      </c>
      <c r="J353" s="215"/>
    </row>
    <row r="354" spans="1:10" ht="22.5" x14ac:dyDescent="0.2">
      <c r="A354" s="216">
        <v>3</v>
      </c>
      <c r="B354" s="217" t="s">
        <v>5694</v>
      </c>
      <c r="C354" s="29" t="s">
        <v>5552</v>
      </c>
      <c r="D354" s="219">
        <v>1500000</v>
      </c>
      <c r="E354" s="219">
        <v>87000000</v>
      </c>
      <c r="F354" s="219">
        <v>113000000</v>
      </c>
      <c r="G354" s="219">
        <v>88000000</v>
      </c>
      <c r="H354" s="219"/>
      <c r="I354" s="215" t="s">
        <v>5884</v>
      </c>
      <c r="J354" s="215"/>
    </row>
    <row r="355" spans="1:10" ht="22.5" x14ac:dyDescent="0.2">
      <c r="A355" s="216">
        <v>4</v>
      </c>
      <c r="B355" s="217" t="s">
        <v>5833</v>
      </c>
      <c r="C355" s="29" t="s">
        <v>5691</v>
      </c>
      <c r="D355" s="219">
        <v>820000</v>
      </c>
      <c r="E355" s="219">
        <v>640000</v>
      </c>
      <c r="F355" s="219">
        <v>1877000</v>
      </c>
      <c r="G355" s="219">
        <v>2000000</v>
      </c>
      <c r="H355" s="219"/>
      <c r="I355" s="215" t="s">
        <v>5884</v>
      </c>
      <c r="J355" s="215"/>
    </row>
    <row r="356" spans="1:10" x14ac:dyDescent="0.2">
      <c r="A356" s="220" t="s">
        <v>294</v>
      </c>
      <c r="B356" s="220"/>
      <c r="C356" s="220"/>
      <c r="D356" s="222">
        <v>73435000</v>
      </c>
      <c r="E356" s="222">
        <v>91575000</v>
      </c>
      <c r="F356" s="222">
        <v>219877000</v>
      </c>
      <c r="G356" s="222">
        <v>90000000</v>
      </c>
      <c r="H356" s="222"/>
      <c r="I356" s="215"/>
      <c r="J356" s="215"/>
    </row>
    <row r="357" spans="1:10" ht="21" x14ac:dyDescent="0.2">
      <c r="A357" s="212">
        <v>71</v>
      </c>
      <c r="B357" s="213" t="s">
        <v>4593</v>
      </c>
      <c r="C357" s="214" t="s">
        <v>4392</v>
      </c>
      <c r="D357" s="214"/>
      <c r="E357" s="214"/>
      <c r="F357" s="214"/>
      <c r="G357" s="214"/>
      <c r="H357" s="214"/>
      <c r="I357" s="215"/>
      <c r="J357" s="215"/>
    </row>
    <row r="358" spans="1:10" x14ac:dyDescent="0.2">
      <c r="A358" s="216">
        <v>1</v>
      </c>
      <c r="B358" s="217" t="s">
        <v>5810</v>
      </c>
      <c r="C358" s="29" t="s">
        <v>5668</v>
      </c>
      <c r="D358" s="218">
        <v>0</v>
      </c>
      <c r="E358" s="218">
        <v>0</v>
      </c>
      <c r="F358" s="219">
        <v>244733359.34999999</v>
      </c>
      <c r="G358" s="218">
        <v>0</v>
      </c>
      <c r="H358" s="218"/>
      <c r="I358" s="215" t="s">
        <v>6044</v>
      </c>
      <c r="J358" s="215"/>
    </row>
    <row r="359" spans="1:10" x14ac:dyDescent="0.2">
      <c r="A359" s="220" t="s">
        <v>294</v>
      </c>
      <c r="B359" s="220"/>
      <c r="C359" s="220"/>
      <c r="D359" s="221">
        <v>0</v>
      </c>
      <c r="E359" s="221">
        <v>0</v>
      </c>
      <c r="F359" s="222">
        <v>244733359.34999999</v>
      </c>
      <c r="G359" s="221">
        <v>0</v>
      </c>
      <c r="H359" s="221"/>
      <c r="I359" s="215"/>
      <c r="J359" s="215"/>
    </row>
    <row r="360" spans="1:10" x14ac:dyDescent="0.2">
      <c r="A360" s="212">
        <v>73</v>
      </c>
      <c r="B360" s="213" t="s">
        <v>4581</v>
      </c>
      <c r="C360" s="214" t="s">
        <v>4386</v>
      </c>
      <c r="D360" s="214"/>
      <c r="E360" s="214"/>
      <c r="F360" s="214"/>
      <c r="G360" s="214"/>
      <c r="H360" s="214"/>
      <c r="I360" s="215"/>
      <c r="J360" s="215"/>
    </row>
    <row r="361" spans="1:10" ht="22.5" x14ac:dyDescent="0.2">
      <c r="A361" s="216">
        <v>1</v>
      </c>
      <c r="B361" s="217" t="s">
        <v>5694</v>
      </c>
      <c r="C361" s="29" t="s">
        <v>5552</v>
      </c>
      <c r="D361" s="219">
        <v>80000</v>
      </c>
      <c r="E361" s="218">
        <v>0</v>
      </c>
      <c r="F361" s="219">
        <v>334000</v>
      </c>
      <c r="G361" s="219">
        <v>501000</v>
      </c>
      <c r="H361" s="219"/>
      <c r="I361" s="215" t="s">
        <v>5884</v>
      </c>
      <c r="J361" s="215"/>
    </row>
    <row r="362" spans="1:10" x14ac:dyDescent="0.2">
      <c r="A362" s="220" t="s">
        <v>294</v>
      </c>
      <c r="B362" s="220"/>
      <c r="C362" s="220"/>
      <c r="D362" s="222">
        <v>80000</v>
      </c>
      <c r="E362" s="221">
        <v>0</v>
      </c>
      <c r="F362" s="222">
        <v>334000</v>
      </c>
      <c r="G362" s="222">
        <v>501000</v>
      </c>
      <c r="H362" s="222"/>
      <c r="I362" s="215"/>
      <c r="J362" s="215"/>
    </row>
    <row r="363" spans="1:10" x14ac:dyDescent="0.2">
      <c r="A363" s="212">
        <v>74</v>
      </c>
      <c r="B363" s="213" t="s">
        <v>4508</v>
      </c>
      <c r="C363" s="214" t="s">
        <v>4311</v>
      </c>
      <c r="D363" s="214"/>
      <c r="E363" s="214"/>
      <c r="F363" s="214"/>
      <c r="G363" s="214"/>
      <c r="H363" s="214"/>
      <c r="I363" s="215"/>
      <c r="J363" s="215"/>
    </row>
    <row r="364" spans="1:10" ht="22.5" x14ac:dyDescent="0.2">
      <c r="A364" s="216">
        <v>1</v>
      </c>
      <c r="B364" s="217" t="s">
        <v>5718</v>
      </c>
      <c r="C364" s="29" t="s">
        <v>5576</v>
      </c>
      <c r="D364" s="219">
        <v>137618913</v>
      </c>
      <c r="E364" s="219">
        <v>126646500</v>
      </c>
      <c r="F364" s="219">
        <v>298541000</v>
      </c>
      <c r="G364" s="219">
        <v>350000000</v>
      </c>
      <c r="H364" s="219"/>
      <c r="I364" s="215" t="s">
        <v>5884</v>
      </c>
      <c r="J364" s="215"/>
    </row>
    <row r="365" spans="1:10" ht="22.5" x14ac:dyDescent="0.2">
      <c r="A365" s="216">
        <v>2</v>
      </c>
      <c r="B365" s="217" t="s">
        <v>5694</v>
      </c>
      <c r="C365" s="29" t="s">
        <v>5552</v>
      </c>
      <c r="D365" s="218">
        <v>0</v>
      </c>
      <c r="E365" s="218">
        <v>0</v>
      </c>
      <c r="F365" s="218">
        <v>0</v>
      </c>
      <c r="G365" s="218">
        <v>0</v>
      </c>
      <c r="H365" s="218"/>
      <c r="I365" s="215" t="s">
        <v>5884</v>
      </c>
      <c r="J365" s="215"/>
    </row>
    <row r="366" spans="1:10" ht="22.5" x14ac:dyDescent="0.2">
      <c r="A366" s="216">
        <v>3</v>
      </c>
      <c r="B366" s="217" t="s">
        <v>5703</v>
      </c>
      <c r="C366" s="29" t="s">
        <v>5561</v>
      </c>
      <c r="D366" s="219">
        <v>5215750</v>
      </c>
      <c r="E366" s="219">
        <v>959500</v>
      </c>
      <c r="F366" s="219">
        <v>100000000</v>
      </c>
      <c r="G366" s="219">
        <v>20000000</v>
      </c>
      <c r="H366" s="219"/>
      <c r="I366" s="215" t="s">
        <v>5884</v>
      </c>
      <c r="J366" s="215"/>
    </row>
    <row r="367" spans="1:10" x14ac:dyDescent="0.2">
      <c r="A367" s="220" t="s">
        <v>294</v>
      </c>
      <c r="B367" s="220"/>
      <c r="C367" s="220"/>
      <c r="D367" s="222">
        <v>142834663</v>
      </c>
      <c r="E367" s="222">
        <v>127606000</v>
      </c>
      <c r="F367" s="222">
        <v>398541000</v>
      </c>
      <c r="G367" s="222">
        <v>370000000</v>
      </c>
      <c r="H367" s="222"/>
      <c r="I367" s="215"/>
      <c r="J367" s="215"/>
    </row>
    <row r="368" spans="1:10" x14ac:dyDescent="0.2">
      <c r="A368" s="212">
        <v>76</v>
      </c>
      <c r="B368" s="213" t="s">
        <v>4513</v>
      </c>
      <c r="C368" s="214" t="s">
        <v>4653</v>
      </c>
      <c r="D368" s="214"/>
      <c r="E368" s="214"/>
      <c r="F368" s="214"/>
      <c r="G368" s="214"/>
      <c r="H368" s="214"/>
      <c r="I368" s="215"/>
      <c r="J368" s="215"/>
    </row>
    <row r="369" spans="1:10" ht="22.5" x14ac:dyDescent="0.2">
      <c r="A369" s="216">
        <v>1</v>
      </c>
      <c r="B369" s="217" t="s">
        <v>5711</v>
      </c>
      <c r="C369" s="29" t="s">
        <v>5569</v>
      </c>
      <c r="D369" s="219">
        <v>389284572.25</v>
      </c>
      <c r="E369" s="219">
        <v>423362000</v>
      </c>
      <c r="F369" s="219">
        <v>400593000</v>
      </c>
      <c r="G369" s="219">
        <v>500000000</v>
      </c>
      <c r="H369" s="219"/>
      <c r="I369" s="215" t="s">
        <v>5884</v>
      </c>
      <c r="J369" s="215"/>
    </row>
    <row r="370" spans="1:10" ht="56.25" x14ac:dyDescent="0.2">
      <c r="A370" s="216">
        <v>2</v>
      </c>
      <c r="B370" s="217" t="s">
        <v>5834</v>
      </c>
      <c r="C370" s="29" t="s">
        <v>5692</v>
      </c>
      <c r="D370" s="218">
        <v>0</v>
      </c>
      <c r="E370" s="218">
        <v>0</v>
      </c>
      <c r="F370" s="218">
        <v>0</v>
      </c>
      <c r="G370" s="219">
        <v>5500000000</v>
      </c>
      <c r="H370" s="219"/>
      <c r="I370" s="215" t="s">
        <v>7362</v>
      </c>
      <c r="J370" s="215"/>
    </row>
    <row r="371" spans="1:10" x14ac:dyDescent="0.2">
      <c r="A371" s="220" t="s">
        <v>294</v>
      </c>
      <c r="B371" s="220"/>
      <c r="C371" s="220"/>
      <c r="D371" s="222">
        <v>389284572.25</v>
      </c>
      <c r="E371" s="222">
        <v>423362000</v>
      </c>
      <c r="F371" s="222">
        <v>400593000</v>
      </c>
      <c r="G371" s="222">
        <v>6000000000</v>
      </c>
      <c r="H371" s="222"/>
      <c r="I371" s="215"/>
      <c r="J371" s="215"/>
    </row>
    <row r="372" spans="1:10" ht="21" x14ac:dyDescent="0.2">
      <c r="A372" s="212">
        <v>77</v>
      </c>
      <c r="B372" s="213" t="s">
        <v>4520</v>
      </c>
      <c r="C372" s="214" t="s">
        <v>4323</v>
      </c>
      <c r="D372" s="214"/>
      <c r="E372" s="214"/>
      <c r="F372" s="214"/>
      <c r="G372" s="214"/>
      <c r="H372" s="214"/>
      <c r="I372" s="215"/>
      <c r="J372" s="215"/>
    </row>
    <row r="373" spans="1:10" ht="22.5" x14ac:dyDescent="0.2">
      <c r="A373" s="216">
        <v>1</v>
      </c>
      <c r="B373" s="217" t="s">
        <v>5779</v>
      </c>
      <c r="C373" s="29" t="s">
        <v>5637</v>
      </c>
      <c r="D373" s="218">
        <v>0</v>
      </c>
      <c r="E373" s="219">
        <v>230000000</v>
      </c>
      <c r="F373" s="219">
        <v>230000000</v>
      </c>
      <c r="G373" s="219">
        <v>559599496</v>
      </c>
      <c r="H373" s="219"/>
      <c r="I373" s="215" t="s">
        <v>5884</v>
      </c>
      <c r="J373" s="215"/>
    </row>
    <row r="374" spans="1:10" x14ac:dyDescent="0.2">
      <c r="A374" s="220" t="s">
        <v>294</v>
      </c>
      <c r="B374" s="220"/>
      <c r="C374" s="220"/>
      <c r="D374" s="221">
        <v>0</v>
      </c>
      <c r="E374" s="222">
        <v>230000000</v>
      </c>
      <c r="F374" s="222">
        <v>230000000</v>
      </c>
      <c r="G374" s="222">
        <v>559599496</v>
      </c>
      <c r="H374" s="222"/>
      <c r="I374" s="215"/>
      <c r="J374" s="215"/>
    </row>
    <row r="375" spans="1:10" x14ac:dyDescent="0.2">
      <c r="A375" s="212">
        <v>79</v>
      </c>
      <c r="B375" s="213" t="s">
        <v>4449</v>
      </c>
      <c r="C375" s="214" t="s">
        <v>4249</v>
      </c>
      <c r="D375" s="214"/>
      <c r="E375" s="214"/>
      <c r="F375" s="214"/>
      <c r="G375" s="214"/>
      <c r="H375" s="214"/>
      <c r="I375" s="215"/>
      <c r="J375" s="215"/>
    </row>
    <row r="376" spans="1:10" ht="22.5" x14ac:dyDescent="0.2">
      <c r="A376" s="216">
        <v>2</v>
      </c>
      <c r="B376" s="217" t="s">
        <v>5748</v>
      </c>
      <c r="C376" s="29" t="s">
        <v>5606</v>
      </c>
      <c r="D376" s="218">
        <v>0</v>
      </c>
      <c r="E376" s="219">
        <v>35962732.509999998</v>
      </c>
      <c r="F376" s="219">
        <v>11600000</v>
      </c>
      <c r="G376" s="219">
        <v>147970000</v>
      </c>
      <c r="H376" s="219"/>
      <c r="I376" s="215" t="s">
        <v>5884</v>
      </c>
      <c r="J376" s="215"/>
    </row>
    <row r="377" spans="1:10" ht="22.5" x14ac:dyDescent="0.2">
      <c r="A377" s="216">
        <v>3</v>
      </c>
      <c r="B377" s="217" t="s">
        <v>5694</v>
      </c>
      <c r="C377" s="29" t="s">
        <v>5552</v>
      </c>
      <c r="D377" s="218">
        <v>0</v>
      </c>
      <c r="E377" s="219">
        <v>60000</v>
      </c>
      <c r="F377" s="219">
        <v>600000</v>
      </c>
      <c r="G377" s="219">
        <v>30000</v>
      </c>
      <c r="H377" s="219"/>
      <c r="I377" s="215" t="s">
        <v>5884</v>
      </c>
      <c r="J377" s="215"/>
    </row>
    <row r="378" spans="1:10" x14ac:dyDescent="0.2">
      <c r="A378" s="220" t="s">
        <v>294</v>
      </c>
      <c r="B378" s="220"/>
      <c r="C378" s="220"/>
      <c r="D378" s="221">
        <v>0</v>
      </c>
      <c r="E378" s="222">
        <v>36022732.509999998</v>
      </c>
      <c r="F378" s="222">
        <v>12200000</v>
      </c>
      <c r="G378" s="222">
        <v>148000000</v>
      </c>
      <c r="H378" s="222"/>
      <c r="I378" s="215"/>
      <c r="J378" s="215"/>
    </row>
    <row r="379" spans="1:10" x14ac:dyDescent="0.2">
      <c r="A379" s="212">
        <v>80</v>
      </c>
      <c r="B379" s="213" t="s">
        <v>4603</v>
      </c>
      <c r="C379" s="214" t="s">
        <v>4396</v>
      </c>
      <c r="D379" s="214"/>
      <c r="E379" s="214"/>
      <c r="F379" s="214"/>
      <c r="G379" s="214"/>
      <c r="H379" s="214"/>
      <c r="I379" s="215"/>
      <c r="J379" s="215"/>
    </row>
    <row r="380" spans="1:10" ht="22.5" x14ac:dyDescent="0.2">
      <c r="A380" s="216">
        <v>1</v>
      </c>
      <c r="B380" s="217" t="s">
        <v>5713</v>
      </c>
      <c r="C380" s="29" t="s">
        <v>5571</v>
      </c>
      <c r="D380" s="218">
        <v>0</v>
      </c>
      <c r="E380" s="218">
        <v>0</v>
      </c>
      <c r="F380" s="219">
        <v>256000000</v>
      </c>
      <c r="G380" s="219">
        <v>256000000</v>
      </c>
      <c r="H380" s="219"/>
      <c r="I380" s="215" t="s">
        <v>5884</v>
      </c>
      <c r="J380" s="215"/>
    </row>
    <row r="381" spans="1:10" ht="22.5" x14ac:dyDescent="0.2">
      <c r="A381" s="216">
        <v>2</v>
      </c>
      <c r="B381" s="217" t="s">
        <v>5835</v>
      </c>
      <c r="C381" s="29" t="s">
        <v>5693</v>
      </c>
      <c r="D381" s="218">
        <v>0</v>
      </c>
      <c r="E381" s="218">
        <v>0</v>
      </c>
      <c r="F381" s="218">
        <v>0</v>
      </c>
      <c r="G381" s="219">
        <v>590000000</v>
      </c>
      <c r="H381" s="219"/>
      <c r="I381" s="215" t="s">
        <v>5884</v>
      </c>
      <c r="J381" s="215"/>
    </row>
    <row r="382" spans="1:10" x14ac:dyDescent="0.2">
      <c r="A382" s="220" t="s">
        <v>294</v>
      </c>
      <c r="B382" s="220"/>
      <c r="C382" s="220"/>
      <c r="D382" s="221">
        <v>0</v>
      </c>
      <c r="E382" s="221">
        <v>0</v>
      </c>
      <c r="F382" s="222">
        <v>256000000</v>
      </c>
      <c r="G382" s="222">
        <v>846000000</v>
      </c>
      <c r="H382" s="222"/>
      <c r="I382" s="215"/>
      <c r="J382" s="215"/>
    </row>
    <row r="383" spans="1:10" x14ac:dyDescent="0.2">
      <c r="A383" s="212">
        <v>81</v>
      </c>
      <c r="B383" s="213" t="s">
        <v>4496</v>
      </c>
      <c r="C383" s="214" t="s">
        <v>4299</v>
      </c>
      <c r="D383" s="214"/>
      <c r="E383" s="214"/>
      <c r="F383" s="214"/>
      <c r="G383" s="214"/>
      <c r="H383" s="214"/>
      <c r="I383" s="215"/>
      <c r="J383" s="215"/>
    </row>
    <row r="384" spans="1:10" ht="22.5" x14ac:dyDescent="0.2">
      <c r="A384" s="216">
        <v>1</v>
      </c>
      <c r="B384" s="217" t="s">
        <v>5708</v>
      </c>
      <c r="C384" s="29" t="s">
        <v>5566</v>
      </c>
      <c r="D384" s="218">
        <v>0</v>
      </c>
      <c r="E384" s="218">
        <v>0</v>
      </c>
      <c r="F384" s="218">
        <v>0</v>
      </c>
      <c r="G384" s="219">
        <v>1821000</v>
      </c>
      <c r="H384" s="219"/>
      <c r="I384" s="215" t="s">
        <v>5884</v>
      </c>
      <c r="J384" s="215"/>
    </row>
    <row r="385" spans="1:10" x14ac:dyDescent="0.2">
      <c r="A385" s="220" t="s">
        <v>294</v>
      </c>
      <c r="B385" s="220"/>
      <c r="C385" s="220"/>
      <c r="D385" s="221">
        <v>0</v>
      </c>
      <c r="E385" s="221">
        <v>0</v>
      </c>
      <c r="F385" s="221">
        <v>0</v>
      </c>
      <c r="G385" s="222">
        <v>1821000</v>
      </c>
      <c r="H385" s="222"/>
      <c r="I385" s="215"/>
      <c r="J385" s="215"/>
    </row>
    <row r="386" spans="1:10" x14ac:dyDescent="0.2">
      <c r="A386" s="212">
        <v>82</v>
      </c>
      <c r="B386" s="213" t="s">
        <v>4597</v>
      </c>
      <c r="C386" s="214" t="s">
        <v>4393</v>
      </c>
      <c r="D386" s="214"/>
      <c r="E386" s="214"/>
      <c r="F386" s="214"/>
      <c r="G386" s="214"/>
      <c r="H386" s="214"/>
      <c r="I386" s="215"/>
      <c r="J386" s="215"/>
    </row>
    <row r="387" spans="1:10" ht="22.5" x14ac:dyDescent="0.2">
      <c r="A387" s="216">
        <v>1</v>
      </c>
      <c r="B387" s="217" t="s">
        <v>5741</v>
      </c>
      <c r="C387" s="29" t="s">
        <v>5599</v>
      </c>
      <c r="D387" s="218">
        <v>0</v>
      </c>
      <c r="E387" s="219">
        <v>1800000000</v>
      </c>
      <c r="F387" s="219">
        <v>1201000000</v>
      </c>
      <c r="G387" s="219">
        <v>1250000000</v>
      </c>
      <c r="H387" s="219"/>
      <c r="I387" s="215" t="s">
        <v>5884</v>
      </c>
      <c r="J387" s="215"/>
    </row>
    <row r="388" spans="1:10" x14ac:dyDescent="0.2">
      <c r="A388" s="220" t="s">
        <v>294</v>
      </c>
      <c r="B388" s="220"/>
      <c r="C388" s="220"/>
      <c r="D388" s="221">
        <v>0</v>
      </c>
      <c r="E388" s="222">
        <v>1800000000</v>
      </c>
      <c r="F388" s="222">
        <v>1201000000</v>
      </c>
      <c r="G388" s="222">
        <v>1250000000</v>
      </c>
      <c r="H388" s="222"/>
      <c r="I388" s="215"/>
      <c r="J388" s="215"/>
    </row>
    <row r="389" spans="1:10" x14ac:dyDescent="0.2">
      <c r="A389" s="212">
        <v>83</v>
      </c>
      <c r="B389" s="213" t="s">
        <v>4511</v>
      </c>
      <c r="C389" s="214" t="s">
        <v>4314</v>
      </c>
      <c r="D389" s="214"/>
      <c r="E389" s="214"/>
      <c r="F389" s="214"/>
      <c r="G389" s="214"/>
      <c r="H389" s="214"/>
      <c r="I389" s="215"/>
      <c r="J389" s="215"/>
    </row>
    <row r="390" spans="1:10" ht="22.5" x14ac:dyDescent="0.2">
      <c r="A390" s="216">
        <v>1</v>
      </c>
      <c r="B390" s="217" t="s">
        <v>5779</v>
      </c>
      <c r="C390" s="29" t="s">
        <v>5637</v>
      </c>
      <c r="D390" s="218">
        <v>0</v>
      </c>
      <c r="E390" s="218">
        <v>0</v>
      </c>
      <c r="F390" s="219">
        <v>50000000</v>
      </c>
      <c r="G390" s="219">
        <v>40000000</v>
      </c>
      <c r="H390" s="219"/>
      <c r="I390" s="215" t="s">
        <v>5884</v>
      </c>
      <c r="J390" s="215"/>
    </row>
    <row r="391" spans="1:10" x14ac:dyDescent="0.2">
      <c r="A391" s="220" t="s">
        <v>294</v>
      </c>
      <c r="B391" s="220"/>
      <c r="C391" s="220"/>
      <c r="D391" s="221">
        <v>0</v>
      </c>
      <c r="E391" s="221">
        <v>0</v>
      </c>
      <c r="F391" s="222">
        <v>50000000</v>
      </c>
      <c r="G391" s="222">
        <v>40000000</v>
      </c>
      <c r="H391" s="222"/>
      <c r="I391" s="215"/>
      <c r="J391" s="215"/>
    </row>
    <row r="392" spans="1:10" x14ac:dyDescent="0.2">
      <c r="A392" s="212">
        <v>84</v>
      </c>
      <c r="B392" s="213" t="s">
        <v>4565</v>
      </c>
      <c r="C392" s="214" t="s">
        <v>4368</v>
      </c>
      <c r="D392" s="214"/>
      <c r="E392" s="214"/>
      <c r="F392" s="214"/>
      <c r="G392" s="214"/>
      <c r="H392" s="214"/>
      <c r="I392" s="215"/>
      <c r="J392" s="215"/>
    </row>
    <row r="393" spans="1:10" ht="22.5" x14ac:dyDescent="0.2">
      <c r="A393" s="216">
        <v>1</v>
      </c>
      <c r="B393" s="217" t="s">
        <v>5713</v>
      </c>
      <c r="C393" s="29" t="s">
        <v>5571</v>
      </c>
      <c r="D393" s="218">
        <v>0</v>
      </c>
      <c r="E393" s="218">
        <v>0</v>
      </c>
      <c r="F393" s="218">
        <v>0</v>
      </c>
      <c r="G393" s="219">
        <v>13500000</v>
      </c>
      <c r="H393" s="219"/>
      <c r="I393" s="215" t="s">
        <v>5884</v>
      </c>
      <c r="J393" s="215"/>
    </row>
    <row r="394" spans="1:10" x14ac:dyDescent="0.2">
      <c r="A394" s="220" t="s">
        <v>294</v>
      </c>
      <c r="B394" s="220"/>
      <c r="C394" s="220"/>
      <c r="D394" s="221">
        <v>0</v>
      </c>
      <c r="E394" s="221">
        <v>0</v>
      </c>
      <c r="F394" s="221">
        <v>0</v>
      </c>
      <c r="G394" s="222">
        <v>13500000</v>
      </c>
      <c r="H394" s="222"/>
      <c r="I394" s="215"/>
      <c r="J394" s="215"/>
    </row>
    <row r="395" spans="1:10" ht="22.5" hidden="1" x14ac:dyDescent="0.2">
      <c r="A395" s="212">
        <v>85</v>
      </c>
      <c r="B395" s="213" t="s">
        <v>4615</v>
      </c>
      <c r="C395" s="214" t="s">
        <v>4402</v>
      </c>
      <c r="D395" s="214"/>
      <c r="E395" s="214"/>
      <c r="F395" s="214"/>
      <c r="G395" s="214"/>
      <c r="H395" s="214"/>
      <c r="I395" s="215" t="s">
        <v>5884</v>
      </c>
      <c r="J395" s="215" t="s">
        <v>5884</v>
      </c>
    </row>
    <row r="396" spans="1:10" ht="22.5" hidden="1" x14ac:dyDescent="0.2">
      <c r="A396" s="216">
        <v>1</v>
      </c>
      <c r="B396" s="217" t="s">
        <v>5710</v>
      </c>
      <c r="C396" s="29" t="s">
        <v>5568</v>
      </c>
      <c r="D396" s="218">
        <v>0</v>
      </c>
      <c r="E396" s="218">
        <v>0</v>
      </c>
      <c r="F396" s="218">
        <v>0</v>
      </c>
      <c r="G396" s="218">
        <v>0</v>
      </c>
      <c r="H396" s="218"/>
      <c r="I396" s="215" t="s">
        <v>5884</v>
      </c>
      <c r="J396" s="215" t="s">
        <v>5884</v>
      </c>
    </row>
    <row r="397" spans="1:10" hidden="1" x14ac:dyDescent="0.2">
      <c r="A397" s="220" t="s">
        <v>294</v>
      </c>
      <c r="B397" s="220"/>
      <c r="C397" s="220"/>
      <c r="D397" s="221">
        <v>0</v>
      </c>
      <c r="E397" s="221">
        <v>0</v>
      </c>
      <c r="F397" s="221">
        <v>0</v>
      </c>
      <c r="G397" s="221">
        <v>0</v>
      </c>
      <c r="H397" s="221"/>
      <c r="I397" s="223"/>
      <c r="J397" s="223"/>
    </row>
    <row r="398" spans="1:10" ht="21" x14ac:dyDescent="0.2">
      <c r="A398" s="220" t="s">
        <v>248</v>
      </c>
      <c r="B398" s="220"/>
      <c r="C398" s="220"/>
      <c r="D398" s="224">
        <v>75946541815.259995</v>
      </c>
      <c r="E398" s="224">
        <v>70143641459.080002</v>
      </c>
      <c r="F398" s="224">
        <v>151438000000</v>
      </c>
      <c r="G398" s="224">
        <v>174873305525.32001</v>
      </c>
      <c r="H398" s="224">
        <f>H111+H266</f>
        <v>9449100000</v>
      </c>
      <c r="I398" s="223"/>
      <c r="J398" s="223"/>
    </row>
  </sheetData>
  <mergeCells count="7">
    <mergeCell ref="A1:I1"/>
    <mergeCell ref="A2:I2"/>
    <mergeCell ref="J3:J4"/>
    <mergeCell ref="I3:I4"/>
    <mergeCell ref="A8:B8"/>
    <mergeCell ref="H3:H4"/>
    <mergeCell ref="F3:G3"/>
  </mergeCells>
  <pageMargins left="0.7" right="0.7" top="0.75" bottom="0.75" header="0.3" footer="0.3"/>
  <pageSetup scale="72"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748"/>
  <sheetViews>
    <sheetView workbookViewId="0">
      <selection activeCell="C101" sqref="C101"/>
    </sheetView>
  </sheetViews>
  <sheetFormatPr defaultColWidth="8.85546875" defaultRowHeight="13.15" customHeight="1" x14ac:dyDescent="0.25"/>
  <cols>
    <col min="1" max="1" width="8.85546875" style="65"/>
    <col min="2" max="2" width="13" style="66" customWidth="1"/>
    <col min="3" max="3" width="50.7109375" style="245" customWidth="1"/>
    <col min="4" max="4" width="15.28515625" style="244" hidden="1" customWidth="1"/>
    <col min="5" max="5" width="15.28515625" style="244" bestFit="1" customWidth="1"/>
    <col min="6" max="6" width="15.85546875" style="244" bestFit="1" customWidth="1"/>
    <col min="7" max="7" width="15.28515625" style="244" bestFit="1" customWidth="1"/>
    <col min="8" max="8" width="13.28515625" style="63" customWidth="1"/>
    <col min="9" max="9" width="22" style="64" customWidth="1"/>
    <col min="10" max="16384" width="8.85546875" style="63"/>
  </cols>
  <sheetData>
    <row r="1" spans="1:9" ht="13.15" customHeight="1" x14ac:dyDescent="0.25">
      <c r="A1" s="572" t="s">
        <v>59</v>
      </c>
      <c r="B1" s="572"/>
      <c r="C1" s="572"/>
      <c r="D1" s="572"/>
      <c r="E1" s="572"/>
      <c r="F1" s="572"/>
      <c r="G1" s="572"/>
      <c r="H1" s="572"/>
      <c r="I1" s="572"/>
    </row>
    <row r="2" spans="1:9" ht="13.15" customHeight="1" x14ac:dyDescent="0.25">
      <c r="A2" s="573" t="s">
        <v>4205</v>
      </c>
      <c r="B2" s="573"/>
      <c r="C2" s="573"/>
      <c r="D2" s="573"/>
      <c r="E2" s="573"/>
      <c r="F2" s="573"/>
      <c r="G2" s="573"/>
      <c r="H2" s="573"/>
      <c r="I2" s="573"/>
    </row>
    <row r="3" spans="1:9" ht="25.9" customHeight="1" x14ac:dyDescent="0.25">
      <c r="A3" s="55" t="s">
        <v>2</v>
      </c>
      <c r="B3" s="62" t="s">
        <v>4206</v>
      </c>
      <c r="C3" s="204" t="s">
        <v>4207</v>
      </c>
      <c r="D3" s="570" t="s">
        <v>4628</v>
      </c>
      <c r="E3" s="571"/>
      <c r="F3" s="570" t="s">
        <v>4629</v>
      </c>
      <c r="G3" s="571"/>
      <c r="H3" s="261" t="s">
        <v>4630</v>
      </c>
      <c r="I3" s="248" t="s">
        <v>55</v>
      </c>
    </row>
    <row r="4" spans="1:9" ht="13.15" customHeight="1" x14ac:dyDescent="0.25">
      <c r="A4" s="55"/>
      <c r="B4" s="62"/>
      <c r="C4" s="204"/>
      <c r="D4" s="249" t="s">
        <v>252</v>
      </c>
      <c r="E4" s="249" t="s">
        <v>253</v>
      </c>
      <c r="F4" s="249">
        <v>2020</v>
      </c>
      <c r="G4" s="249">
        <v>2021</v>
      </c>
      <c r="H4" s="250"/>
      <c r="I4" s="251"/>
    </row>
    <row r="5" spans="1:9" ht="13.15" customHeight="1" x14ac:dyDescent="0.25">
      <c r="A5" s="57">
        <v>1</v>
      </c>
      <c r="B5" s="252" t="s">
        <v>4409</v>
      </c>
      <c r="C5" s="205" t="s">
        <v>4209</v>
      </c>
      <c r="D5" s="253"/>
      <c r="E5" s="253"/>
      <c r="F5" s="253"/>
      <c r="G5" s="253"/>
      <c r="H5" s="250"/>
      <c r="I5" s="251"/>
    </row>
    <row r="6" spans="1:9" ht="13.15" customHeight="1" x14ac:dyDescent="0.25">
      <c r="A6" s="3">
        <v>1</v>
      </c>
      <c r="B6" s="254" t="s">
        <v>4410</v>
      </c>
      <c r="C6" s="207" t="s">
        <v>4210</v>
      </c>
      <c r="D6" s="19">
        <v>9491315</v>
      </c>
      <c r="E6" s="19">
        <v>18285515</v>
      </c>
      <c r="F6" s="19">
        <v>20000000</v>
      </c>
      <c r="G6" s="19">
        <v>15000000</v>
      </c>
      <c r="H6" s="250"/>
      <c r="I6" s="255" t="s">
        <v>4631</v>
      </c>
    </row>
    <row r="7" spans="1:9" ht="13.15" customHeight="1" x14ac:dyDescent="0.25">
      <c r="A7" s="3">
        <v>2</v>
      </c>
      <c r="B7" s="254" t="s">
        <v>4411</v>
      </c>
      <c r="C7" s="207" t="s">
        <v>4211</v>
      </c>
      <c r="D7" s="19">
        <v>4995370</v>
      </c>
      <c r="E7" s="19">
        <v>7530560</v>
      </c>
      <c r="F7" s="19">
        <v>8000000</v>
      </c>
      <c r="G7" s="19">
        <v>8000000</v>
      </c>
      <c r="H7" s="250"/>
      <c r="I7" s="255" t="s">
        <v>4631</v>
      </c>
    </row>
    <row r="8" spans="1:9" ht="13.15" customHeight="1" x14ac:dyDescent="0.25">
      <c r="A8" s="3">
        <v>3</v>
      </c>
      <c r="B8" s="254" t="s">
        <v>4412</v>
      </c>
      <c r="C8" s="207" t="s">
        <v>4212</v>
      </c>
      <c r="D8" s="19">
        <v>999069</v>
      </c>
      <c r="E8" s="19">
        <v>1877460</v>
      </c>
      <c r="F8" s="19">
        <v>2000000</v>
      </c>
      <c r="G8" s="19">
        <v>2000000</v>
      </c>
      <c r="H8" s="250"/>
      <c r="I8" s="255" t="s">
        <v>4631</v>
      </c>
    </row>
    <row r="9" spans="1:9" ht="13.15" customHeight="1" x14ac:dyDescent="0.25">
      <c r="A9" s="3">
        <v>4</v>
      </c>
      <c r="B9" s="254" t="s">
        <v>4413</v>
      </c>
      <c r="C9" s="207" t="s">
        <v>4213</v>
      </c>
      <c r="D9" s="19">
        <v>5994442</v>
      </c>
      <c r="E9" s="19">
        <v>9388560</v>
      </c>
      <c r="F9" s="19">
        <v>10000000</v>
      </c>
      <c r="G9" s="19">
        <v>10000000</v>
      </c>
      <c r="H9" s="250"/>
      <c r="I9" s="255" t="s">
        <v>4631</v>
      </c>
    </row>
    <row r="10" spans="1:9" ht="13.15" customHeight="1" x14ac:dyDescent="0.25">
      <c r="A10" s="3">
        <v>5</v>
      </c>
      <c r="B10" s="254" t="s">
        <v>4414</v>
      </c>
      <c r="C10" s="207" t="s">
        <v>4214</v>
      </c>
      <c r="D10" s="19">
        <v>1998144</v>
      </c>
      <c r="E10" s="19">
        <v>2816550</v>
      </c>
      <c r="F10" s="19">
        <v>3000000</v>
      </c>
      <c r="G10" s="19">
        <v>3000000</v>
      </c>
      <c r="H10" s="250"/>
      <c r="I10" s="255" t="s">
        <v>4631</v>
      </c>
    </row>
    <row r="11" spans="1:9" ht="13.15" customHeight="1" x14ac:dyDescent="0.25">
      <c r="A11" s="3">
        <v>6</v>
      </c>
      <c r="B11" s="254" t="s">
        <v>4415</v>
      </c>
      <c r="C11" s="207" t="s">
        <v>4215</v>
      </c>
      <c r="D11" s="19">
        <v>1498605</v>
      </c>
      <c r="E11" s="19">
        <v>3755490</v>
      </c>
      <c r="F11" s="19">
        <v>4000000</v>
      </c>
      <c r="G11" s="19">
        <v>4000000</v>
      </c>
      <c r="H11" s="250"/>
      <c r="I11" s="255" t="s">
        <v>4631</v>
      </c>
    </row>
    <row r="12" spans="1:9" ht="13.15" customHeight="1" x14ac:dyDescent="0.25">
      <c r="A12" s="3">
        <v>7</v>
      </c>
      <c r="B12" s="254" t="s">
        <v>4416</v>
      </c>
      <c r="C12" s="207" t="s">
        <v>4216</v>
      </c>
      <c r="D12" s="19">
        <v>2997209</v>
      </c>
      <c r="E12" s="19">
        <v>5633220</v>
      </c>
      <c r="F12" s="19">
        <v>6000000</v>
      </c>
      <c r="G12" s="19">
        <v>6000000</v>
      </c>
      <c r="H12" s="250"/>
      <c r="I12" s="255" t="s">
        <v>4631</v>
      </c>
    </row>
    <row r="13" spans="1:9" ht="13.15" customHeight="1" x14ac:dyDescent="0.25">
      <c r="A13" s="3">
        <v>8</v>
      </c>
      <c r="B13" s="254" t="s">
        <v>4417</v>
      </c>
      <c r="C13" s="207" t="s">
        <v>4217</v>
      </c>
      <c r="D13" s="19">
        <v>4995366</v>
      </c>
      <c r="E13" s="19">
        <v>7644625</v>
      </c>
      <c r="F13" s="19">
        <v>8250000</v>
      </c>
      <c r="G13" s="19">
        <v>8250000</v>
      </c>
      <c r="H13" s="250"/>
      <c r="I13" s="255" t="s">
        <v>4631</v>
      </c>
    </row>
    <row r="14" spans="1:9" ht="13.15" customHeight="1" x14ac:dyDescent="0.25">
      <c r="A14" s="3">
        <v>9</v>
      </c>
      <c r="B14" s="254" t="s">
        <v>4418</v>
      </c>
      <c r="C14" s="207" t="s">
        <v>4218</v>
      </c>
      <c r="D14" s="19">
        <v>2997209</v>
      </c>
      <c r="E14" s="19">
        <v>5633220</v>
      </c>
      <c r="F14" s="19">
        <v>6000000</v>
      </c>
      <c r="G14" s="19">
        <v>6000000</v>
      </c>
      <c r="H14" s="250"/>
      <c r="I14" s="255" t="s">
        <v>4631</v>
      </c>
    </row>
    <row r="15" spans="1:9" ht="13.15" customHeight="1" x14ac:dyDescent="0.25">
      <c r="A15" s="3">
        <v>10</v>
      </c>
      <c r="B15" s="254" t="s">
        <v>4419</v>
      </c>
      <c r="C15" s="207" t="s">
        <v>4219</v>
      </c>
      <c r="D15" s="19">
        <v>4995358</v>
      </c>
      <c r="E15" s="19">
        <v>4694370</v>
      </c>
      <c r="F15" s="19">
        <v>5000000</v>
      </c>
      <c r="G15" s="19">
        <v>5000000</v>
      </c>
      <c r="H15" s="250"/>
      <c r="I15" s="255" t="s">
        <v>4631</v>
      </c>
    </row>
    <row r="16" spans="1:9" ht="13.15" customHeight="1" x14ac:dyDescent="0.25">
      <c r="A16" s="3">
        <v>11</v>
      </c>
      <c r="B16" s="254" t="s">
        <v>4420</v>
      </c>
      <c r="C16" s="207" t="s">
        <v>4220</v>
      </c>
      <c r="D16" s="19">
        <v>4995358</v>
      </c>
      <c r="E16" s="19">
        <v>4694370</v>
      </c>
      <c r="F16" s="19">
        <v>5000000</v>
      </c>
      <c r="G16" s="19">
        <v>5000000</v>
      </c>
      <c r="H16" s="250"/>
      <c r="I16" s="255" t="s">
        <v>4631</v>
      </c>
    </row>
    <row r="17" spans="1:9" ht="13.15" customHeight="1" x14ac:dyDescent="0.25">
      <c r="A17" s="3">
        <v>12</v>
      </c>
      <c r="B17" s="254" t="s">
        <v>4421</v>
      </c>
      <c r="C17" s="207" t="s">
        <v>4221</v>
      </c>
      <c r="D17" s="19">
        <v>2997209</v>
      </c>
      <c r="E17" s="19">
        <v>6202620</v>
      </c>
      <c r="F17" s="19">
        <v>8000000</v>
      </c>
      <c r="G17" s="19">
        <v>16750000</v>
      </c>
      <c r="H17" s="250"/>
      <c r="I17" s="255" t="s">
        <v>4631</v>
      </c>
    </row>
    <row r="18" spans="1:9" ht="13.15" customHeight="1" x14ac:dyDescent="0.25">
      <c r="A18" s="3">
        <v>13</v>
      </c>
      <c r="B18" s="254" t="s">
        <v>4422</v>
      </c>
      <c r="C18" s="207" t="s">
        <v>4222</v>
      </c>
      <c r="D18" s="19">
        <v>2497677</v>
      </c>
      <c r="E18" s="19">
        <v>4684370</v>
      </c>
      <c r="F18" s="19">
        <v>5000000</v>
      </c>
      <c r="G18" s="19">
        <v>5000000</v>
      </c>
      <c r="H18" s="250"/>
      <c r="I18" s="255" t="s">
        <v>4631</v>
      </c>
    </row>
    <row r="19" spans="1:9" ht="13.15" customHeight="1" x14ac:dyDescent="0.25">
      <c r="A19" s="3">
        <v>14</v>
      </c>
      <c r="B19" s="254" t="s">
        <v>4423</v>
      </c>
      <c r="C19" s="207" t="s">
        <v>4223</v>
      </c>
      <c r="D19" s="19">
        <v>2497677</v>
      </c>
      <c r="E19" s="19">
        <v>5074070</v>
      </c>
      <c r="F19" s="19">
        <v>6000000</v>
      </c>
      <c r="G19" s="19">
        <v>6000000</v>
      </c>
      <c r="H19" s="250"/>
      <c r="I19" s="255" t="s">
        <v>4631</v>
      </c>
    </row>
    <row r="20" spans="1:9" ht="13.15" customHeight="1" x14ac:dyDescent="0.25">
      <c r="A20" s="50" t="s">
        <v>294</v>
      </c>
      <c r="B20" s="256"/>
      <c r="C20" s="208"/>
      <c r="D20" s="257">
        <v>53950008</v>
      </c>
      <c r="E20" s="257">
        <v>87915000</v>
      </c>
      <c r="F20" s="257">
        <v>96250000</v>
      </c>
      <c r="G20" s="257">
        <v>100000000</v>
      </c>
      <c r="H20" s="250"/>
      <c r="I20" s="255" t="s">
        <v>4631</v>
      </c>
    </row>
    <row r="21" spans="1:9" ht="13.15" customHeight="1" x14ac:dyDescent="0.25">
      <c r="A21" s="57">
        <v>2</v>
      </c>
      <c r="B21" s="252" t="s">
        <v>4424</v>
      </c>
      <c r="C21" s="205" t="s">
        <v>4224</v>
      </c>
      <c r="D21" s="253"/>
      <c r="E21" s="253"/>
      <c r="F21" s="253"/>
      <c r="G21" s="253"/>
      <c r="H21" s="250"/>
      <c r="I21" s="255" t="s">
        <v>4631</v>
      </c>
    </row>
    <row r="22" spans="1:9" ht="13.15" customHeight="1" x14ac:dyDescent="0.25">
      <c r="A22" s="3">
        <v>1</v>
      </c>
      <c r="B22" s="254" t="s">
        <v>4410</v>
      </c>
      <c r="C22" s="207" t="s">
        <v>4210</v>
      </c>
      <c r="D22" s="19">
        <v>2982143</v>
      </c>
      <c r="E22" s="19">
        <v>4000000</v>
      </c>
      <c r="F22" s="19">
        <v>5000000</v>
      </c>
      <c r="G22" s="19">
        <v>5000000</v>
      </c>
      <c r="H22" s="250"/>
      <c r="I22" s="255" t="s">
        <v>4631</v>
      </c>
    </row>
    <row r="23" spans="1:9" ht="13.15" customHeight="1" x14ac:dyDescent="0.25">
      <c r="A23" s="3">
        <v>2</v>
      </c>
      <c r="B23" s="254" t="s">
        <v>4425</v>
      </c>
      <c r="C23" s="207" t="s">
        <v>4225</v>
      </c>
      <c r="D23" s="19">
        <v>1000000</v>
      </c>
      <c r="E23" s="19">
        <v>800000</v>
      </c>
      <c r="F23" s="19">
        <v>1000000</v>
      </c>
      <c r="G23" s="19">
        <v>1000000</v>
      </c>
      <c r="H23" s="250"/>
      <c r="I23" s="255" t="s">
        <v>4631</v>
      </c>
    </row>
    <row r="24" spans="1:9" ht="13.15" customHeight="1" x14ac:dyDescent="0.25">
      <c r="A24" s="3">
        <v>3</v>
      </c>
      <c r="B24" s="254" t="s">
        <v>4411</v>
      </c>
      <c r="C24" s="207" t="s">
        <v>4211</v>
      </c>
      <c r="D24" s="19">
        <v>1225000</v>
      </c>
      <c r="E24" s="19">
        <v>400000</v>
      </c>
      <c r="F24" s="19">
        <v>500000</v>
      </c>
      <c r="G24" s="19">
        <v>500000</v>
      </c>
      <c r="H24" s="250"/>
      <c r="I24" s="255" t="s">
        <v>4631</v>
      </c>
    </row>
    <row r="25" spans="1:9" ht="13.15" customHeight="1" x14ac:dyDescent="0.25">
      <c r="A25" s="3">
        <v>4</v>
      </c>
      <c r="B25" s="254" t="s">
        <v>4412</v>
      </c>
      <c r="C25" s="207" t="s">
        <v>4212</v>
      </c>
      <c r="D25" s="19">
        <v>450000</v>
      </c>
      <c r="E25" s="19">
        <v>350000</v>
      </c>
      <c r="F25" s="19">
        <v>500000</v>
      </c>
      <c r="G25" s="19">
        <v>500000</v>
      </c>
      <c r="H25" s="250"/>
      <c r="I25" s="255" t="s">
        <v>4631</v>
      </c>
    </row>
    <row r="26" spans="1:9" ht="13.15" customHeight="1" x14ac:dyDescent="0.25">
      <c r="A26" s="3">
        <v>5</v>
      </c>
      <c r="B26" s="254" t="s">
        <v>4426</v>
      </c>
      <c r="C26" s="207" t="s">
        <v>4226</v>
      </c>
      <c r="D26" s="19">
        <v>450000</v>
      </c>
      <c r="E26" s="19">
        <v>300000</v>
      </c>
      <c r="F26" s="19">
        <v>500000</v>
      </c>
      <c r="G26" s="19">
        <v>500000</v>
      </c>
      <c r="H26" s="250"/>
      <c r="I26" s="255" t="s">
        <v>4631</v>
      </c>
    </row>
    <row r="27" spans="1:9" ht="13.15" customHeight="1" x14ac:dyDescent="0.25">
      <c r="A27" s="3">
        <v>6</v>
      </c>
      <c r="B27" s="254" t="s">
        <v>4413</v>
      </c>
      <c r="C27" s="207" t="s">
        <v>4213</v>
      </c>
      <c r="D27" s="19">
        <v>2200000</v>
      </c>
      <c r="E27" s="19">
        <v>1600000</v>
      </c>
      <c r="F27" s="19">
        <v>2000000</v>
      </c>
      <c r="G27" s="19">
        <v>2000000</v>
      </c>
      <c r="H27" s="250"/>
      <c r="I27" s="255" t="s">
        <v>4631</v>
      </c>
    </row>
    <row r="28" spans="1:9" ht="13.15" customHeight="1" x14ac:dyDescent="0.25">
      <c r="A28" s="3">
        <v>7</v>
      </c>
      <c r="B28" s="254" t="s">
        <v>4414</v>
      </c>
      <c r="C28" s="207" t="s">
        <v>4214</v>
      </c>
      <c r="D28" s="19">
        <v>50000</v>
      </c>
      <c r="E28" s="19">
        <v>375500</v>
      </c>
      <c r="F28" s="19">
        <v>500000</v>
      </c>
      <c r="G28" s="19">
        <v>500000</v>
      </c>
      <c r="H28" s="250"/>
      <c r="I28" s="255" t="s">
        <v>4631</v>
      </c>
    </row>
    <row r="29" spans="1:9" ht="13.15" customHeight="1" x14ac:dyDescent="0.25">
      <c r="A29" s="3">
        <v>8</v>
      </c>
      <c r="B29" s="254" t="s">
        <v>4416</v>
      </c>
      <c r="C29" s="207" t="s">
        <v>4216</v>
      </c>
      <c r="D29" s="19">
        <v>1350000</v>
      </c>
      <c r="E29" s="19">
        <v>750000</v>
      </c>
      <c r="F29" s="19">
        <v>1000000</v>
      </c>
      <c r="G29" s="19">
        <v>1000000</v>
      </c>
      <c r="H29" s="250"/>
      <c r="I29" s="255" t="s">
        <v>4631</v>
      </c>
    </row>
    <row r="30" spans="1:9" ht="13.15" customHeight="1" x14ac:dyDescent="0.25">
      <c r="A30" s="3">
        <v>9</v>
      </c>
      <c r="B30" s="254" t="s">
        <v>4427</v>
      </c>
      <c r="C30" s="207" t="s">
        <v>4227</v>
      </c>
      <c r="D30" s="19">
        <v>300000</v>
      </c>
      <c r="E30" s="19">
        <v>450000</v>
      </c>
      <c r="F30" s="19">
        <v>500000</v>
      </c>
      <c r="G30" s="19">
        <v>500000</v>
      </c>
      <c r="H30" s="250"/>
      <c r="I30" s="255" t="s">
        <v>4631</v>
      </c>
    </row>
    <row r="31" spans="1:9" ht="13.15" customHeight="1" x14ac:dyDescent="0.25">
      <c r="A31" s="3">
        <v>10</v>
      </c>
      <c r="B31" s="254" t="s">
        <v>4417</v>
      </c>
      <c r="C31" s="207" t="s">
        <v>4217</v>
      </c>
      <c r="D31" s="19">
        <v>1600000</v>
      </c>
      <c r="E31" s="19">
        <v>750000</v>
      </c>
      <c r="F31" s="19">
        <v>1000000</v>
      </c>
      <c r="G31" s="19">
        <v>1000000</v>
      </c>
      <c r="H31" s="250"/>
      <c r="I31" s="255" t="s">
        <v>4631</v>
      </c>
    </row>
    <row r="32" spans="1:9" ht="13.15" customHeight="1" x14ac:dyDescent="0.25">
      <c r="A32" s="3">
        <v>11</v>
      </c>
      <c r="B32" s="254" t="s">
        <v>4428</v>
      </c>
      <c r="C32" s="207" t="s">
        <v>4228</v>
      </c>
      <c r="D32" s="19">
        <v>950000</v>
      </c>
      <c r="E32" s="19">
        <v>1050000</v>
      </c>
      <c r="F32" s="19">
        <v>1500000</v>
      </c>
      <c r="G32" s="19">
        <v>1500000</v>
      </c>
      <c r="H32" s="250"/>
      <c r="I32" s="255" t="s">
        <v>4631</v>
      </c>
    </row>
    <row r="33" spans="1:9" ht="13.15" customHeight="1" x14ac:dyDescent="0.25">
      <c r="A33" s="3">
        <v>12</v>
      </c>
      <c r="B33" s="254" t="s">
        <v>4429</v>
      </c>
      <c r="C33" s="207" t="s">
        <v>4229</v>
      </c>
      <c r="D33" s="19">
        <v>200000</v>
      </c>
      <c r="E33" s="19">
        <v>300000</v>
      </c>
      <c r="F33" s="19">
        <v>500000</v>
      </c>
      <c r="G33" s="19">
        <v>500000</v>
      </c>
      <c r="H33" s="250"/>
      <c r="I33" s="255" t="s">
        <v>4631</v>
      </c>
    </row>
    <row r="34" spans="1:9" ht="13.15" customHeight="1" x14ac:dyDescent="0.25">
      <c r="A34" s="3">
        <v>13</v>
      </c>
      <c r="B34" s="254" t="s">
        <v>4430</v>
      </c>
      <c r="C34" s="207" t="s">
        <v>4230</v>
      </c>
      <c r="D34" s="19">
        <v>800000</v>
      </c>
      <c r="E34" s="19">
        <v>740000</v>
      </c>
      <c r="F34" s="19">
        <v>800000</v>
      </c>
      <c r="G34" s="19">
        <v>800000</v>
      </c>
      <c r="H34" s="250"/>
      <c r="I34" s="255" t="s">
        <v>4631</v>
      </c>
    </row>
    <row r="35" spans="1:9" ht="13.15" customHeight="1" x14ac:dyDescent="0.25">
      <c r="A35" s="3">
        <v>14</v>
      </c>
      <c r="B35" s="254" t="s">
        <v>4431</v>
      </c>
      <c r="C35" s="207" t="s">
        <v>4231</v>
      </c>
      <c r="D35" s="19">
        <v>800000</v>
      </c>
      <c r="E35" s="19">
        <v>650000</v>
      </c>
      <c r="F35" s="19">
        <v>1000000</v>
      </c>
      <c r="G35" s="19">
        <v>1000000</v>
      </c>
      <c r="H35" s="250"/>
      <c r="I35" s="255" t="s">
        <v>4631</v>
      </c>
    </row>
    <row r="36" spans="1:9" ht="13.15" customHeight="1" x14ac:dyDescent="0.25">
      <c r="A36" s="3">
        <v>15</v>
      </c>
      <c r="B36" s="254" t="s">
        <v>4418</v>
      </c>
      <c r="C36" s="207" t="s">
        <v>4218</v>
      </c>
      <c r="D36" s="20">
        <v>0</v>
      </c>
      <c r="E36" s="19">
        <v>350000</v>
      </c>
      <c r="F36" s="19">
        <v>500000</v>
      </c>
      <c r="G36" s="19">
        <v>500000</v>
      </c>
      <c r="H36" s="250"/>
      <c r="I36" s="255" t="s">
        <v>4631</v>
      </c>
    </row>
    <row r="37" spans="1:9" ht="13.15" customHeight="1" x14ac:dyDescent="0.25">
      <c r="A37" s="3">
        <v>16</v>
      </c>
      <c r="B37" s="254" t="s">
        <v>4432</v>
      </c>
      <c r="C37" s="207" t="s">
        <v>4232</v>
      </c>
      <c r="D37" s="19">
        <v>2000000</v>
      </c>
      <c r="E37" s="19">
        <v>1250000</v>
      </c>
      <c r="F37" s="19">
        <v>2000000</v>
      </c>
      <c r="G37" s="19">
        <v>2000000</v>
      </c>
      <c r="H37" s="250"/>
      <c r="I37" s="255" t="s">
        <v>4631</v>
      </c>
    </row>
    <row r="38" spans="1:9" ht="13.15" customHeight="1" x14ac:dyDescent="0.25">
      <c r="A38" s="3">
        <v>17</v>
      </c>
      <c r="B38" s="254" t="s">
        <v>4419</v>
      </c>
      <c r="C38" s="207" t="s">
        <v>4219</v>
      </c>
      <c r="D38" s="20">
        <v>0</v>
      </c>
      <c r="E38" s="19">
        <v>500000</v>
      </c>
      <c r="F38" s="19">
        <v>1000000</v>
      </c>
      <c r="G38" s="19">
        <v>1000000</v>
      </c>
      <c r="H38" s="250"/>
      <c r="I38" s="255" t="s">
        <v>4631</v>
      </c>
    </row>
    <row r="39" spans="1:9" ht="13.15" customHeight="1" x14ac:dyDescent="0.25">
      <c r="A39" s="3">
        <v>18</v>
      </c>
      <c r="B39" s="254" t="s">
        <v>4433</v>
      </c>
      <c r="C39" s="207" t="s">
        <v>4233</v>
      </c>
      <c r="D39" s="20">
        <v>0</v>
      </c>
      <c r="E39" s="19">
        <v>350000</v>
      </c>
      <c r="F39" s="19">
        <v>500000</v>
      </c>
      <c r="G39" s="19">
        <v>500000</v>
      </c>
      <c r="H39" s="250"/>
      <c r="I39" s="255" t="s">
        <v>4631</v>
      </c>
    </row>
    <row r="40" spans="1:9" ht="13.15" customHeight="1" x14ac:dyDescent="0.25">
      <c r="A40" s="3">
        <v>19</v>
      </c>
      <c r="B40" s="254" t="s">
        <v>4434</v>
      </c>
      <c r="C40" s="207" t="s">
        <v>4234</v>
      </c>
      <c r="D40" s="19">
        <v>300000</v>
      </c>
      <c r="E40" s="19">
        <v>300000</v>
      </c>
      <c r="F40" s="19">
        <v>500000</v>
      </c>
      <c r="G40" s="19">
        <v>500000</v>
      </c>
      <c r="H40" s="250"/>
      <c r="I40" s="255" t="s">
        <v>4631</v>
      </c>
    </row>
    <row r="41" spans="1:9" ht="13.15" customHeight="1" x14ac:dyDescent="0.25">
      <c r="A41" s="3">
        <v>20</v>
      </c>
      <c r="B41" s="254" t="s">
        <v>4435</v>
      </c>
      <c r="C41" s="207" t="s">
        <v>4235</v>
      </c>
      <c r="D41" s="19">
        <v>875000</v>
      </c>
      <c r="E41" s="19">
        <v>350000</v>
      </c>
      <c r="F41" s="19">
        <v>1000000</v>
      </c>
      <c r="G41" s="19">
        <v>1000000</v>
      </c>
      <c r="H41" s="250"/>
      <c r="I41" s="255" t="s">
        <v>4631</v>
      </c>
    </row>
    <row r="42" spans="1:9" ht="13.15" customHeight="1" x14ac:dyDescent="0.25">
      <c r="A42" s="3">
        <v>21</v>
      </c>
      <c r="B42" s="254" t="s">
        <v>4436</v>
      </c>
      <c r="C42" s="207" t="s">
        <v>4236</v>
      </c>
      <c r="D42" s="19">
        <v>50000</v>
      </c>
      <c r="E42" s="19">
        <v>6000</v>
      </c>
      <c r="F42" s="19">
        <v>50000</v>
      </c>
      <c r="G42" s="19">
        <v>50000</v>
      </c>
      <c r="H42" s="250"/>
      <c r="I42" s="255" t="s">
        <v>4631</v>
      </c>
    </row>
    <row r="43" spans="1:9" ht="13.15" customHeight="1" x14ac:dyDescent="0.25">
      <c r="A43" s="3">
        <v>22</v>
      </c>
      <c r="B43" s="254" t="s">
        <v>4421</v>
      </c>
      <c r="C43" s="207" t="s">
        <v>4221</v>
      </c>
      <c r="D43" s="19">
        <v>1321428</v>
      </c>
      <c r="E43" s="19">
        <v>650000</v>
      </c>
      <c r="F43" s="19">
        <v>1000000</v>
      </c>
      <c r="G43" s="19">
        <v>1000000</v>
      </c>
      <c r="H43" s="250"/>
      <c r="I43" s="255" t="s">
        <v>4631</v>
      </c>
    </row>
    <row r="44" spans="1:9" ht="13.15" customHeight="1" x14ac:dyDescent="0.25">
      <c r="A44" s="3">
        <v>23</v>
      </c>
      <c r="B44" s="254" t="s">
        <v>4437</v>
      </c>
      <c r="C44" s="207" t="s">
        <v>4237</v>
      </c>
      <c r="D44" s="20">
        <v>0</v>
      </c>
      <c r="E44" s="19">
        <v>400000</v>
      </c>
      <c r="F44" s="19">
        <v>500000</v>
      </c>
      <c r="G44" s="19">
        <v>500000</v>
      </c>
      <c r="H44" s="250"/>
      <c r="I44" s="255" t="s">
        <v>4631</v>
      </c>
    </row>
    <row r="45" spans="1:9" ht="13.15" customHeight="1" x14ac:dyDescent="0.25">
      <c r="A45" s="3">
        <v>24</v>
      </c>
      <c r="B45" s="254" t="s">
        <v>4438</v>
      </c>
      <c r="C45" s="207" t="s">
        <v>4238</v>
      </c>
      <c r="D45" s="20">
        <v>0</v>
      </c>
      <c r="E45" s="20">
        <v>0</v>
      </c>
      <c r="F45" s="19">
        <v>200000</v>
      </c>
      <c r="G45" s="19">
        <v>200000</v>
      </c>
      <c r="H45" s="250"/>
      <c r="I45" s="255" t="s">
        <v>4631</v>
      </c>
    </row>
    <row r="46" spans="1:9" ht="13.15" customHeight="1" x14ac:dyDescent="0.25">
      <c r="A46" s="3">
        <v>25</v>
      </c>
      <c r="B46" s="254" t="s">
        <v>4439</v>
      </c>
      <c r="C46" s="207" t="s">
        <v>4239</v>
      </c>
      <c r="D46" s="20">
        <v>0</v>
      </c>
      <c r="E46" s="19">
        <v>300000</v>
      </c>
      <c r="F46" s="19">
        <v>500000</v>
      </c>
      <c r="G46" s="19">
        <v>500000</v>
      </c>
      <c r="H46" s="250"/>
      <c r="I46" s="255" t="s">
        <v>4631</v>
      </c>
    </row>
    <row r="47" spans="1:9" ht="13.15" customHeight="1" x14ac:dyDescent="0.25">
      <c r="A47" s="3">
        <v>26</v>
      </c>
      <c r="B47" s="254" t="s">
        <v>4422</v>
      </c>
      <c r="C47" s="207" t="s">
        <v>4222</v>
      </c>
      <c r="D47" s="20">
        <v>0</v>
      </c>
      <c r="E47" s="19">
        <v>128500</v>
      </c>
      <c r="F47" s="19">
        <v>250000</v>
      </c>
      <c r="G47" s="19">
        <v>250000</v>
      </c>
      <c r="H47" s="250"/>
      <c r="I47" s="255" t="s">
        <v>4631</v>
      </c>
    </row>
    <row r="48" spans="1:9" ht="13.15" customHeight="1" x14ac:dyDescent="0.25">
      <c r="A48" s="3">
        <v>27</v>
      </c>
      <c r="B48" s="254" t="s">
        <v>4423</v>
      </c>
      <c r="C48" s="207" t="s">
        <v>4223</v>
      </c>
      <c r="D48" s="19">
        <v>1450000</v>
      </c>
      <c r="E48" s="19">
        <v>750000</v>
      </c>
      <c r="F48" s="19">
        <v>1000000</v>
      </c>
      <c r="G48" s="19">
        <v>1000000</v>
      </c>
      <c r="H48" s="250"/>
      <c r="I48" s="255" t="s">
        <v>4631</v>
      </c>
    </row>
    <row r="49" spans="1:9" ht="13.15" customHeight="1" x14ac:dyDescent="0.25">
      <c r="A49" s="3">
        <v>28</v>
      </c>
      <c r="B49" s="254" t="s">
        <v>4440</v>
      </c>
      <c r="C49" s="207" t="s">
        <v>4240</v>
      </c>
      <c r="D49" s="19">
        <v>200000</v>
      </c>
      <c r="E49" s="19">
        <v>150000</v>
      </c>
      <c r="F49" s="19">
        <v>200000</v>
      </c>
      <c r="G49" s="19">
        <v>200000</v>
      </c>
      <c r="H49" s="250"/>
      <c r="I49" s="255" t="s">
        <v>4631</v>
      </c>
    </row>
    <row r="50" spans="1:9" ht="13.15" customHeight="1" x14ac:dyDescent="0.25">
      <c r="A50" s="3">
        <v>29</v>
      </c>
      <c r="B50" s="254" t="s">
        <v>4441</v>
      </c>
      <c r="C50" s="207" t="s">
        <v>4241</v>
      </c>
      <c r="D50" s="20">
        <v>0</v>
      </c>
      <c r="E50" s="20">
        <v>0</v>
      </c>
      <c r="F50" s="19">
        <v>500000</v>
      </c>
      <c r="G50" s="19">
        <v>500000</v>
      </c>
      <c r="H50" s="250"/>
      <c r="I50" s="255" t="s">
        <v>4631</v>
      </c>
    </row>
    <row r="51" spans="1:9" ht="13.15" customHeight="1" x14ac:dyDescent="0.25">
      <c r="A51" s="50" t="s">
        <v>294</v>
      </c>
      <c r="B51" s="256"/>
      <c r="C51" s="208"/>
      <c r="D51" s="257">
        <v>20553571</v>
      </c>
      <c r="E51" s="257">
        <v>18000000</v>
      </c>
      <c r="F51" s="257">
        <v>26000000</v>
      </c>
      <c r="G51" s="257">
        <v>26000000</v>
      </c>
      <c r="H51" s="250"/>
      <c r="I51" s="255"/>
    </row>
    <row r="52" spans="1:9" ht="13.15" customHeight="1" x14ac:dyDescent="0.25">
      <c r="A52" s="57">
        <v>3</v>
      </c>
      <c r="B52" s="252" t="s">
        <v>4442</v>
      </c>
      <c r="C52" s="205" t="s">
        <v>4242</v>
      </c>
      <c r="D52" s="253"/>
      <c r="E52" s="253"/>
      <c r="F52" s="253"/>
      <c r="G52" s="253"/>
      <c r="H52" s="250"/>
      <c r="I52" s="255"/>
    </row>
    <row r="53" spans="1:9" ht="13.15" customHeight="1" x14ac:dyDescent="0.25">
      <c r="A53" s="3">
        <v>1</v>
      </c>
      <c r="B53" s="254" t="s">
        <v>4410</v>
      </c>
      <c r="C53" s="207" t="s">
        <v>4210</v>
      </c>
      <c r="D53" s="19">
        <v>9425130.3000000007</v>
      </c>
      <c r="E53" s="19">
        <v>5694473</v>
      </c>
      <c r="F53" s="19">
        <v>7800000</v>
      </c>
      <c r="G53" s="19">
        <v>7800000</v>
      </c>
      <c r="H53" s="250"/>
      <c r="I53" s="255" t="s">
        <v>4631</v>
      </c>
    </row>
    <row r="54" spans="1:9" ht="13.15" customHeight="1" x14ac:dyDescent="0.25">
      <c r="A54" s="3">
        <v>2</v>
      </c>
      <c r="B54" s="254" t="s">
        <v>4425</v>
      </c>
      <c r="C54" s="207" t="s">
        <v>4225</v>
      </c>
      <c r="D54" s="19">
        <v>288749.96999999997</v>
      </c>
      <c r="E54" s="19">
        <v>192498.66</v>
      </c>
      <c r="F54" s="19">
        <v>1000000</v>
      </c>
      <c r="G54" s="19">
        <v>1000000</v>
      </c>
      <c r="H54" s="250"/>
      <c r="I54" s="255" t="s">
        <v>4631</v>
      </c>
    </row>
    <row r="55" spans="1:9" ht="13.15" customHeight="1" x14ac:dyDescent="0.25">
      <c r="A55" s="3">
        <v>3</v>
      </c>
      <c r="B55" s="254" t="s">
        <v>4411</v>
      </c>
      <c r="C55" s="207" t="s">
        <v>4211</v>
      </c>
      <c r="D55" s="19">
        <v>288749.96999999997</v>
      </c>
      <c r="E55" s="19">
        <v>192498.66</v>
      </c>
      <c r="F55" s="19">
        <v>1000000</v>
      </c>
      <c r="G55" s="19">
        <v>1000000</v>
      </c>
      <c r="H55" s="250"/>
      <c r="I55" s="255" t="s">
        <v>4631</v>
      </c>
    </row>
    <row r="56" spans="1:9" ht="13.15" customHeight="1" x14ac:dyDescent="0.25">
      <c r="A56" s="3">
        <v>4</v>
      </c>
      <c r="B56" s="254" t="s">
        <v>4413</v>
      </c>
      <c r="C56" s="207" t="s">
        <v>4213</v>
      </c>
      <c r="D56" s="19">
        <v>577499.93999999994</v>
      </c>
      <c r="E56" s="19">
        <v>344997.32</v>
      </c>
      <c r="F56" s="19">
        <v>2000000</v>
      </c>
      <c r="G56" s="19">
        <v>1500000</v>
      </c>
      <c r="H56" s="250"/>
      <c r="I56" s="255" t="s">
        <v>4631</v>
      </c>
    </row>
    <row r="57" spans="1:9" ht="13.15" customHeight="1" x14ac:dyDescent="0.25">
      <c r="A57" s="3">
        <v>5</v>
      </c>
      <c r="B57" s="254" t="s">
        <v>4416</v>
      </c>
      <c r="C57" s="207" t="s">
        <v>4216</v>
      </c>
      <c r="D57" s="19">
        <v>461999.97</v>
      </c>
      <c r="E57" s="19">
        <v>267998.65999999997</v>
      </c>
      <c r="F57" s="19">
        <v>1800000</v>
      </c>
      <c r="G57" s="19">
        <v>1300000</v>
      </c>
      <c r="H57" s="250"/>
      <c r="I57" s="255" t="s">
        <v>4631</v>
      </c>
    </row>
    <row r="58" spans="1:9" ht="13.15" customHeight="1" x14ac:dyDescent="0.25">
      <c r="A58" s="3">
        <v>6</v>
      </c>
      <c r="B58" s="254" t="s">
        <v>4417</v>
      </c>
      <c r="C58" s="207" t="s">
        <v>4217</v>
      </c>
      <c r="D58" s="19">
        <v>1443749.94</v>
      </c>
      <c r="E58" s="19">
        <v>922497.32</v>
      </c>
      <c r="F58" s="19">
        <v>1500000</v>
      </c>
      <c r="G58" s="19">
        <v>1500000</v>
      </c>
      <c r="H58" s="250"/>
      <c r="I58" s="255" t="s">
        <v>4631</v>
      </c>
    </row>
    <row r="59" spans="1:9" ht="13.15" customHeight="1" x14ac:dyDescent="0.25">
      <c r="A59" s="3">
        <v>7</v>
      </c>
      <c r="B59" s="254" t="s">
        <v>4428</v>
      </c>
      <c r="C59" s="207" t="s">
        <v>4228</v>
      </c>
      <c r="D59" s="19">
        <v>519750</v>
      </c>
      <c r="E59" s="19">
        <v>306500</v>
      </c>
      <c r="F59" s="19">
        <v>900000</v>
      </c>
      <c r="G59" s="19">
        <v>900000</v>
      </c>
      <c r="H59" s="250"/>
      <c r="I59" s="255" t="s">
        <v>4631</v>
      </c>
    </row>
    <row r="60" spans="1:9" ht="13.15" customHeight="1" x14ac:dyDescent="0.25">
      <c r="A60" s="3">
        <v>8</v>
      </c>
      <c r="B60" s="254" t="s">
        <v>4443</v>
      </c>
      <c r="C60" s="207" t="s">
        <v>4243</v>
      </c>
      <c r="D60" s="20">
        <v>0</v>
      </c>
      <c r="E60" s="19">
        <v>1286977</v>
      </c>
      <c r="F60" s="19">
        <v>1000000</v>
      </c>
      <c r="G60" s="19">
        <v>1000000</v>
      </c>
      <c r="H60" s="250"/>
      <c r="I60" s="255" t="s">
        <v>4631</v>
      </c>
    </row>
    <row r="61" spans="1:9" ht="13.15" customHeight="1" x14ac:dyDescent="0.25">
      <c r="A61" s="3">
        <v>9</v>
      </c>
      <c r="B61" s="254" t="s">
        <v>4432</v>
      </c>
      <c r="C61" s="207" t="s">
        <v>4232</v>
      </c>
      <c r="D61" s="19">
        <v>697619.97</v>
      </c>
      <c r="E61" s="19">
        <v>3934022.66</v>
      </c>
      <c r="F61" s="19">
        <v>2278000</v>
      </c>
      <c r="G61" s="19">
        <v>2234100</v>
      </c>
      <c r="H61" s="250"/>
      <c r="I61" s="255" t="s">
        <v>4631</v>
      </c>
    </row>
    <row r="62" spans="1:9" ht="13.15" customHeight="1" x14ac:dyDescent="0.25">
      <c r="A62" s="3">
        <v>10</v>
      </c>
      <c r="B62" s="254" t="s">
        <v>4421</v>
      </c>
      <c r="C62" s="207" t="s">
        <v>4221</v>
      </c>
      <c r="D62" s="20">
        <v>0</v>
      </c>
      <c r="E62" s="19">
        <v>180000</v>
      </c>
      <c r="F62" s="19">
        <v>600000</v>
      </c>
      <c r="G62" s="19">
        <v>600000</v>
      </c>
      <c r="H62" s="250"/>
      <c r="I62" s="255" t="s">
        <v>4631</v>
      </c>
    </row>
    <row r="63" spans="1:9" ht="13.15" customHeight="1" x14ac:dyDescent="0.25">
      <c r="A63" s="3">
        <v>11</v>
      </c>
      <c r="B63" s="254" t="s">
        <v>4423</v>
      </c>
      <c r="C63" s="207" t="s">
        <v>4223</v>
      </c>
      <c r="D63" s="19">
        <v>750749.94</v>
      </c>
      <c r="E63" s="19">
        <v>504513.32</v>
      </c>
      <c r="F63" s="19">
        <v>1000000</v>
      </c>
      <c r="G63" s="19">
        <v>1000000</v>
      </c>
      <c r="H63" s="250"/>
      <c r="I63" s="255" t="s">
        <v>4631</v>
      </c>
    </row>
    <row r="64" spans="1:9" ht="13.15" customHeight="1" x14ac:dyDescent="0.25">
      <c r="A64" s="50" t="s">
        <v>294</v>
      </c>
      <c r="B64" s="256"/>
      <c r="C64" s="208"/>
      <c r="D64" s="257">
        <v>14454000</v>
      </c>
      <c r="E64" s="257">
        <v>13826976.6</v>
      </c>
      <c r="F64" s="257">
        <v>20878000</v>
      </c>
      <c r="G64" s="257">
        <v>19834100</v>
      </c>
      <c r="H64" s="250"/>
      <c r="I64" s="255"/>
    </row>
    <row r="65" spans="1:9" ht="13.15" customHeight="1" x14ac:dyDescent="0.25">
      <c r="A65" s="57">
        <v>4</v>
      </c>
      <c r="B65" s="252" t="s">
        <v>4444</v>
      </c>
      <c r="C65" s="205" t="s">
        <v>4244</v>
      </c>
      <c r="D65" s="253"/>
      <c r="E65" s="253"/>
      <c r="F65" s="253"/>
      <c r="G65" s="253"/>
      <c r="H65" s="250"/>
      <c r="I65" s="255"/>
    </row>
    <row r="66" spans="1:9" ht="13.15" customHeight="1" x14ac:dyDescent="0.25">
      <c r="A66" s="3">
        <v>1</v>
      </c>
      <c r="B66" s="254" t="s">
        <v>4410</v>
      </c>
      <c r="C66" s="207" t="s">
        <v>4210</v>
      </c>
      <c r="D66" s="19">
        <v>1919000</v>
      </c>
      <c r="E66" s="19">
        <v>671000</v>
      </c>
      <c r="F66" s="19">
        <v>1600000</v>
      </c>
      <c r="G66" s="19">
        <v>1782000</v>
      </c>
      <c r="H66" s="250"/>
      <c r="I66" s="255" t="s">
        <v>4631</v>
      </c>
    </row>
    <row r="67" spans="1:9" ht="13.15" customHeight="1" x14ac:dyDescent="0.25">
      <c r="A67" s="3">
        <v>2</v>
      </c>
      <c r="B67" s="254" t="s">
        <v>4425</v>
      </c>
      <c r="C67" s="207" t="s">
        <v>4225</v>
      </c>
      <c r="D67" s="19">
        <v>168000</v>
      </c>
      <c r="E67" s="19">
        <v>135000</v>
      </c>
      <c r="F67" s="19">
        <v>500000</v>
      </c>
      <c r="G67" s="19">
        <v>324000</v>
      </c>
      <c r="H67" s="250"/>
      <c r="I67" s="255" t="s">
        <v>4631</v>
      </c>
    </row>
    <row r="68" spans="1:9" ht="13.15" customHeight="1" x14ac:dyDescent="0.25">
      <c r="A68" s="3">
        <v>3</v>
      </c>
      <c r="B68" s="254" t="s">
        <v>4411</v>
      </c>
      <c r="C68" s="207" t="s">
        <v>4211</v>
      </c>
      <c r="D68" s="19">
        <v>161000</v>
      </c>
      <c r="E68" s="19">
        <v>112500</v>
      </c>
      <c r="F68" s="19">
        <v>450000</v>
      </c>
      <c r="G68" s="19">
        <v>270000</v>
      </c>
      <c r="H68" s="250"/>
      <c r="I68" s="255" t="s">
        <v>4631</v>
      </c>
    </row>
    <row r="69" spans="1:9" ht="13.15" customHeight="1" x14ac:dyDescent="0.25">
      <c r="A69" s="3">
        <v>4</v>
      </c>
      <c r="B69" s="254" t="s">
        <v>4413</v>
      </c>
      <c r="C69" s="207" t="s">
        <v>4213</v>
      </c>
      <c r="D69" s="19">
        <v>189000</v>
      </c>
      <c r="E69" s="19">
        <v>180000</v>
      </c>
      <c r="F69" s="19">
        <v>700000</v>
      </c>
      <c r="G69" s="19">
        <v>432000</v>
      </c>
      <c r="H69" s="250"/>
      <c r="I69" s="255" t="s">
        <v>4631</v>
      </c>
    </row>
    <row r="70" spans="1:9" ht="13.15" customHeight="1" x14ac:dyDescent="0.25">
      <c r="A70" s="3">
        <v>5</v>
      </c>
      <c r="B70" s="254" t="s">
        <v>4416</v>
      </c>
      <c r="C70" s="207" t="s">
        <v>4216</v>
      </c>
      <c r="D70" s="19">
        <v>91000</v>
      </c>
      <c r="E70" s="19">
        <v>67500</v>
      </c>
      <c r="F70" s="19">
        <v>250000</v>
      </c>
      <c r="G70" s="19">
        <v>162000</v>
      </c>
      <c r="H70" s="250"/>
      <c r="I70" s="255" t="s">
        <v>4631</v>
      </c>
    </row>
    <row r="71" spans="1:9" ht="13.15" customHeight="1" x14ac:dyDescent="0.25">
      <c r="A71" s="3">
        <v>6</v>
      </c>
      <c r="B71" s="254" t="s">
        <v>4417</v>
      </c>
      <c r="C71" s="207" t="s">
        <v>4217</v>
      </c>
      <c r="D71" s="19">
        <v>469000</v>
      </c>
      <c r="E71" s="19">
        <v>337500</v>
      </c>
      <c r="F71" s="19">
        <v>400000</v>
      </c>
      <c r="G71" s="19">
        <v>864000</v>
      </c>
      <c r="H71" s="250"/>
      <c r="I71" s="255" t="s">
        <v>4631</v>
      </c>
    </row>
    <row r="72" spans="1:9" ht="13.15" customHeight="1" x14ac:dyDescent="0.25">
      <c r="A72" s="3">
        <v>7</v>
      </c>
      <c r="B72" s="254" t="s">
        <v>4428</v>
      </c>
      <c r="C72" s="207" t="s">
        <v>4228</v>
      </c>
      <c r="D72" s="19">
        <v>371000</v>
      </c>
      <c r="E72" s="19">
        <v>225000</v>
      </c>
      <c r="F72" s="19">
        <v>500000</v>
      </c>
      <c r="G72" s="19">
        <v>594000</v>
      </c>
      <c r="H72" s="250"/>
      <c r="I72" s="255" t="s">
        <v>4631</v>
      </c>
    </row>
    <row r="73" spans="1:9" ht="13.15" customHeight="1" x14ac:dyDescent="0.25">
      <c r="A73" s="3">
        <v>8</v>
      </c>
      <c r="B73" s="254" t="s">
        <v>4432</v>
      </c>
      <c r="C73" s="207" t="s">
        <v>4232</v>
      </c>
      <c r="D73" s="19">
        <v>168000</v>
      </c>
      <c r="E73" s="19">
        <v>360000</v>
      </c>
      <c r="F73" s="19">
        <v>800000</v>
      </c>
      <c r="G73" s="19">
        <v>535500</v>
      </c>
      <c r="H73" s="250"/>
      <c r="I73" s="255" t="s">
        <v>4631</v>
      </c>
    </row>
    <row r="74" spans="1:9" ht="13.15" customHeight="1" x14ac:dyDescent="0.25">
      <c r="A74" s="3">
        <v>9</v>
      </c>
      <c r="B74" s="254" t="s">
        <v>4445</v>
      </c>
      <c r="C74" s="207" t="s">
        <v>4245</v>
      </c>
      <c r="D74" s="20">
        <v>0</v>
      </c>
      <c r="E74" s="19">
        <v>22500</v>
      </c>
      <c r="F74" s="19">
        <v>100000</v>
      </c>
      <c r="G74" s="19">
        <v>54000</v>
      </c>
      <c r="H74" s="250"/>
      <c r="I74" s="255" t="s">
        <v>4631</v>
      </c>
    </row>
    <row r="75" spans="1:9" ht="13.15" customHeight="1" x14ac:dyDescent="0.25">
      <c r="A75" s="3">
        <v>10</v>
      </c>
      <c r="B75" s="254" t="s">
        <v>4421</v>
      </c>
      <c r="C75" s="207" t="s">
        <v>4221</v>
      </c>
      <c r="D75" s="19">
        <v>154000</v>
      </c>
      <c r="E75" s="19">
        <v>67500</v>
      </c>
      <c r="F75" s="19">
        <v>250000</v>
      </c>
      <c r="G75" s="19">
        <v>216000</v>
      </c>
      <c r="H75" s="250"/>
      <c r="I75" s="255" t="s">
        <v>4631</v>
      </c>
    </row>
    <row r="76" spans="1:9" ht="13.15" customHeight="1" x14ac:dyDescent="0.25">
      <c r="A76" s="3">
        <v>11</v>
      </c>
      <c r="B76" s="254" t="s">
        <v>4423</v>
      </c>
      <c r="C76" s="207" t="s">
        <v>4223</v>
      </c>
      <c r="D76" s="19">
        <v>154000</v>
      </c>
      <c r="E76" s="19">
        <v>67500</v>
      </c>
      <c r="F76" s="19">
        <v>300000</v>
      </c>
      <c r="G76" s="19">
        <v>324000</v>
      </c>
      <c r="H76" s="250"/>
      <c r="I76" s="255" t="s">
        <v>4631</v>
      </c>
    </row>
    <row r="77" spans="1:9" ht="13.15" customHeight="1" x14ac:dyDescent="0.25">
      <c r="A77" s="3">
        <v>12</v>
      </c>
      <c r="B77" s="254" t="s">
        <v>4446</v>
      </c>
      <c r="C77" s="207" t="s">
        <v>4246</v>
      </c>
      <c r="D77" s="20">
        <v>0</v>
      </c>
      <c r="E77" s="20">
        <v>0</v>
      </c>
      <c r="F77" s="20">
        <v>0</v>
      </c>
      <c r="G77" s="20">
        <v>0</v>
      </c>
      <c r="H77" s="250"/>
      <c r="I77" s="255" t="s">
        <v>4631</v>
      </c>
    </row>
    <row r="78" spans="1:9" ht="13.15" customHeight="1" x14ac:dyDescent="0.25">
      <c r="A78" s="50" t="s">
        <v>294</v>
      </c>
      <c r="B78" s="256"/>
      <c r="C78" s="208"/>
      <c r="D78" s="257">
        <v>3844000</v>
      </c>
      <c r="E78" s="257">
        <v>2246000</v>
      </c>
      <c r="F78" s="257">
        <v>5850000</v>
      </c>
      <c r="G78" s="257">
        <v>5557500</v>
      </c>
      <c r="H78" s="250"/>
      <c r="I78" s="255"/>
    </row>
    <row r="79" spans="1:9" ht="13.15" customHeight="1" x14ac:dyDescent="0.25">
      <c r="A79" s="57">
        <v>5</v>
      </c>
      <c r="B79" s="252" t="s">
        <v>4447</v>
      </c>
      <c r="C79" s="205" t="s">
        <v>4247</v>
      </c>
      <c r="D79" s="253"/>
      <c r="E79" s="253"/>
      <c r="F79" s="253"/>
      <c r="G79" s="253"/>
      <c r="H79" s="250"/>
      <c r="I79" s="255"/>
    </row>
    <row r="80" spans="1:9" ht="13.15" customHeight="1" x14ac:dyDescent="0.25">
      <c r="A80" s="3">
        <v>1</v>
      </c>
      <c r="B80" s="254" t="s">
        <v>4410</v>
      </c>
      <c r="C80" s="207" t="s">
        <v>4210</v>
      </c>
      <c r="D80" s="19">
        <v>65250000</v>
      </c>
      <c r="E80" s="19">
        <v>23099875.920000002</v>
      </c>
      <c r="F80" s="19">
        <v>82500000</v>
      </c>
      <c r="G80" s="19">
        <v>81000000</v>
      </c>
      <c r="H80" s="250"/>
      <c r="I80" s="255" t="s">
        <v>4631</v>
      </c>
    </row>
    <row r="81" spans="1:9" ht="13.15" customHeight="1" x14ac:dyDescent="0.25">
      <c r="A81" s="3">
        <v>2</v>
      </c>
      <c r="B81" s="254" t="s">
        <v>4425</v>
      </c>
      <c r="C81" s="207" t="s">
        <v>4225</v>
      </c>
      <c r="D81" s="19">
        <v>450000</v>
      </c>
      <c r="E81" s="19">
        <v>280000.53000000003</v>
      </c>
      <c r="F81" s="19">
        <v>1000000</v>
      </c>
      <c r="G81" s="19">
        <v>1000000</v>
      </c>
      <c r="H81" s="250"/>
      <c r="I81" s="255" t="s">
        <v>4631</v>
      </c>
    </row>
    <row r="82" spans="1:9" ht="13.15" customHeight="1" x14ac:dyDescent="0.25">
      <c r="A82" s="3">
        <v>3</v>
      </c>
      <c r="B82" s="254" t="s">
        <v>4411</v>
      </c>
      <c r="C82" s="207" t="s">
        <v>4211</v>
      </c>
      <c r="D82" s="19">
        <v>2250000</v>
      </c>
      <c r="E82" s="19">
        <v>560001.07999999996</v>
      </c>
      <c r="F82" s="19">
        <v>2000000</v>
      </c>
      <c r="G82" s="19">
        <v>2000000</v>
      </c>
      <c r="H82" s="250"/>
      <c r="I82" s="255" t="s">
        <v>4631</v>
      </c>
    </row>
    <row r="83" spans="1:9" ht="13.15" customHeight="1" x14ac:dyDescent="0.25">
      <c r="A83" s="3">
        <v>4</v>
      </c>
      <c r="B83" s="254" t="s">
        <v>4413</v>
      </c>
      <c r="C83" s="207" t="s">
        <v>4213</v>
      </c>
      <c r="D83" s="19">
        <v>4500000</v>
      </c>
      <c r="E83" s="19">
        <v>2800008.4</v>
      </c>
      <c r="F83" s="19">
        <v>10000000</v>
      </c>
      <c r="G83" s="19">
        <v>9000000</v>
      </c>
      <c r="H83" s="250"/>
      <c r="I83" s="255" t="s">
        <v>4631</v>
      </c>
    </row>
    <row r="84" spans="1:9" ht="13.15" customHeight="1" x14ac:dyDescent="0.25">
      <c r="A84" s="3">
        <v>5</v>
      </c>
      <c r="B84" s="254" t="s">
        <v>4416</v>
      </c>
      <c r="C84" s="207" t="s">
        <v>4216</v>
      </c>
      <c r="D84" s="19">
        <v>4050000</v>
      </c>
      <c r="E84" s="19">
        <v>2240007.2999999998</v>
      </c>
      <c r="F84" s="19">
        <v>8000000</v>
      </c>
      <c r="G84" s="19">
        <v>6000000</v>
      </c>
      <c r="H84" s="250"/>
      <c r="I84" s="255" t="s">
        <v>4631</v>
      </c>
    </row>
    <row r="85" spans="1:9" ht="13.15" customHeight="1" x14ac:dyDescent="0.25">
      <c r="A85" s="3">
        <v>6</v>
      </c>
      <c r="B85" s="254" t="s">
        <v>4417</v>
      </c>
      <c r="C85" s="207" t="s">
        <v>4217</v>
      </c>
      <c r="D85" s="19">
        <v>11250000</v>
      </c>
      <c r="E85" s="19">
        <v>5600016.7699999996</v>
      </c>
      <c r="F85" s="19">
        <v>20000000</v>
      </c>
      <c r="G85" s="19">
        <v>19000000</v>
      </c>
      <c r="H85" s="250"/>
      <c r="I85" s="255" t="s">
        <v>4631</v>
      </c>
    </row>
    <row r="86" spans="1:9" ht="13.15" customHeight="1" x14ac:dyDescent="0.25">
      <c r="A86" s="3">
        <v>7</v>
      </c>
      <c r="B86" s="254" t="s">
        <v>4428</v>
      </c>
      <c r="C86" s="207" t="s">
        <v>4228</v>
      </c>
      <c r="D86" s="19">
        <v>6750000</v>
      </c>
      <c r="E86" s="19">
        <v>2800008.38</v>
      </c>
      <c r="F86" s="19">
        <v>10000000</v>
      </c>
      <c r="G86" s="19">
        <v>8375000</v>
      </c>
      <c r="H86" s="250"/>
      <c r="I86" s="255" t="s">
        <v>4631</v>
      </c>
    </row>
    <row r="87" spans="1:9" ht="13.15" customHeight="1" x14ac:dyDescent="0.25">
      <c r="A87" s="3">
        <v>8</v>
      </c>
      <c r="B87" s="254" t="s">
        <v>4432</v>
      </c>
      <c r="C87" s="207" t="s">
        <v>4232</v>
      </c>
      <c r="D87" s="19">
        <v>9432500</v>
      </c>
      <c r="E87" s="19">
        <v>4200011.08</v>
      </c>
      <c r="F87" s="19">
        <v>15000000</v>
      </c>
      <c r="G87" s="19">
        <v>13000000</v>
      </c>
      <c r="H87" s="250"/>
      <c r="I87" s="255" t="s">
        <v>4631</v>
      </c>
    </row>
    <row r="88" spans="1:9" ht="13.15" customHeight="1" x14ac:dyDescent="0.25">
      <c r="A88" s="3">
        <v>9</v>
      </c>
      <c r="B88" s="254" t="s">
        <v>4421</v>
      </c>
      <c r="C88" s="207" t="s">
        <v>4221</v>
      </c>
      <c r="D88" s="19">
        <v>4500000</v>
      </c>
      <c r="E88" s="19">
        <v>2240007.31</v>
      </c>
      <c r="F88" s="19">
        <v>8000000</v>
      </c>
      <c r="G88" s="19">
        <v>8000000</v>
      </c>
      <c r="H88" s="250"/>
      <c r="I88" s="255" t="s">
        <v>4631</v>
      </c>
    </row>
    <row r="89" spans="1:9" ht="13.15" customHeight="1" x14ac:dyDescent="0.25">
      <c r="A89" s="3">
        <v>10</v>
      </c>
      <c r="B89" s="254" t="s">
        <v>4423</v>
      </c>
      <c r="C89" s="207" t="s">
        <v>4223</v>
      </c>
      <c r="D89" s="19">
        <v>4500000</v>
      </c>
      <c r="E89" s="19">
        <v>1680003.23</v>
      </c>
      <c r="F89" s="19">
        <v>6000000</v>
      </c>
      <c r="G89" s="19">
        <v>7000000</v>
      </c>
      <c r="H89" s="250"/>
      <c r="I89" s="255" t="s">
        <v>4631</v>
      </c>
    </row>
    <row r="90" spans="1:9" ht="13.15" customHeight="1" x14ac:dyDescent="0.25">
      <c r="A90" s="50" t="s">
        <v>294</v>
      </c>
      <c r="B90" s="256"/>
      <c r="C90" s="208"/>
      <c r="D90" s="257">
        <v>112932500</v>
      </c>
      <c r="E90" s="257">
        <v>45499940</v>
      </c>
      <c r="F90" s="257">
        <v>162500000</v>
      </c>
      <c r="G90" s="257">
        <v>154375000</v>
      </c>
      <c r="H90" s="250"/>
      <c r="I90" s="255"/>
    </row>
    <row r="91" spans="1:9" ht="13.15" customHeight="1" x14ac:dyDescent="0.25">
      <c r="A91" s="57">
        <v>7</v>
      </c>
      <c r="B91" s="252" t="s">
        <v>4448</v>
      </c>
      <c r="C91" s="205" t="s">
        <v>4248</v>
      </c>
      <c r="D91" s="253"/>
      <c r="E91" s="253"/>
      <c r="F91" s="253"/>
      <c r="G91" s="253"/>
      <c r="H91" s="250"/>
      <c r="I91" s="255"/>
    </row>
    <row r="92" spans="1:9" ht="13.15" customHeight="1" x14ac:dyDescent="0.25">
      <c r="A92" s="3">
        <v>1</v>
      </c>
      <c r="B92" s="254" t="s">
        <v>4410</v>
      </c>
      <c r="C92" s="207" t="s">
        <v>4210</v>
      </c>
      <c r="D92" s="19">
        <v>1286800</v>
      </c>
      <c r="E92" s="19">
        <v>260000</v>
      </c>
      <c r="F92" s="19">
        <v>1000000</v>
      </c>
      <c r="G92" s="19">
        <v>900000</v>
      </c>
      <c r="H92" s="250"/>
      <c r="I92" s="255" t="s">
        <v>4631</v>
      </c>
    </row>
    <row r="93" spans="1:9" ht="13.15" customHeight="1" x14ac:dyDescent="0.25">
      <c r="A93" s="3">
        <v>2</v>
      </c>
      <c r="B93" s="254" t="s">
        <v>4411</v>
      </c>
      <c r="C93" s="207" t="s">
        <v>4211</v>
      </c>
      <c r="D93" s="19">
        <v>72000</v>
      </c>
      <c r="E93" s="19">
        <v>20000</v>
      </c>
      <c r="F93" s="19">
        <v>50000</v>
      </c>
      <c r="G93" s="19">
        <v>50000</v>
      </c>
      <c r="H93" s="250"/>
      <c r="I93" s="255" t="s">
        <v>4631</v>
      </c>
    </row>
    <row r="94" spans="1:9" ht="13.15" customHeight="1" x14ac:dyDescent="0.25">
      <c r="A94" s="3">
        <v>3</v>
      </c>
      <c r="B94" s="254" t="s">
        <v>4413</v>
      </c>
      <c r="C94" s="207" t="s">
        <v>4213</v>
      </c>
      <c r="D94" s="19">
        <v>80000</v>
      </c>
      <c r="E94" s="19">
        <v>45000</v>
      </c>
      <c r="F94" s="19">
        <v>200000</v>
      </c>
      <c r="G94" s="19">
        <v>200000</v>
      </c>
      <c r="H94" s="250"/>
      <c r="I94" s="255" t="s">
        <v>4631</v>
      </c>
    </row>
    <row r="95" spans="1:9" ht="13.15" customHeight="1" x14ac:dyDescent="0.25">
      <c r="A95" s="3">
        <v>4</v>
      </c>
      <c r="B95" s="254" t="s">
        <v>4416</v>
      </c>
      <c r="C95" s="207" t="s">
        <v>4216</v>
      </c>
      <c r="D95" s="19">
        <v>40000</v>
      </c>
      <c r="E95" s="19">
        <v>15000</v>
      </c>
      <c r="F95" s="19">
        <v>50000</v>
      </c>
      <c r="G95" s="19">
        <v>50000</v>
      </c>
      <c r="H95" s="250"/>
      <c r="I95" s="255" t="s">
        <v>4631</v>
      </c>
    </row>
    <row r="96" spans="1:9" ht="13.15" customHeight="1" x14ac:dyDescent="0.25">
      <c r="A96" s="3">
        <v>5</v>
      </c>
      <c r="B96" s="254" t="s">
        <v>4417</v>
      </c>
      <c r="C96" s="207" t="s">
        <v>4217</v>
      </c>
      <c r="D96" s="20">
        <v>0</v>
      </c>
      <c r="E96" s="19">
        <v>40000</v>
      </c>
      <c r="F96" s="19">
        <v>200000</v>
      </c>
      <c r="G96" s="19">
        <v>200000</v>
      </c>
      <c r="H96" s="250"/>
      <c r="I96" s="255" t="s">
        <v>4631</v>
      </c>
    </row>
    <row r="97" spans="1:9" ht="13.15" customHeight="1" x14ac:dyDescent="0.25">
      <c r="A97" s="3">
        <v>6</v>
      </c>
      <c r="B97" s="254" t="s">
        <v>4428</v>
      </c>
      <c r="C97" s="207" t="s">
        <v>4228</v>
      </c>
      <c r="D97" s="20">
        <v>0</v>
      </c>
      <c r="E97" s="19">
        <v>15000</v>
      </c>
      <c r="F97" s="19">
        <v>50000</v>
      </c>
      <c r="G97" s="19">
        <v>50000</v>
      </c>
      <c r="H97" s="250"/>
      <c r="I97" s="255" t="s">
        <v>4631</v>
      </c>
    </row>
    <row r="98" spans="1:9" ht="13.15" customHeight="1" x14ac:dyDescent="0.25">
      <c r="A98" s="3">
        <v>7</v>
      </c>
      <c r="B98" s="254" t="s">
        <v>4432</v>
      </c>
      <c r="C98" s="207" t="s">
        <v>4232</v>
      </c>
      <c r="D98" s="20">
        <v>0</v>
      </c>
      <c r="E98" s="19">
        <v>325000</v>
      </c>
      <c r="F98" s="19">
        <v>1250000</v>
      </c>
      <c r="G98" s="19">
        <v>1200000</v>
      </c>
      <c r="H98" s="250"/>
      <c r="I98" s="255" t="s">
        <v>4631</v>
      </c>
    </row>
    <row r="99" spans="1:9" ht="13.15" customHeight="1" x14ac:dyDescent="0.25">
      <c r="A99" s="3">
        <v>8</v>
      </c>
      <c r="B99" s="254" t="s">
        <v>4423</v>
      </c>
      <c r="C99" s="207" t="s">
        <v>4223</v>
      </c>
      <c r="D99" s="19">
        <v>191200</v>
      </c>
      <c r="E99" s="19">
        <v>30000</v>
      </c>
      <c r="F99" s="19">
        <v>200000</v>
      </c>
      <c r="G99" s="19">
        <v>200000</v>
      </c>
      <c r="H99" s="250"/>
      <c r="I99" s="255" t="s">
        <v>4631</v>
      </c>
    </row>
    <row r="100" spans="1:9" ht="13.15" customHeight="1" x14ac:dyDescent="0.25">
      <c r="A100" s="50" t="s">
        <v>294</v>
      </c>
      <c r="B100" s="256"/>
      <c r="C100" s="208"/>
      <c r="D100" s="257">
        <v>1670000</v>
      </c>
      <c r="E100" s="257">
        <v>750000</v>
      </c>
      <c r="F100" s="257">
        <v>3000000</v>
      </c>
      <c r="G100" s="257">
        <v>2850000</v>
      </c>
      <c r="H100" s="250"/>
      <c r="I100" s="255"/>
    </row>
    <row r="101" spans="1:9" ht="13.15" customHeight="1" x14ac:dyDescent="0.25">
      <c r="A101" s="57">
        <v>8</v>
      </c>
      <c r="B101" s="252" t="s">
        <v>4449</v>
      </c>
      <c r="C101" s="205" t="s">
        <v>4249</v>
      </c>
      <c r="D101" s="253"/>
      <c r="E101" s="253"/>
      <c r="F101" s="253"/>
      <c r="G101" s="253"/>
      <c r="H101" s="250"/>
      <c r="I101" s="255"/>
    </row>
    <row r="102" spans="1:9" ht="13.15" customHeight="1" x14ac:dyDescent="0.25">
      <c r="A102" s="3">
        <v>1</v>
      </c>
      <c r="B102" s="254" t="s">
        <v>4410</v>
      </c>
      <c r="C102" s="207" t="s">
        <v>4210</v>
      </c>
      <c r="D102" s="19">
        <v>810060</v>
      </c>
      <c r="E102" s="19">
        <v>4316598</v>
      </c>
      <c r="F102" s="19">
        <v>7000000</v>
      </c>
      <c r="G102" s="19">
        <v>7000000</v>
      </c>
      <c r="H102" s="250"/>
      <c r="I102" s="255" t="s">
        <v>4631</v>
      </c>
    </row>
    <row r="103" spans="1:9" ht="13.15" customHeight="1" x14ac:dyDescent="0.25">
      <c r="A103" s="3">
        <v>2</v>
      </c>
      <c r="B103" s="254" t="s">
        <v>4425</v>
      </c>
      <c r="C103" s="207" t="s">
        <v>4225</v>
      </c>
      <c r="D103" s="19">
        <v>450000</v>
      </c>
      <c r="E103" s="19">
        <v>90000</v>
      </c>
      <c r="F103" s="19">
        <v>100000</v>
      </c>
      <c r="G103" s="19">
        <v>400000</v>
      </c>
      <c r="H103" s="250"/>
      <c r="I103" s="255" t="s">
        <v>4631</v>
      </c>
    </row>
    <row r="104" spans="1:9" ht="13.15" customHeight="1" x14ac:dyDescent="0.25">
      <c r="A104" s="3">
        <v>3</v>
      </c>
      <c r="B104" s="254" t="s">
        <v>4411</v>
      </c>
      <c r="C104" s="207" t="s">
        <v>4211</v>
      </c>
      <c r="D104" s="19">
        <v>405030</v>
      </c>
      <c r="E104" s="19">
        <v>340000</v>
      </c>
      <c r="F104" s="19">
        <v>1500000</v>
      </c>
      <c r="G104" s="19">
        <v>500000</v>
      </c>
      <c r="H104" s="250"/>
      <c r="I104" s="255" t="s">
        <v>4631</v>
      </c>
    </row>
    <row r="105" spans="1:9" ht="13.15" customHeight="1" x14ac:dyDescent="0.25">
      <c r="A105" s="3">
        <v>4</v>
      </c>
      <c r="B105" s="254" t="s">
        <v>4413</v>
      </c>
      <c r="C105" s="207" t="s">
        <v>4213</v>
      </c>
      <c r="D105" s="19">
        <v>1260093</v>
      </c>
      <c r="E105" s="19">
        <v>1450000</v>
      </c>
      <c r="F105" s="19">
        <v>2500000</v>
      </c>
      <c r="G105" s="19">
        <v>1500000</v>
      </c>
      <c r="H105" s="250"/>
      <c r="I105" s="255" t="s">
        <v>4631</v>
      </c>
    </row>
    <row r="106" spans="1:9" ht="13.15" customHeight="1" x14ac:dyDescent="0.25">
      <c r="A106" s="3">
        <v>5</v>
      </c>
      <c r="B106" s="254" t="s">
        <v>4416</v>
      </c>
      <c r="C106" s="207" t="s">
        <v>4216</v>
      </c>
      <c r="D106" s="19">
        <v>450000</v>
      </c>
      <c r="E106" s="19">
        <v>950000</v>
      </c>
      <c r="F106" s="19">
        <v>2000000</v>
      </c>
      <c r="G106" s="19">
        <v>1500000</v>
      </c>
      <c r="H106" s="250"/>
      <c r="I106" s="255" t="s">
        <v>4631</v>
      </c>
    </row>
    <row r="107" spans="1:9" ht="13.15" customHeight="1" x14ac:dyDescent="0.25">
      <c r="A107" s="3">
        <v>6</v>
      </c>
      <c r="B107" s="254" t="s">
        <v>4417</v>
      </c>
      <c r="C107" s="207" t="s">
        <v>4217</v>
      </c>
      <c r="D107" s="19">
        <v>1530113</v>
      </c>
      <c r="E107" s="19">
        <v>1550000</v>
      </c>
      <c r="F107" s="19">
        <v>2500000</v>
      </c>
      <c r="G107" s="19">
        <v>3000000</v>
      </c>
      <c r="H107" s="250"/>
      <c r="I107" s="255" t="s">
        <v>4631</v>
      </c>
    </row>
    <row r="108" spans="1:9" ht="13.15" customHeight="1" x14ac:dyDescent="0.25">
      <c r="A108" s="3">
        <v>7</v>
      </c>
      <c r="B108" s="254" t="s">
        <v>4428</v>
      </c>
      <c r="C108" s="207" t="s">
        <v>4228</v>
      </c>
      <c r="D108" s="19">
        <v>450000</v>
      </c>
      <c r="E108" s="19">
        <v>460000</v>
      </c>
      <c r="F108" s="19">
        <v>500000</v>
      </c>
      <c r="G108" s="19">
        <v>1000000</v>
      </c>
      <c r="H108" s="250"/>
      <c r="I108" s="255" t="s">
        <v>4631</v>
      </c>
    </row>
    <row r="109" spans="1:9" ht="13.15" customHeight="1" x14ac:dyDescent="0.25">
      <c r="A109" s="3">
        <v>8</v>
      </c>
      <c r="B109" s="254" t="s">
        <v>4432</v>
      </c>
      <c r="C109" s="207" t="s">
        <v>4232</v>
      </c>
      <c r="D109" s="19">
        <v>675050</v>
      </c>
      <c r="E109" s="19">
        <v>1390000</v>
      </c>
      <c r="F109" s="19">
        <v>2000000</v>
      </c>
      <c r="G109" s="19">
        <v>2500000</v>
      </c>
      <c r="H109" s="250"/>
      <c r="I109" s="255" t="s">
        <v>4631</v>
      </c>
    </row>
    <row r="110" spans="1:9" ht="13.15" customHeight="1" x14ac:dyDescent="0.25">
      <c r="A110" s="3">
        <v>9</v>
      </c>
      <c r="B110" s="254" t="s">
        <v>4421</v>
      </c>
      <c r="C110" s="207" t="s">
        <v>4221</v>
      </c>
      <c r="D110" s="19">
        <v>270020</v>
      </c>
      <c r="E110" s="19">
        <v>240000</v>
      </c>
      <c r="F110" s="19">
        <v>1000000</v>
      </c>
      <c r="G110" s="19">
        <v>1000000</v>
      </c>
      <c r="H110" s="250"/>
      <c r="I110" s="255" t="s">
        <v>4631</v>
      </c>
    </row>
    <row r="111" spans="1:9" ht="13.15" customHeight="1" x14ac:dyDescent="0.25">
      <c r="A111" s="3">
        <v>10</v>
      </c>
      <c r="B111" s="254" t="s">
        <v>4423</v>
      </c>
      <c r="C111" s="207" t="s">
        <v>4223</v>
      </c>
      <c r="D111" s="19">
        <v>449634</v>
      </c>
      <c r="E111" s="19">
        <v>780000</v>
      </c>
      <c r="F111" s="19">
        <v>1400000</v>
      </c>
      <c r="G111" s="19">
        <v>1075000</v>
      </c>
      <c r="H111" s="250"/>
      <c r="I111" s="255" t="s">
        <v>4631</v>
      </c>
    </row>
    <row r="112" spans="1:9" ht="13.15" customHeight="1" x14ac:dyDescent="0.25">
      <c r="A112" s="50" t="s">
        <v>294</v>
      </c>
      <c r="B112" s="256"/>
      <c r="C112" s="208"/>
      <c r="D112" s="257">
        <v>6750000</v>
      </c>
      <c r="E112" s="257">
        <v>11566598</v>
      </c>
      <c r="F112" s="257">
        <v>20500000</v>
      </c>
      <c r="G112" s="257">
        <v>19475000</v>
      </c>
      <c r="H112" s="250"/>
      <c r="I112" s="255"/>
    </row>
    <row r="113" spans="1:9" ht="13.15" customHeight="1" x14ac:dyDescent="0.25">
      <c r="A113" s="57">
        <v>9</v>
      </c>
      <c r="B113" s="252" t="s">
        <v>4450</v>
      </c>
      <c r="C113" s="205" t="s">
        <v>4250</v>
      </c>
      <c r="D113" s="253"/>
      <c r="E113" s="253"/>
      <c r="F113" s="253"/>
      <c r="G113" s="253"/>
      <c r="H113" s="250"/>
      <c r="I113" s="255"/>
    </row>
    <row r="114" spans="1:9" ht="13.15" customHeight="1" x14ac:dyDescent="0.25">
      <c r="A114" s="3">
        <v>1</v>
      </c>
      <c r="B114" s="254" t="s">
        <v>4410</v>
      </c>
      <c r="C114" s="207" t="s">
        <v>4210</v>
      </c>
      <c r="D114" s="19">
        <v>820640</v>
      </c>
      <c r="E114" s="19">
        <v>2771334</v>
      </c>
      <c r="F114" s="19">
        <v>3000000</v>
      </c>
      <c r="G114" s="19">
        <v>8162500</v>
      </c>
      <c r="H114" s="250"/>
      <c r="I114" s="255" t="s">
        <v>4631</v>
      </c>
    </row>
    <row r="115" spans="1:9" ht="13.15" customHeight="1" x14ac:dyDescent="0.25">
      <c r="A115" s="3">
        <v>2</v>
      </c>
      <c r="B115" s="254" t="s">
        <v>4425</v>
      </c>
      <c r="C115" s="207" t="s">
        <v>4225</v>
      </c>
      <c r="D115" s="19">
        <v>378720</v>
      </c>
      <c r="E115" s="19">
        <v>335833.5</v>
      </c>
      <c r="F115" s="19">
        <v>850000</v>
      </c>
      <c r="G115" s="19">
        <v>850000</v>
      </c>
      <c r="H115" s="250"/>
      <c r="I115" s="255" t="s">
        <v>4631</v>
      </c>
    </row>
    <row r="116" spans="1:9" ht="13.15" customHeight="1" x14ac:dyDescent="0.25">
      <c r="A116" s="3">
        <v>3</v>
      </c>
      <c r="B116" s="254" t="s">
        <v>4411</v>
      </c>
      <c r="C116" s="207" t="s">
        <v>4211</v>
      </c>
      <c r="D116" s="19">
        <v>568160</v>
      </c>
      <c r="E116" s="19">
        <v>692833.5</v>
      </c>
      <c r="F116" s="19">
        <v>1750000</v>
      </c>
      <c r="G116" s="19">
        <v>1750000</v>
      </c>
      <c r="H116" s="250"/>
      <c r="I116" s="255" t="s">
        <v>4631</v>
      </c>
    </row>
    <row r="117" spans="1:9" ht="13.15" customHeight="1" x14ac:dyDescent="0.25">
      <c r="A117" s="3">
        <v>4</v>
      </c>
      <c r="B117" s="254" t="s">
        <v>4413</v>
      </c>
      <c r="C117" s="207" t="s">
        <v>4213</v>
      </c>
      <c r="D117" s="19">
        <v>757520</v>
      </c>
      <c r="E117" s="19">
        <v>394833</v>
      </c>
      <c r="F117" s="19">
        <v>1000000</v>
      </c>
      <c r="G117" s="19">
        <v>1000000</v>
      </c>
      <c r="H117" s="250"/>
      <c r="I117" s="255" t="s">
        <v>4631</v>
      </c>
    </row>
    <row r="118" spans="1:9" ht="13.15" customHeight="1" x14ac:dyDescent="0.25">
      <c r="A118" s="3">
        <v>5</v>
      </c>
      <c r="B118" s="254" t="s">
        <v>4416</v>
      </c>
      <c r="C118" s="207" t="s">
        <v>4216</v>
      </c>
      <c r="D118" s="19">
        <v>631280</v>
      </c>
      <c r="E118" s="19">
        <v>1257166.5</v>
      </c>
      <c r="F118" s="19">
        <v>1100000</v>
      </c>
      <c r="G118" s="19">
        <v>1100000</v>
      </c>
      <c r="H118" s="250"/>
      <c r="I118" s="255" t="s">
        <v>4631</v>
      </c>
    </row>
    <row r="119" spans="1:9" ht="13.15" customHeight="1" x14ac:dyDescent="0.25">
      <c r="A119" s="3">
        <v>6</v>
      </c>
      <c r="B119" s="254" t="s">
        <v>4417</v>
      </c>
      <c r="C119" s="207" t="s">
        <v>4217</v>
      </c>
      <c r="D119" s="19">
        <v>568160</v>
      </c>
      <c r="E119" s="19">
        <v>671667</v>
      </c>
      <c r="F119" s="19">
        <v>1700000</v>
      </c>
      <c r="G119" s="19">
        <v>2700000</v>
      </c>
      <c r="H119" s="250"/>
      <c r="I119" s="255" t="s">
        <v>4631</v>
      </c>
    </row>
    <row r="120" spans="1:9" ht="13.15" customHeight="1" x14ac:dyDescent="0.25">
      <c r="A120" s="3">
        <v>7</v>
      </c>
      <c r="B120" s="254" t="s">
        <v>4428</v>
      </c>
      <c r="C120" s="207" t="s">
        <v>4228</v>
      </c>
      <c r="D120" s="19">
        <v>789120</v>
      </c>
      <c r="E120" s="19">
        <v>751833</v>
      </c>
      <c r="F120" s="19">
        <v>1900000</v>
      </c>
      <c r="G120" s="19">
        <v>1500000</v>
      </c>
      <c r="H120" s="250"/>
      <c r="I120" s="255" t="s">
        <v>4631</v>
      </c>
    </row>
    <row r="121" spans="1:9" ht="13.15" customHeight="1" x14ac:dyDescent="0.25">
      <c r="A121" s="3">
        <v>8</v>
      </c>
      <c r="B121" s="254" t="s">
        <v>4432</v>
      </c>
      <c r="C121" s="207" t="s">
        <v>4232</v>
      </c>
      <c r="D121" s="19">
        <v>381280</v>
      </c>
      <c r="E121" s="19">
        <v>1408333.5</v>
      </c>
      <c r="F121" s="19">
        <v>1550000</v>
      </c>
      <c r="G121" s="19">
        <v>1537500</v>
      </c>
      <c r="H121" s="250"/>
      <c r="I121" s="255" t="s">
        <v>4631</v>
      </c>
    </row>
    <row r="122" spans="1:9" ht="13.15" customHeight="1" x14ac:dyDescent="0.25">
      <c r="A122" s="3">
        <v>9</v>
      </c>
      <c r="B122" s="254" t="s">
        <v>4421</v>
      </c>
      <c r="C122" s="207" t="s">
        <v>4221</v>
      </c>
      <c r="D122" s="19">
        <v>361680</v>
      </c>
      <c r="E122" s="19">
        <v>712500</v>
      </c>
      <c r="F122" s="19">
        <v>1800000</v>
      </c>
      <c r="G122" s="19">
        <v>1800000</v>
      </c>
      <c r="H122" s="250"/>
      <c r="I122" s="255" t="s">
        <v>4631</v>
      </c>
    </row>
    <row r="123" spans="1:9" ht="13.15" customHeight="1" x14ac:dyDescent="0.25">
      <c r="A123" s="3">
        <v>10</v>
      </c>
      <c r="B123" s="254" t="s">
        <v>4423</v>
      </c>
      <c r="C123" s="207" t="s">
        <v>4223</v>
      </c>
      <c r="D123" s="19">
        <v>473440</v>
      </c>
      <c r="E123" s="19">
        <v>1028666</v>
      </c>
      <c r="F123" s="19">
        <v>1600000</v>
      </c>
      <c r="G123" s="19">
        <v>3600000</v>
      </c>
      <c r="H123" s="250"/>
      <c r="I123" s="255" t="s">
        <v>4631</v>
      </c>
    </row>
    <row r="124" spans="1:9" ht="13.15" customHeight="1" x14ac:dyDescent="0.25">
      <c r="A124" s="50" t="s">
        <v>294</v>
      </c>
      <c r="B124" s="256"/>
      <c r="C124" s="208"/>
      <c r="D124" s="257">
        <v>5730000</v>
      </c>
      <c r="E124" s="257">
        <v>10025000</v>
      </c>
      <c r="F124" s="257">
        <v>16250000</v>
      </c>
      <c r="G124" s="257">
        <v>24000000</v>
      </c>
      <c r="H124" s="250"/>
      <c r="I124" s="255"/>
    </row>
    <row r="125" spans="1:9" ht="13.15" customHeight="1" x14ac:dyDescent="0.25">
      <c r="A125" s="57">
        <v>10</v>
      </c>
      <c r="B125" s="252" t="s">
        <v>4451</v>
      </c>
      <c r="C125" s="205" t="s">
        <v>4251</v>
      </c>
      <c r="D125" s="253"/>
      <c r="E125" s="253"/>
      <c r="F125" s="253"/>
      <c r="G125" s="253"/>
      <c r="H125" s="250"/>
      <c r="I125" s="255"/>
    </row>
    <row r="126" spans="1:9" ht="13.15" customHeight="1" x14ac:dyDescent="0.25">
      <c r="A126" s="3">
        <v>1</v>
      </c>
      <c r="B126" s="254" t="s">
        <v>4410</v>
      </c>
      <c r="C126" s="207" t="s">
        <v>4210</v>
      </c>
      <c r="D126" s="19">
        <v>117747020</v>
      </c>
      <c r="E126" s="19">
        <v>79008960</v>
      </c>
      <c r="F126" s="19">
        <v>87000000</v>
      </c>
      <c r="G126" s="19">
        <v>87000000</v>
      </c>
      <c r="H126" s="250"/>
      <c r="I126" s="255" t="s">
        <v>4631</v>
      </c>
    </row>
    <row r="127" spans="1:9" ht="13.15" customHeight="1" x14ac:dyDescent="0.25">
      <c r="A127" s="3">
        <v>2</v>
      </c>
      <c r="B127" s="254" t="s">
        <v>4425</v>
      </c>
      <c r="C127" s="207" t="s">
        <v>4225</v>
      </c>
      <c r="D127" s="19">
        <v>2137552</v>
      </c>
      <c r="E127" s="19">
        <v>3090210</v>
      </c>
      <c r="F127" s="19">
        <v>4000000</v>
      </c>
      <c r="G127" s="19">
        <v>4000000</v>
      </c>
      <c r="H127" s="250"/>
      <c r="I127" s="255" t="s">
        <v>4631</v>
      </c>
    </row>
    <row r="128" spans="1:9" ht="13.15" customHeight="1" x14ac:dyDescent="0.25">
      <c r="A128" s="3">
        <v>3</v>
      </c>
      <c r="B128" s="254" t="s">
        <v>4411</v>
      </c>
      <c r="C128" s="207" t="s">
        <v>4211</v>
      </c>
      <c r="D128" s="19">
        <v>9954820</v>
      </c>
      <c r="E128" s="19">
        <v>11590150</v>
      </c>
      <c r="F128" s="19">
        <v>15000000</v>
      </c>
      <c r="G128" s="19">
        <v>15000000</v>
      </c>
      <c r="H128" s="250"/>
      <c r="I128" s="255" t="s">
        <v>4631</v>
      </c>
    </row>
    <row r="129" spans="1:9" ht="13.15" customHeight="1" x14ac:dyDescent="0.25">
      <c r="A129" s="3">
        <v>4</v>
      </c>
      <c r="B129" s="254" t="s">
        <v>4413</v>
      </c>
      <c r="C129" s="207" t="s">
        <v>4213</v>
      </c>
      <c r="D129" s="19">
        <v>19145728</v>
      </c>
      <c r="E129" s="19">
        <v>20861560</v>
      </c>
      <c r="F129" s="19">
        <v>27000000</v>
      </c>
      <c r="G129" s="19">
        <v>27000000</v>
      </c>
      <c r="H129" s="250"/>
      <c r="I129" s="255" t="s">
        <v>4631</v>
      </c>
    </row>
    <row r="130" spans="1:9" ht="13.15" customHeight="1" x14ac:dyDescent="0.25">
      <c r="A130" s="3">
        <v>5</v>
      </c>
      <c r="B130" s="254" t="s">
        <v>4452</v>
      </c>
      <c r="C130" s="207" t="s">
        <v>4252</v>
      </c>
      <c r="D130" s="19">
        <v>10067008</v>
      </c>
      <c r="E130" s="19">
        <v>11589510</v>
      </c>
      <c r="F130" s="19">
        <v>15000000</v>
      </c>
      <c r="G130" s="19">
        <v>15000000</v>
      </c>
      <c r="H130" s="250"/>
      <c r="I130" s="255" t="s">
        <v>4631</v>
      </c>
    </row>
    <row r="131" spans="1:9" ht="13.15" customHeight="1" x14ac:dyDescent="0.25">
      <c r="A131" s="3">
        <v>6</v>
      </c>
      <c r="B131" s="254" t="s">
        <v>4417</v>
      </c>
      <c r="C131" s="207" t="s">
        <v>4217</v>
      </c>
      <c r="D131" s="19">
        <v>40608476</v>
      </c>
      <c r="E131" s="19">
        <v>42494790</v>
      </c>
      <c r="F131" s="19">
        <v>44598000</v>
      </c>
      <c r="G131" s="19">
        <v>44000000</v>
      </c>
      <c r="H131" s="250"/>
      <c r="I131" s="255" t="s">
        <v>4631</v>
      </c>
    </row>
    <row r="132" spans="1:9" ht="13.15" customHeight="1" x14ac:dyDescent="0.25">
      <c r="A132" s="3">
        <v>7</v>
      </c>
      <c r="B132" s="254" t="s">
        <v>4428</v>
      </c>
      <c r="C132" s="207" t="s">
        <v>4228</v>
      </c>
      <c r="D132" s="19">
        <v>9186908</v>
      </c>
      <c r="E132" s="19">
        <v>10816000</v>
      </c>
      <c r="F132" s="19">
        <v>14000000</v>
      </c>
      <c r="G132" s="19">
        <v>14000000</v>
      </c>
      <c r="H132" s="250"/>
      <c r="I132" s="255" t="s">
        <v>4631</v>
      </c>
    </row>
    <row r="133" spans="1:9" ht="13.15" customHeight="1" x14ac:dyDescent="0.25">
      <c r="A133" s="3">
        <v>8</v>
      </c>
      <c r="B133" s="254" t="s">
        <v>4432</v>
      </c>
      <c r="C133" s="207" t="s">
        <v>4232</v>
      </c>
      <c r="D133" s="19">
        <v>14574952</v>
      </c>
      <c r="E133" s="19">
        <v>16225300</v>
      </c>
      <c r="F133" s="19">
        <v>21000000</v>
      </c>
      <c r="G133" s="19">
        <v>4000000</v>
      </c>
      <c r="H133" s="250"/>
      <c r="I133" s="255" t="s">
        <v>4631</v>
      </c>
    </row>
    <row r="134" spans="1:9" ht="13.15" customHeight="1" x14ac:dyDescent="0.25">
      <c r="A134" s="3">
        <v>9</v>
      </c>
      <c r="B134" s="254" t="s">
        <v>4421</v>
      </c>
      <c r="C134" s="207" t="s">
        <v>4221</v>
      </c>
      <c r="D134" s="19">
        <v>115098984</v>
      </c>
      <c r="E134" s="19">
        <v>109793720</v>
      </c>
      <c r="F134" s="19">
        <v>112000000</v>
      </c>
      <c r="G134" s="19">
        <v>133868100</v>
      </c>
      <c r="H134" s="250"/>
      <c r="I134" s="255" t="s">
        <v>4631</v>
      </c>
    </row>
    <row r="135" spans="1:9" ht="13.15" customHeight="1" x14ac:dyDescent="0.25">
      <c r="A135" s="3">
        <v>10</v>
      </c>
      <c r="B135" s="254" t="s">
        <v>4423</v>
      </c>
      <c r="C135" s="207" t="s">
        <v>4223</v>
      </c>
      <c r="D135" s="19">
        <v>5631152</v>
      </c>
      <c r="E135" s="19">
        <v>19315750</v>
      </c>
      <c r="F135" s="19">
        <v>25000000</v>
      </c>
      <c r="G135" s="19">
        <v>20729900</v>
      </c>
      <c r="H135" s="250"/>
      <c r="I135" s="255" t="s">
        <v>4631</v>
      </c>
    </row>
    <row r="136" spans="1:9" ht="13.15" customHeight="1" x14ac:dyDescent="0.25">
      <c r="A136" s="50" t="s">
        <v>294</v>
      </c>
      <c r="B136" s="256"/>
      <c r="C136" s="208"/>
      <c r="D136" s="257">
        <v>344152600</v>
      </c>
      <c r="E136" s="257">
        <v>324785950</v>
      </c>
      <c r="F136" s="257">
        <v>364598000</v>
      </c>
      <c r="G136" s="257">
        <v>364598000</v>
      </c>
      <c r="H136" s="250"/>
      <c r="I136" s="255"/>
    </row>
    <row r="137" spans="1:9" ht="13.15" customHeight="1" x14ac:dyDescent="0.25">
      <c r="A137" s="57">
        <v>11</v>
      </c>
      <c r="B137" s="252" t="s">
        <v>4453</v>
      </c>
      <c r="C137" s="205" t="s">
        <v>4253</v>
      </c>
      <c r="D137" s="253"/>
      <c r="E137" s="253"/>
      <c r="F137" s="253"/>
      <c r="G137" s="253"/>
      <c r="H137" s="250"/>
      <c r="I137" s="255"/>
    </row>
    <row r="138" spans="1:9" ht="13.15" customHeight="1" x14ac:dyDescent="0.25">
      <c r="A138" s="3">
        <v>1</v>
      </c>
      <c r="B138" s="254" t="s">
        <v>4410</v>
      </c>
      <c r="C138" s="207" t="s">
        <v>4210</v>
      </c>
      <c r="D138" s="19">
        <v>1801200</v>
      </c>
      <c r="E138" s="19">
        <v>1823800</v>
      </c>
      <c r="F138" s="19">
        <v>1823800</v>
      </c>
      <c r="G138" s="19">
        <v>2500800</v>
      </c>
      <c r="H138" s="250"/>
      <c r="I138" s="255" t="s">
        <v>4631</v>
      </c>
    </row>
    <row r="139" spans="1:9" ht="13.15" customHeight="1" x14ac:dyDescent="0.25">
      <c r="A139" s="3">
        <v>2</v>
      </c>
      <c r="B139" s="254" t="s">
        <v>4425</v>
      </c>
      <c r="C139" s="207" t="s">
        <v>4225</v>
      </c>
      <c r="D139" s="19">
        <v>648000</v>
      </c>
      <c r="E139" s="19">
        <v>441000</v>
      </c>
      <c r="F139" s="19">
        <v>600000</v>
      </c>
      <c r="G139" s="19">
        <v>700000</v>
      </c>
      <c r="H139" s="250"/>
      <c r="I139" s="255" t="s">
        <v>4631</v>
      </c>
    </row>
    <row r="140" spans="1:9" ht="13.15" customHeight="1" x14ac:dyDescent="0.25">
      <c r="A140" s="3">
        <v>3</v>
      </c>
      <c r="B140" s="254" t="s">
        <v>4411</v>
      </c>
      <c r="C140" s="207" t="s">
        <v>4211</v>
      </c>
      <c r="D140" s="19">
        <v>456000</v>
      </c>
      <c r="E140" s="19">
        <v>352800</v>
      </c>
      <c r="F140" s="19">
        <v>500000</v>
      </c>
      <c r="G140" s="19">
        <v>500000</v>
      </c>
      <c r="H140" s="250"/>
      <c r="I140" s="255" t="s">
        <v>4631</v>
      </c>
    </row>
    <row r="141" spans="1:9" ht="13.15" customHeight="1" x14ac:dyDescent="0.25">
      <c r="A141" s="3">
        <v>4</v>
      </c>
      <c r="B141" s="254" t="s">
        <v>4413</v>
      </c>
      <c r="C141" s="207" t="s">
        <v>4213</v>
      </c>
      <c r="D141" s="19">
        <v>391720</v>
      </c>
      <c r="E141" s="19">
        <v>400000</v>
      </c>
      <c r="F141" s="19">
        <v>400000</v>
      </c>
      <c r="G141" s="19">
        <v>565200</v>
      </c>
      <c r="H141" s="250"/>
      <c r="I141" s="255" t="s">
        <v>4631</v>
      </c>
    </row>
    <row r="142" spans="1:9" ht="13.15" customHeight="1" x14ac:dyDescent="0.25">
      <c r="A142" s="3">
        <v>5</v>
      </c>
      <c r="B142" s="254" t="s">
        <v>4416</v>
      </c>
      <c r="C142" s="207" t="s">
        <v>4216</v>
      </c>
      <c r="D142" s="19">
        <v>1042640</v>
      </c>
      <c r="E142" s="19">
        <v>600000</v>
      </c>
      <c r="F142" s="19">
        <v>600000</v>
      </c>
      <c r="G142" s="19">
        <v>1200000</v>
      </c>
      <c r="H142" s="250"/>
      <c r="I142" s="255" t="s">
        <v>4631</v>
      </c>
    </row>
    <row r="143" spans="1:9" ht="13.15" customHeight="1" x14ac:dyDescent="0.25">
      <c r="A143" s="3">
        <v>6</v>
      </c>
      <c r="B143" s="254" t="s">
        <v>4417</v>
      </c>
      <c r="C143" s="207" t="s">
        <v>4217</v>
      </c>
      <c r="D143" s="19">
        <v>721280</v>
      </c>
      <c r="E143" s="19">
        <v>578044</v>
      </c>
      <c r="F143" s="19">
        <v>884000</v>
      </c>
      <c r="G143" s="19">
        <v>984000</v>
      </c>
      <c r="H143" s="250"/>
      <c r="I143" s="255" t="s">
        <v>4631</v>
      </c>
    </row>
    <row r="144" spans="1:9" ht="13.15" customHeight="1" x14ac:dyDescent="0.25">
      <c r="A144" s="3">
        <v>7</v>
      </c>
      <c r="B144" s="254" t="s">
        <v>4428</v>
      </c>
      <c r="C144" s="207" t="s">
        <v>4228</v>
      </c>
      <c r="D144" s="19">
        <v>1202640</v>
      </c>
      <c r="E144" s="19">
        <v>793800</v>
      </c>
      <c r="F144" s="19">
        <v>800000</v>
      </c>
      <c r="G144" s="19">
        <v>1300000</v>
      </c>
      <c r="H144" s="250"/>
      <c r="I144" s="255" t="s">
        <v>4631</v>
      </c>
    </row>
    <row r="145" spans="1:9" ht="13.15" customHeight="1" x14ac:dyDescent="0.25">
      <c r="A145" s="3">
        <v>8</v>
      </c>
      <c r="B145" s="254" t="s">
        <v>4432</v>
      </c>
      <c r="C145" s="207" t="s">
        <v>4232</v>
      </c>
      <c r="D145" s="19">
        <v>1973500</v>
      </c>
      <c r="E145" s="19">
        <v>1029196</v>
      </c>
      <c r="F145" s="19">
        <v>1850000</v>
      </c>
      <c r="G145" s="19">
        <v>2050000</v>
      </c>
      <c r="H145" s="250"/>
      <c r="I145" s="255" t="s">
        <v>4631</v>
      </c>
    </row>
    <row r="146" spans="1:9" ht="13.15" customHeight="1" x14ac:dyDescent="0.25">
      <c r="A146" s="3">
        <v>9</v>
      </c>
      <c r="B146" s="254" t="s">
        <v>4421</v>
      </c>
      <c r="C146" s="207" t="s">
        <v>4221</v>
      </c>
      <c r="D146" s="19">
        <v>1004520</v>
      </c>
      <c r="E146" s="19">
        <v>631360</v>
      </c>
      <c r="F146" s="19">
        <v>992200</v>
      </c>
      <c r="G146" s="19">
        <v>1200000</v>
      </c>
      <c r="H146" s="250"/>
      <c r="I146" s="255" t="s">
        <v>4631</v>
      </c>
    </row>
    <row r="147" spans="1:9" ht="13.15" customHeight="1" x14ac:dyDescent="0.25">
      <c r="A147" s="50" t="s">
        <v>294</v>
      </c>
      <c r="B147" s="256"/>
      <c r="C147" s="208"/>
      <c r="D147" s="257">
        <v>9241500</v>
      </c>
      <c r="E147" s="257">
        <v>6650000</v>
      </c>
      <c r="F147" s="257">
        <v>8450000</v>
      </c>
      <c r="G147" s="257">
        <v>11000000</v>
      </c>
      <c r="H147" s="250"/>
      <c r="I147" s="255"/>
    </row>
    <row r="148" spans="1:9" ht="13.15" customHeight="1" x14ac:dyDescent="0.25">
      <c r="A148" s="57">
        <v>13</v>
      </c>
      <c r="B148" s="252" t="s">
        <v>4454</v>
      </c>
      <c r="C148" s="205" t="s">
        <v>4254</v>
      </c>
      <c r="D148" s="253"/>
      <c r="E148" s="253"/>
      <c r="F148" s="253"/>
      <c r="G148" s="253"/>
      <c r="H148" s="250"/>
      <c r="I148" s="255"/>
    </row>
    <row r="149" spans="1:9" ht="13.15" customHeight="1" x14ac:dyDescent="0.25">
      <c r="A149" s="3">
        <v>1</v>
      </c>
      <c r="B149" s="254" t="s">
        <v>4410</v>
      </c>
      <c r="C149" s="207" t="s">
        <v>4210</v>
      </c>
      <c r="D149" s="19">
        <v>1500000</v>
      </c>
      <c r="E149" s="19">
        <v>950000</v>
      </c>
      <c r="F149" s="19">
        <v>2000000</v>
      </c>
      <c r="G149" s="19">
        <v>2000000</v>
      </c>
      <c r="H149" s="250"/>
      <c r="I149" s="255" t="s">
        <v>4631</v>
      </c>
    </row>
    <row r="150" spans="1:9" ht="13.15" customHeight="1" x14ac:dyDescent="0.25">
      <c r="A150" s="3">
        <v>2</v>
      </c>
      <c r="B150" s="254" t="s">
        <v>4411</v>
      </c>
      <c r="C150" s="207" t="s">
        <v>4211</v>
      </c>
      <c r="D150" s="19">
        <v>800000</v>
      </c>
      <c r="E150" s="19">
        <v>450000</v>
      </c>
      <c r="F150" s="19">
        <v>1000000</v>
      </c>
      <c r="G150" s="19">
        <v>900000</v>
      </c>
      <c r="H150" s="250"/>
      <c r="I150" s="255" t="s">
        <v>4631</v>
      </c>
    </row>
    <row r="151" spans="1:9" ht="13.15" customHeight="1" x14ac:dyDescent="0.25">
      <c r="A151" s="3">
        <v>3</v>
      </c>
      <c r="B151" s="254" t="s">
        <v>4413</v>
      </c>
      <c r="C151" s="207" t="s">
        <v>4213</v>
      </c>
      <c r="D151" s="19">
        <v>1400000</v>
      </c>
      <c r="E151" s="19">
        <v>950000</v>
      </c>
      <c r="F151" s="19">
        <v>1750000</v>
      </c>
      <c r="G151" s="19">
        <v>1700000</v>
      </c>
      <c r="H151" s="250"/>
      <c r="I151" s="255" t="s">
        <v>4631</v>
      </c>
    </row>
    <row r="152" spans="1:9" ht="13.15" customHeight="1" x14ac:dyDescent="0.25">
      <c r="A152" s="3">
        <v>4</v>
      </c>
      <c r="B152" s="254" t="s">
        <v>4417</v>
      </c>
      <c r="C152" s="207" t="s">
        <v>4217</v>
      </c>
      <c r="D152" s="19">
        <v>1000000</v>
      </c>
      <c r="E152" s="19">
        <v>500000</v>
      </c>
      <c r="F152" s="19">
        <v>1500000</v>
      </c>
      <c r="G152" s="19">
        <v>1406000</v>
      </c>
      <c r="H152" s="250"/>
      <c r="I152" s="255" t="s">
        <v>4631</v>
      </c>
    </row>
    <row r="153" spans="1:9" ht="13.15" customHeight="1" x14ac:dyDescent="0.25">
      <c r="A153" s="3">
        <v>5</v>
      </c>
      <c r="B153" s="254" t="s">
        <v>4428</v>
      </c>
      <c r="C153" s="207" t="s">
        <v>4228</v>
      </c>
      <c r="D153" s="19">
        <v>800000</v>
      </c>
      <c r="E153" s="19">
        <v>500000</v>
      </c>
      <c r="F153" s="19">
        <v>1000000</v>
      </c>
      <c r="G153" s="19">
        <v>906500</v>
      </c>
      <c r="H153" s="250"/>
      <c r="I153" s="255" t="s">
        <v>4631</v>
      </c>
    </row>
    <row r="154" spans="1:9" ht="13.15" customHeight="1" x14ac:dyDescent="0.25">
      <c r="A154" s="3">
        <v>6</v>
      </c>
      <c r="B154" s="254" t="s">
        <v>4432</v>
      </c>
      <c r="C154" s="207" t="s">
        <v>4232</v>
      </c>
      <c r="D154" s="19">
        <v>1200000</v>
      </c>
      <c r="E154" s="19">
        <v>680000</v>
      </c>
      <c r="F154" s="19">
        <v>1500000</v>
      </c>
      <c r="G154" s="19">
        <v>1400000</v>
      </c>
      <c r="H154" s="250"/>
      <c r="I154" s="255" t="s">
        <v>4631</v>
      </c>
    </row>
    <row r="155" spans="1:9" ht="13.15" customHeight="1" x14ac:dyDescent="0.25">
      <c r="A155" s="3">
        <v>7</v>
      </c>
      <c r="B155" s="254" t="s">
        <v>4423</v>
      </c>
      <c r="C155" s="207" t="s">
        <v>4223</v>
      </c>
      <c r="D155" s="19">
        <v>800000</v>
      </c>
      <c r="E155" s="19">
        <v>470000</v>
      </c>
      <c r="F155" s="19">
        <v>1000000</v>
      </c>
      <c r="G155" s="19">
        <v>950000</v>
      </c>
      <c r="H155" s="250"/>
      <c r="I155" s="255" t="s">
        <v>4631</v>
      </c>
    </row>
    <row r="156" spans="1:9" ht="13.15" customHeight="1" x14ac:dyDescent="0.25">
      <c r="A156" s="50" t="s">
        <v>294</v>
      </c>
      <c r="B156" s="256"/>
      <c r="C156" s="208"/>
      <c r="D156" s="257">
        <v>7500000</v>
      </c>
      <c r="E156" s="257">
        <v>4500000</v>
      </c>
      <c r="F156" s="257">
        <v>9750000</v>
      </c>
      <c r="G156" s="257">
        <v>9262500</v>
      </c>
      <c r="H156" s="250"/>
      <c r="I156" s="255"/>
    </row>
    <row r="157" spans="1:9" ht="13.15" customHeight="1" x14ac:dyDescent="0.25">
      <c r="A157" s="57">
        <v>15</v>
      </c>
      <c r="B157" s="252" t="s">
        <v>4455</v>
      </c>
      <c r="C157" s="205" t="s">
        <v>4255</v>
      </c>
      <c r="D157" s="253"/>
      <c r="E157" s="253"/>
      <c r="F157" s="253"/>
      <c r="G157" s="253"/>
      <c r="H157" s="250"/>
      <c r="I157" s="255"/>
    </row>
    <row r="158" spans="1:9" ht="13.15" customHeight="1" x14ac:dyDescent="0.25">
      <c r="A158" s="3">
        <v>1</v>
      </c>
      <c r="B158" s="254" t="s">
        <v>4410</v>
      </c>
      <c r="C158" s="207" t="s">
        <v>4210</v>
      </c>
      <c r="D158" s="19">
        <v>4287554</v>
      </c>
      <c r="E158" s="19">
        <v>3852557.14</v>
      </c>
      <c r="F158" s="19">
        <v>5000000</v>
      </c>
      <c r="G158" s="19">
        <v>5000000</v>
      </c>
      <c r="H158" s="250"/>
      <c r="I158" s="255" t="s">
        <v>4631</v>
      </c>
    </row>
    <row r="159" spans="1:9" ht="13.15" customHeight="1" x14ac:dyDescent="0.25">
      <c r="A159" s="3">
        <v>2</v>
      </c>
      <c r="B159" s="254" t="s">
        <v>4411</v>
      </c>
      <c r="C159" s="207" t="s">
        <v>4211</v>
      </c>
      <c r="D159" s="19">
        <v>1053750</v>
      </c>
      <c r="E159" s="19">
        <v>547500</v>
      </c>
      <c r="F159" s="19">
        <v>1000000</v>
      </c>
      <c r="G159" s="19">
        <v>808750</v>
      </c>
      <c r="H159" s="250"/>
      <c r="I159" s="255" t="s">
        <v>4631</v>
      </c>
    </row>
    <row r="160" spans="1:9" ht="13.15" customHeight="1" x14ac:dyDescent="0.25">
      <c r="A160" s="3">
        <v>3</v>
      </c>
      <c r="B160" s="254" t="s">
        <v>4413</v>
      </c>
      <c r="C160" s="207" t="s">
        <v>4213</v>
      </c>
      <c r="D160" s="19">
        <v>1147530</v>
      </c>
      <c r="E160" s="19">
        <v>592500</v>
      </c>
      <c r="F160" s="19">
        <v>1000000</v>
      </c>
      <c r="G160" s="19">
        <v>1000000</v>
      </c>
      <c r="H160" s="250"/>
      <c r="I160" s="255" t="s">
        <v>4631</v>
      </c>
    </row>
    <row r="161" spans="1:9" ht="13.15" customHeight="1" x14ac:dyDescent="0.25">
      <c r="A161" s="3">
        <v>4</v>
      </c>
      <c r="B161" s="254" t="s">
        <v>4416</v>
      </c>
      <c r="C161" s="207" t="s">
        <v>4216</v>
      </c>
      <c r="D161" s="19">
        <v>821870</v>
      </c>
      <c r="E161" s="19">
        <v>250000</v>
      </c>
      <c r="F161" s="19">
        <v>550000</v>
      </c>
      <c r="G161" s="19">
        <v>550000</v>
      </c>
      <c r="H161" s="250"/>
      <c r="I161" s="255" t="s">
        <v>4631</v>
      </c>
    </row>
    <row r="162" spans="1:9" ht="13.15" customHeight="1" x14ac:dyDescent="0.25">
      <c r="A162" s="3">
        <v>5</v>
      </c>
      <c r="B162" s="254" t="s">
        <v>4417</v>
      </c>
      <c r="C162" s="207" t="s">
        <v>4217</v>
      </c>
      <c r="D162" s="19">
        <v>568300</v>
      </c>
      <c r="E162" s="19">
        <v>500000</v>
      </c>
      <c r="F162" s="19">
        <v>1500000</v>
      </c>
      <c r="G162" s="19">
        <v>1500000</v>
      </c>
      <c r="H162" s="250"/>
      <c r="I162" s="255" t="s">
        <v>4631</v>
      </c>
    </row>
    <row r="163" spans="1:9" ht="13.15" customHeight="1" x14ac:dyDescent="0.25">
      <c r="A163" s="3">
        <v>6</v>
      </c>
      <c r="B163" s="254" t="s">
        <v>4428</v>
      </c>
      <c r="C163" s="207" t="s">
        <v>4228</v>
      </c>
      <c r="D163" s="19">
        <v>794000</v>
      </c>
      <c r="E163" s="19">
        <v>500000</v>
      </c>
      <c r="F163" s="19">
        <v>825000</v>
      </c>
      <c r="G163" s="19">
        <v>700000</v>
      </c>
      <c r="H163" s="250"/>
      <c r="I163" s="255" t="s">
        <v>4631</v>
      </c>
    </row>
    <row r="164" spans="1:9" ht="13.15" customHeight="1" x14ac:dyDescent="0.25">
      <c r="A164" s="3">
        <v>7</v>
      </c>
      <c r="B164" s="254" t="s">
        <v>4432</v>
      </c>
      <c r="C164" s="207" t="s">
        <v>4232</v>
      </c>
      <c r="D164" s="19">
        <v>12000</v>
      </c>
      <c r="E164" s="20">
        <v>0</v>
      </c>
      <c r="F164" s="19">
        <v>600000</v>
      </c>
      <c r="G164" s="19">
        <v>400000</v>
      </c>
      <c r="H164" s="250"/>
      <c r="I164" s="255" t="s">
        <v>4631</v>
      </c>
    </row>
    <row r="165" spans="1:9" ht="13.15" customHeight="1" x14ac:dyDescent="0.25">
      <c r="A165" s="3">
        <v>8</v>
      </c>
      <c r="B165" s="254" t="s">
        <v>4421</v>
      </c>
      <c r="C165" s="207" t="s">
        <v>4221</v>
      </c>
      <c r="D165" s="19">
        <v>1994737.5</v>
      </c>
      <c r="E165" s="19">
        <v>1430400</v>
      </c>
      <c r="F165" s="19">
        <v>2000000</v>
      </c>
      <c r="G165" s="19">
        <v>2000000</v>
      </c>
      <c r="H165" s="250"/>
      <c r="I165" s="255" t="s">
        <v>4631</v>
      </c>
    </row>
    <row r="166" spans="1:9" ht="13.15" customHeight="1" x14ac:dyDescent="0.25">
      <c r="A166" s="3">
        <v>9</v>
      </c>
      <c r="B166" s="254" t="s">
        <v>4423</v>
      </c>
      <c r="C166" s="207" t="s">
        <v>4223</v>
      </c>
      <c r="D166" s="19">
        <v>595258.5</v>
      </c>
      <c r="E166" s="19">
        <v>444900</v>
      </c>
      <c r="F166" s="19">
        <v>850000</v>
      </c>
      <c r="G166" s="19">
        <v>700000</v>
      </c>
      <c r="H166" s="250"/>
      <c r="I166" s="255" t="s">
        <v>4631</v>
      </c>
    </row>
    <row r="167" spans="1:9" ht="13.15" customHeight="1" x14ac:dyDescent="0.25">
      <c r="A167" s="50" t="s">
        <v>294</v>
      </c>
      <c r="B167" s="256"/>
      <c r="C167" s="208"/>
      <c r="D167" s="257">
        <v>11275000</v>
      </c>
      <c r="E167" s="257">
        <v>8117857.1399999997</v>
      </c>
      <c r="F167" s="257">
        <v>13325000</v>
      </c>
      <c r="G167" s="257">
        <v>12658750</v>
      </c>
      <c r="H167" s="250"/>
      <c r="I167" s="255"/>
    </row>
    <row r="168" spans="1:9" ht="13.15" customHeight="1" x14ac:dyDescent="0.25">
      <c r="A168" s="57">
        <v>16</v>
      </c>
      <c r="B168" s="252" t="s">
        <v>5856</v>
      </c>
      <c r="C168" s="205" t="s">
        <v>4256</v>
      </c>
      <c r="D168" s="253"/>
      <c r="E168" s="253"/>
      <c r="F168" s="253"/>
      <c r="G168" s="253"/>
      <c r="H168" s="250"/>
      <c r="I168" s="255"/>
    </row>
    <row r="169" spans="1:9" ht="13.15" customHeight="1" x14ac:dyDescent="0.25">
      <c r="A169" s="3">
        <v>1</v>
      </c>
      <c r="B169" s="254" t="s">
        <v>4410</v>
      </c>
      <c r="C169" s="207" t="s">
        <v>4210</v>
      </c>
      <c r="D169" s="19">
        <v>470000</v>
      </c>
      <c r="E169" s="19">
        <v>100000</v>
      </c>
      <c r="F169" s="19">
        <v>700000</v>
      </c>
      <c r="G169" s="19">
        <v>700000</v>
      </c>
      <c r="H169" s="250"/>
      <c r="I169" s="255" t="s">
        <v>4631</v>
      </c>
    </row>
    <row r="170" spans="1:9" ht="13.15" customHeight="1" x14ac:dyDescent="0.25">
      <c r="A170" s="3">
        <v>2</v>
      </c>
      <c r="B170" s="254" t="s">
        <v>4425</v>
      </c>
      <c r="C170" s="207" t="s">
        <v>4225</v>
      </c>
      <c r="D170" s="19">
        <v>80000</v>
      </c>
      <c r="E170" s="19">
        <v>70000</v>
      </c>
      <c r="F170" s="19">
        <v>500000</v>
      </c>
      <c r="G170" s="19">
        <v>500000</v>
      </c>
      <c r="H170" s="250"/>
      <c r="I170" s="255" t="s">
        <v>4631</v>
      </c>
    </row>
    <row r="171" spans="1:9" ht="13.15" customHeight="1" x14ac:dyDescent="0.25">
      <c r="A171" s="3">
        <v>3</v>
      </c>
      <c r="B171" s="254" t="s">
        <v>4413</v>
      </c>
      <c r="C171" s="207" t="s">
        <v>4213</v>
      </c>
      <c r="D171" s="19">
        <v>360000</v>
      </c>
      <c r="E171" s="19">
        <v>80000</v>
      </c>
      <c r="F171" s="19">
        <v>600000</v>
      </c>
      <c r="G171" s="19">
        <v>600000</v>
      </c>
      <c r="H171" s="250"/>
      <c r="I171" s="255" t="s">
        <v>4631</v>
      </c>
    </row>
    <row r="172" spans="1:9" ht="13.15" customHeight="1" x14ac:dyDescent="0.25">
      <c r="A172" s="3">
        <v>4</v>
      </c>
      <c r="B172" s="254" t="s">
        <v>4416</v>
      </c>
      <c r="C172" s="207" t="s">
        <v>4216</v>
      </c>
      <c r="D172" s="19">
        <v>60000</v>
      </c>
      <c r="E172" s="19">
        <v>60000</v>
      </c>
      <c r="F172" s="19">
        <v>400000</v>
      </c>
      <c r="G172" s="19">
        <v>300000</v>
      </c>
      <c r="H172" s="250"/>
      <c r="I172" s="255" t="s">
        <v>4631</v>
      </c>
    </row>
    <row r="173" spans="1:9" ht="13.15" customHeight="1" x14ac:dyDescent="0.25">
      <c r="A173" s="3">
        <v>5</v>
      </c>
      <c r="B173" s="254" t="s">
        <v>4417</v>
      </c>
      <c r="C173" s="207" t="s">
        <v>4217</v>
      </c>
      <c r="D173" s="19">
        <v>380000</v>
      </c>
      <c r="E173" s="19">
        <v>70000</v>
      </c>
      <c r="F173" s="19">
        <v>500000</v>
      </c>
      <c r="G173" s="19">
        <v>500000</v>
      </c>
      <c r="H173" s="250"/>
      <c r="I173" s="255" t="s">
        <v>4631</v>
      </c>
    </row>
    <row r="174" spans="1:9" ht="13.15" customHeight="1" x14ac:dyDescent="0.25">
      <c r="A174" s="3">
        <v>6</v>
      </c>
      <c r="B174" s="254" t="s">
        <v>4428</v>
      </c>
      <c r="C174" s="207" t="s">
        <v>4228</v>
      </c>
      <c r="D174" s="19">
        <v>310000</v>
      </c>
      <c r="E174" s="19">
        <v>40000</v>
      </c>
      <c r="F174" s="19">
        <v>200000</v>
      </c>
      <c r="G174" s="19">
        <v>150000</v>
      </c>
      <c r="H174" s="250"/>
      <c r="I174" s="255" t="s">
        <v>4631</v>
      </c>
    </row>
    <row r="175" spans="1:9" ht="13.15" customHeight="1" x14ac:dyDescent="0.25">
      <c r="A175" s="3">
        <v>7</v>
      </c>
      <c r="B175" s="254" t="s">
        <v>4432</v>
      </c>
      <c r="C175" s="207" t="s">
        <v>4232</v>
      </c>
      <c r="D175" s="19">
        <v>400000</v>
      </c>
      <c r="E175" s="19">
        <v>140000</v>
      </c>
      <c r="F175" s="19">
        <v>700000</v>
      </c>
      <c r="G175" s="19">
        <v>700000</v>
      </c>
      <c r="H175" s="250"/>
      <c r="I175" s="255" t="s">
        <v>4631</v>
      </c>
    </row>
    <row r="176" spans="1:9" ht="13.15" customHeight="1" x14ac:dyDescent="0.25">
      <c r="A176" s="3">
        <v>8</v>
      </c>
      <c r="B176" s="254" t="s">
        <v>4421</v>
      </c>
      <c r="C176" s="207" t="s">
        <v>4221</v>
      </c>
      <c r="D176" s="19">
        <v>25000</v>
      </c>
      <c r="E176" s="19">
        <v>20000</v>
      </c>
      <c r="F176" s="19">
        <v>200000</v>
      </c>
      <c r="G176" s="19">
        <v>200000</v>
      </c>
      <c r="H176" s="250"/>
      <c r="I176" s="255" t="s">
        <v>4631</v>
      </c>
    </row>
    <row r="177" spans="1:9" ht="13.15" customHeight="1" x14ac:dyDescent="0.25">
      <c r="A177" s="3">
        <v>9</v>
      </c>
      <c r="B177" s="254" t="s">
        <v>4423</v>
      </c>
      <c r="C177" s="207" t="s">
        <v>4223</v>
      </c>
      <c r="D177" s="19">
        <v>15000</v>
      </c>
      <c r="E177" s="19">
        <v>20000</v>
      </c>
      <c r="F177" s="19">
        <v>100000</v>
      </c>
      <c r="G177" s="19">
        <v>55000</v>
      </c>
      <c r="H177" s="250"/>
      <c r="I177" s="255" t="s">
        <v>4631</v>
      </c>
    </row>
    <row r="178" spans="1:9" ht="13.15" customHeight="1" x14ac:dyDescent="0.25">
      <c r="A178" s="50" t="s">
        <v>294</v>
      </c>
      <c r="B178" s="256"/>
      <c r="C178" s="208"/>
      <c r="D178" s="257">
        <v>2100000</v>
      </c>
      <c r="E178" s="257">
        <v>600000</v>
      </c>
      <c r="F178" s="257">
        <v>3900000</v>
      </c>
      <c r="G178" s="257">
        <v>3705000</v>
      </c>
      <c r="H178" s="250"/>
      <c r="I178" s="255"/>
    </row>
    <row r="179" spans="1:9" ht="13.15" customHeight="1" x14ac:dyDescent="0.25">
      <c r="A179" s="57">
        <v>17</v>
      </c>
      <c r="B179" s="252" t="s">
        <v>4456</v>
      </c>
      <c r="C179" s="205" t="s">
        <v>4257</v>
      </c>
      <c r="D179" s="253"/>
      <c r="E179" s="253"/>
      <c r="F179" s="253"/>
      <c r="G179" s="253"/>
      <c r="H179" s="250"/>
      <c r="I179" s="255"/>
    </row>
    <row r="180" spans="1:9" ht="13.15" customHeight="1" x14ac:dyDescent="0.25">
      <c r="A180" s="3">
        <v>1</v>
      </c>
      <c r="B180" s="254" t="s">
        <v>4410</v>
      </c>
      <c r="C180" s="207" t="s">
        <v>4210</v>
      </c>
      <c r="D180" s="19">
        <v>2548000</v>
      </c>
      <c r="E180" s="19">
        <v>1765000</v>
      </c>
      <c r="F180" s="19">
        <v>3000000</v>
      </c>
      <c r="G180" s="19">
        <v>3000000</v>
      </c>
      <c r="H180" s="250"/>
      <c r="I180" s="255" t="s">
        <v>4631</v>
      </c>
    </row>
    <row r="181" spans="1:9" ht="13.15" customHeight="1" x14ac:dyDescent="0.25">
      <c r="A181" s="3">
        <v>2</v>
      </c>
      <c r="B181" s="254" t="s">
        <v>4425</v>
      </c>
      <c r="C181" s="207" t="s">
        <v>4225</v>
      </c>
      <c r="D181" s="19">
        <v>60000</v>
      </c>
      <c r="E181" s="19">
        <v>65000</v>
      </c>
      <c r="F181" s="19">
        <v>350000</v>
      </c>
      <c r="G181" s="19">
        <v>500000</v>
      </c>
      <c r="H181" s="250"/>
      <c r="I181" s="255" t="s">
        <v>4631</v>
      </c>
    </row>
    <row r="182" spans="1:9" ht="13.15" customHeight="1" x14ac:dyDescent="0.25">
      <c r="A182" s="3">
        <v>3</v>
      </c>
      <c r="B182" s="254" t="s">
        <v>4411</v>
      </c>
      <c r="C182" s="207" t="s">
        <v>4211</v>
      </c>
      <c r="D182" s="19">
        <v>500000</v>
      </c>
      <c r="E182" s="19">
        <v>400000</v>
      </c>
      <c r="F182" s="19">
        <v>600000</v>
      </c>
      <c r="G182" s="19">
        <v>600000</v>
      </c>
      <c r="H182" s="250"/>
      <c r="I182" s="255" t="s">
        <v>4631</v>
      </c>
    </row>
    <row r="183" spans="1:9" ht="13.15" customHeight="1" x14ac:dyDescent="0.25">
      <c r="A183" s="3">
        <v>4</v>
      </c>
      <c r="B183" s="254" t="s">
        <v>4412</v>
      </c>
      <c r="C183" s="207" t="s">
        <v>4212</v>
      </c>
      <c r="D183" s="20">
        <v>0</v>
      </c>
      <c r="E183" s="20">
        <v>0</v>
      </c>
      <c r="F183" s="20">
        <v>0</v>
      </c>
      <c r="G183" s="19">
        <v>100000</v>
      </c>
      <c r="H183" s="250"/>
      <c r="I183" s="255" t="s">
        <v>4631</v>
      </c>
    </row>
    <row r="184" spans="1:9" ht="13.15" customHeight="1" x14ac:dyDescent="0.25">
      <c r="A184" s="3">
        <v>5</v>
      </c>
      <c r="B184" s="254" t="s">
        <v>4426</v>
      </c>
      <c r="C184" s="207" t="s">
        <v>4226</v>
      </c>
      <c r="D184" s="20">
        <v>0</v>
      </c>
      <c r="E184" s="20">
        <v>0</v>
      </c>
      <c r="F184" s="19">
        <v>500000</v>
      </c>
      <c r="G184" s="19">
        <v>240000</v>
      </c>
      <c r="H184" s="250"/>
      <c r="I184" s="255" t="s">
        <v>4631</v>
      </c>
    </row>
    <row r="185" spans="1:9" ht="13.15" customHeight="1" x14ac:dyDescent="0.25">
      <c r="A185" s="3">
        <v>6</v>
      </c>
      <c r="B185" s="254" t="s">
        <v>4413</v>
      </c>
      <c r="C185" s="207" t="s">
        <v>4213</v>
      </c>
      <c r="D185" s="19">
        <v>215000</v>
      </c>
      <c r="E185" s="19">
        <v>87000</v>
      </c>
      <c r="F185" s="19">
        <v>200000</v>
      </c>
      <c r="G185" s="19">
        <v>200000</v>
      </c>
      <c r="H185" s="250"/>
      <c r="I185" s="255" t="s">
        <v>4631</v>
      </c>
    </row>
    <row r="186" spans="1:9" ht="13.15" customHeight="1" x14ac:dyDescent="0.25">
      <c r="A186" s="3">
        <v>7</v>
      </c>
      <c r="B186" s="254" t="s">
        <v>4416</v>
      </c>
      <c r="C186" s="207" t="s">
        <v>4216</v>
      </c>
      <c r="D186" s="19">
        <v>80000</v>
      </c>
      <c r="E186" s="20">
        <v>0</v>
      </c>
      <c r="F186" s="19">
        <v>300000</v>
      </c>
      <c r="G186" s="19">
        <v>300000</v>
      </c>
      <c r="H186" s="250"/>
      <c r="I186" s="255" t="s">
        <v>4631</v>
      </c>
    </row>
    <row r="187" spans="1:9" ht="13.15" customHeight="1" x14ac:dyDescent="0.25">
      <c r="A187" s="3">
        <v>8</v>
      </c>
      <c r="B187" s="254" t="s">
        <v>4427</v>
      </c>
      <c r="C187" s="207" t="s">
        <v>4227</v>
      </c>
      <c r="D187" s="20">
        <v>0</v>
      </c>
      <c r="E187" s="20">
        <v>0</v>
      </c>
      <c r="F187" s="20">
        <v>0</v>
      </c>
      <c r="G187" s="20">
        <v>0</v>
      </c>
      <c r="H187" s="250"/>
      <c r="I187" s="255" t="s">
        <v>4631</v>
      </c>
    </row>
    <row r="188" spans="1:9" ht="13.15" customHeight="1" x14ac:dyDescent="0.25">
      <c r="A188" s="3">
        <v>9</v>
      </c>
      <c r="B188" s="254" t="s">
        <v>4417</v>
      </c>
      <c r="C188" s="207" t="s">
        <v>4217</v>
      </c>
      <c r="D188" s="19">
        <v>1628390</v>
      </c>
      <c r="E188" s="19">
        <v>1064000</v>
      </c>
      <c r="F188" s="19">
        <v>3000000</v>
      </c>
      <c r="G188" s="19">
        <v>2000000</v>
      </c>
      <c r="H188" s="250"/>
      <c r="I188" s="255" t="s">
        <v>4631</v>
      </c>
    </row>
    <row r="189" spans="1:9" ht="13.15" customHeight="1" x14ac:dyDescent="0.25">
      <c r="A189" s="3">
        <v>10</v>
      </c>
      <c r="B189" s="254" t="s">
        <v>4428</v>
      </c>
      <c r="C189" s="207" t="s">
        <v>4228</v>
      </c>
      <c r="D189" s="19">
        <v>316395</v>
      </c>
      <c r="E189" s="20">
        <v>0</v>
      </c>
      <c r="F189" s="19">
        <v>300000</v>
      </c>
      <c r="G189" s="19">
        <v>300000</v>
      </c>
      <c r="H189" s="250"/>
      <c r="I189" s="255" t="s">
        <v>4631</v>
      </c>
    </row>
    <row r="190" spans="1:9" ht="13.15" customHeight="1" x14ac:dyDescent="0.25">
      <c r="A190" s="3">
        <v>11</v>
      </c>
      <c r="B190" s="254" t="s">
        <v>4429</v>
      </c>
      <c r="C190" s="207" t="s">
        <v>4229</v>
      </c>
      <c r="D190" s="20">
        <v>0</v>
      </c>
      <c r="E190" s="20">
        <v>0</v>
      </c>
      <c r="F190" s="20">
        <v>0</v>
      </c>
      <c r="G190" s="20">
        <v>0</v>
      </c>
      <c r="H190" s="250"/>
      <c r="I190" s="255" t="s">
        <v>4631</v>
      </c>
    </row>
    <row r="191" spans="1:9" ht="13.15" customHeight="1" x14ac:dyDescent="0.25">
      <c r="A191" s="3">
        <v>12</v>
      </c>
      <c r="B191" s="254" t="s">
        <v>4430</v>
      </c>
      <c r="C191" s="207" t="s">
        <v>4230</v>
      </c>
      <c r="D191" s="20">
        <v>0</v>
      </c>
      <c r="E191" s="20">
        <v>0</v>
      </c>
      <c r="F191" s="20">
        <v>0</v>
      </c>
      <c r="G191" s="19">
        <v>100000</v>
      </c>
      <c r="H191" s="250"/>
      <c r="I191" s="255" t="s">
        <v>4631</v>
      </c>
    </row>
    <row r="192" spans="1:9" ht="13.15" customHeight="1" x14ac:dyDescent="0.25">
      <c r="A192" s="3">
        <v>13</v>
      </c>
      <c r="B192" s="254" t="s">
        <v>4431</v>
      </c>
      <c r="C192" s="207" t="s">
        <v>4231</v>
      </c>
      <c r="D192" s="20">
        <v>0</v>
      </c>
      <c r="E192" s="20">
        <v>0</v>
      </c>
      <c r="F192" s="20">
        <v>0</v>
      </c>
      <c r="G192" s="19">
        <v>400000</v>
      </c>
      <c r="H192" s="250"/>
      <c r="I192" s="255" t="s">
        <v>4631</v>
      </c>
    </row>
    <row r="193" spans="1:9" ht="13.15" customHeight="1" x14ac:dyDescent="0.25">
      <c r="A193" s="3">
        <v>14</v>
      </c>
      <c r="B193" s="254" t="s">
        <v>4432</v>
      </c>
      <c r="C193" s="207" t="s">
        <v>4232</v>
      </c>
      <c r="D193" s="19">
        <v>104000</v>
      </c>
      <c r="E193" s="20">
        <v>0</v>
      </c>
      <c r="F193" s="19">
        <v>500000</v>
      </c>
      <c r="G193" s="19">
        <v>300000</v>
      </c>
      <c r="H193" s="250"/>
      <c r="I193" s="255" t="s">
        <v>4631</v>
      </c>
    </row>
    <row r="194" spans="1:9" ht="13.15" customHeight="1" x14ac:dyDescent="0.25">
      <c r="A194" s="3">
        <v>15</v>
      </c>
      <c r="B194" s="254" t="s">
        <v>4436</v>
      </c>
      <c r="C194" s="207" t="s">
        <v>4236</v>
      </c>
      <c r="D194" s="20">
        <v>0</v>
      </c>
      <c r="E194" s="20">
        <v>0</v>
      </c>
      <c r="F194" s="20">
        <v>0</v>
      </c>
      <c r="G194" s="19">
        <v>10000</v>
      </c>
      <c r="H194" s="250"/>
      <c r="I194" s="255" t="s">
        <v>4631</v>
      </c>
    </row>
    <row r="195" spans="1:9" ht="13.15" customHeight="1" x14ac:dyDescent="0.25">
      <c r="A195" s="3">
        <v>16</v>
      </c>
      <c r="B195" s="254" t="s">
        <v>4421</v>
      </c>
      <c r="C195" s="207" t="s">
        <v>4221</v>
      </c>
      <c r="D195" s="19">
        <v>244500</v>
      </c>
      <c r="E195" s="19">
        <v>208000</v>
      </c>
      <c r="F195" s="19">
        <v>250000</v>
      </c>
      <c r="G195" s="19">
        <v>250000</v>
      </c>
      <c r="H195" s="250"/>
      <c r="I195" s="255" t="s">
        <v>4631</v>
      </c>
    </row>
    <row r="196" spans="1:9" ht="13.15" customHeight="1" x14ac:dyDescent="0.25">
      <c r="A196" s="3">
        <v>17</v>
      </c>
      <c r="B196" s="254" t="s">
        <v>4422</v>
      </c>
      <c r="C196" s="207" t="s">
        <v>4222</v>
      </c>
      <c r="D196" s="20">
        <v>0</v>
      </c>
      <c r="E196" s="20">
        <v>0</v>
      </c>
      <c r="F196" s="20">
        <v>0</v>
      </c>
      <c r="G196" s="19">
        <v>100000</v>
      </c>
      <c r="H196" s="250"/>
      <c r="I196" s="255" t="s">
        <v>4631</v>
      </c>
    </row>
    <row r="197" spans="1:9" ht="13.15" customHeight="1" x14ac:dyDescent="0.25">
      <c r="A197" s="3">
        <v>18</v>
      </c>
      <c r="B197" s="254" t="s">
        <v>4423</v>
      </c>
      <c r="C197" s="207" t="s">
        <v>4223</v>
      </c>
      <c r="D197" s="19">
        <v>2461500</v>
      </c>
      <c r="E197" s="19">
        <v>1933500</v>
      </c>
      <c r="F197" s="19">
        <v>3000000</v>
      </c>
      <c r="G197" s="19">
        <v>3000000</v>
      </c>
      <c r="H197" s="250"/>
      <c r="I197" s="255" t="s">
        <v>4631</v>
      </c>
    </row>
    <row r="198" spans="1:9" ht="13.15" customHeight="1" x14ac:dyDescent="0.25">
      <c r="A198" s="50" t="s">
        <v>294</v>
      </c>
      <c r="B198" s="256"/>
      <c r="C198" s="208"/>
      <c r="D198" s="257">
        <v>8157785</v>
      </c>
      <c r="E198" s="257">
        <v>5522500</v>
      </c>
      <c r="F198" s="257">
        <v>12000000</v>
      </c>
      <c r="G198" s="257">
        <v>11400000</v>
      </c>
      <c r="H198" s="250"/>
      <c r="I198" s="255"/>
    </row>
    <row r="199" spans="1:9" ht="13.15" customHeight="1" x14ac:dyDescent="0.25">
      <c r="A199" s="57">
        <v>18</v>
      </c>
      <c r="B199" s="252" t="s">
        <v>4457</v>
      </c>
      <c r="C199" s="205" t="s">
        <v>4258</v>
      </c>
      <c r="D199" s="253"/>
      <c r="E199" s="253"/>
      <c r="F199" s="253"/>
      <c r="G199" s="253"/>
      <c r="H199" s="250"/>
      <c r="I199" s="255"/>
    </row>
    <row r="200" spans="1:9" ht="13.15" customHeight="1" x14ac:dyDescent="0.25">
      <c r="A200" s="3">
        <v>1</v>
      </c>
      <c r="B200" s="254" t="s">
        <v>4410</v>
      </c>
      <c r="C200" s="207" t="s">
        <v>4210</v>
      </c>
      <c r="D200" s="20">
        <v>0</v>
      </c>
      <c r="E200" s="19">
        <v>1875000</v>
      </c>
      <c r="F200" s="19">
        <v>2800000</v>
      </c>
      <c r="G200" s="19">
        <v>2800000</v>
      </c>
      <c r="H200" s="250"/>
      <c r="I200" s="255" t="s">
        <v>4631</v>
      </c>
    </row>
    <row r="201" spans="1:9" ht="13.15" customHeight="1" x14ac:dyDescent="0.25">
      <c r="A201" s="3">
        <v>2</v>
      </c>
      <c r="B201" s="254" t="s">
        <v>4425</v>
      </c>
      <c r="C201" s="207" t="s">
        <v>4225</v>
      </c>
      <c r="D201" s="20">
        <v>0</v>
      </c>
      <c r="E201" s="19">
        <v>206100</v>
      </c>
      <c r="F201" s="19">
        <v>275000</v>
      </c>
      <c r="G201" s="19">
        <v>275000</v>
      </c>
      <c r="H201" s="250"/>
      <c r="I201" s="255" t="s">
        <v>4631</v>
      </c>
    </row>
    <row r="202" spans="1:9" ht="13.15" customHeight="1" x14ac:dyDescent="0.25">
      <c r="A202" s="3">
        <v>3</v>
      </c>
      <c r="B202" s="254" t="s">
        <v>4411</v>
      </c>
      <c r="C202" s="207" t="s">
        <v>4211</v>
      </c>
      <c r="D202" s="20">
        <v>0</v>
      </c>
      <c r="E202" s="19">
        <v>450000</v>
      </c>
      <c r="F202" s="19">
        <v>600000</v>
      </c>
      <c r="G202" s="19">
        <v>600000</v>
      </c>
      <c r="H202" s="250"/>
      <c r="I202" s="255" t="s">
        <v>4631</v>
      </c>
    </row>
    <row r="203" spans="1:9" ht="13.15" customHeight="1" x14ac:dyDescent="0.25">
      <c r="A203" s="3">
        <v>4</v>
      </c>
      <c r="B203" s="254" t="s">
        <v>4413</v>
      </c>
      <c r="C203" s="207" t="s">
        <v>4213</v>
      </c>
      <c r="D203" s="20">
        <v>0</v>
      </c>
      <c r="E203" s="19">
        <v>562500</v>
      </c>
      <c r="F203" s="19">
        <v>750000</v>
      </c>
      <c r="G203" s="19">
        <v>750000</v>
      </c>
      <c r="H203" s="250"/>
      <c r="I203" s="255" t="s">
        <v>4631</v>
      </c>
    </row>
    <row r="204" spans="1:9" ht="13.15" customHeight="1" x14ac:dyDescent="0.25">
      <c r="A204" s="3">
        <v>5</v>
      </c>
      <c r="B204" s="254" t="s">
        <v>4416</v>
      </c>
      <c r="C204" s="207" t="s">
        <v>4216</v>
      </c>
      <c r="D204" s="20">
        <v>0</v>
      </c>
      <c r="E204" s="19">
        <v>198300</v>
      </c>
      <c r="F204" s="19">
        <v>250000</v>
      </c>
      <c r="G204" s="19">
        <v>250000</v>
      </c>
      <c r="H204" s="250"/>
      <c r="I204" s="255" t="s">
        <v>4631</v>
      </c>
    </row>
    <row r="205" spans="1:9" ht="13.15" customHeight="1" x14ac:dyDescent="0.25">
      <c r="A205" s="3">
        <v>6</v>
      </c>
      <c r="B205" s="254" t="s">
        <v>4417</v>
      </c>
      <c r="C205" s="207" t="s">
        <v>4217</v>
      </c>
      <c r="D205" s="20">
        <v>0</v>
      </c>
      <c r="E205" s="19">
        <v>1647000</v>
      </c>
      <c r="F205" s="19">
        <v>2200000</v>
      </c>
      <c r="G205" s="19">
        <v>2200000</v>
      </c>
      <c r="H205" s="250"/>
      <c r="I205" s="255" t="s">
        <v>4631</v>
      </c>
    </row>
    <row r="206" spans="1:9" ht="13.15" customHeight="1" x14ac:dyDescent="0.25">
      <c r="A206" s="3">
        <v>7</v>
      </c>
      <c r="B206" s="254" t="s">
        <v>4428</v>
      </c>
      <c r="C206" s="207" t="s">
        <v>4228</v>
      </c>
      <c r="D206" s="20">
        <v>0</v>
      </c>
      <c r="E206" s="19">
        <v>1197000</v>
      </c>
      <c r="F206" s="19">
        <v>1600000</v>
      </c>
      <c r="G206" s="19">
        <v>1600000</v>
      </c>
      <c r="H206" s="250"/>
      <c r="I206" s="255" t="s">
        <v>4631</v>
      </c>
    </row>
    <row r="207" spans="1:9" ht="13.15" customHeight="1" x14ac:dyDescent="0.25">
      <c r="A207" s="3">
        <v>8</v>
      </c>
      <c r="B207" s="254" t="s">
        <v>4432</v>
      </c>
      <c r="C207" s="207" t="s">
        <v>4232</v>
      </c>
      <c r="D207" s="20">
        <v>0</v>
      </c>
      <c r="E207" s="19">
        <v>85000</v>
      </c>
      <c r="F207" s="19">
        <v>500000</v>
      </c>
      <c r="G207" s="19">
        <v>500000</v>
      </c>
      <c r="H207" s="250"/>
      <c r="I207" s="255" t="s">
        <v>4631</v>
      </c>
    </row>
    <row r="208" spans="1:9" ht="13.15" customHeight="1" x14ac:dyDescent="0.25">
      <c r="A208" s="3">
        <v>9</v>
      </c>
      <c r="B208" s="254" t="s">
        <v>4421</v>
      </c>
      <c r="C208" s="207" t="s">
        <v>4221</v>
      </c>
      <c r="D208" s="20">
        <v>0</v>
      </c>
      <c r="E208" s="19">
        <v>1050000</v>
      </c>
      <c r="F208" s="19">
        <v>1450000</v>
      </c>
      <c r="G208" s="19">
        <v>1450000</v>
      </c>
      <c r="H208" s="250"/>
      <c r="I208" s="255" t="s">
        <v>4631</v>
      </c>
    </row>
    <row r="209" spans="1:9" ht="13.15" customHeight="1" x14ac:dyDescent="0.25">
      <c r="A209" s="3">
        <v>10</v>
      </c>
      <c r="B209" s="254" t="s">
        <v>4423</v>
      </c>
      <c r="C209" s="207" t="s">
        <v>4223</v>
      </c>
      <c r="D209" s="20">
        <v>0</v>
      </c>
      <c r="E209" s="19">
        <v>829100</v>
      </c>
      <c r="F209" s="19">
        <v>1275000</v>
      </c>
      <c r="G209" s="19">
        <v>1275000</v>
      </c>
      <c r="H209" s="250"/>
      <c r="I209" s="255" t="s">
        <v>4631</v>
      </c>
    </row>
    <row r="210" spans="1:9" ht="13.15" customHeight="1" x14ac:dyDescent="0.25">
      <c r="A210" s="50" t="s">
        <v>294</v>
      </c>
      <c r="B210" s="256"/>
      <c r="C210" s="208"/>
      <c r="D210" s="258">
        <v>0</v>
      </c>
      <c r="E210" s="257">
        <v>8100000</v>
      </c>
      <c r="F210" s="257">
        <v>11700000</v>
      </c>
      <c r="G210" s="257">
        <v>11700000</v>
      </c>
      <c r="H210" s="250"/>
      <c r="I210" s="255"/>
    </row>
    <row r="211" spans="1:9" ht="13.15" customHeight="1" x14ac:dyDescent="0.25">
      <c r="A211" s="57">
        <v>19</v>
      </c>
      <c r="B211" s="252" t="s">
        <v>5848</v>
      </c>
      <c r="C211" s="205" t="s">
        <v>4259</v>
      </c>
      <c r="D211" s="253"/>
      <c r="E211" s="253"/>
      <c r="F211" s="253"/>
      <c r="G211" s="253"/>
      <c r="H211" s="250"/>
      <c r="I211" s="255"/>
    </row>
    <row r="212" spans="1:9" ht="13.15" customHeight="1" x14ac:dyDescent="0.25">
      <c r="A212" s="3">
        <v>1</v>
      </c>
      <c r="B212" s="254" t="s">
        <v>4410</v>
      </c>
      <c r="C212" s="207" t="s">
        <v>4210</v>
      </c>
      <c r="D212" s="19">
        <v>580000</v>
      </c>
      <c r="E212" s="19">
        <v>280000</v>
      </c>
      <c r="F212" s="19">
        <v>500000</v>
      </c>
      <c r="G212" s="19">
        <v>750000</v>
      </c>
      <c r="H212" s="250"/>
      <c r="I212" s="255" t="s">
        <v>4631</v>
      </c>
    </row>
    <row r="213" spans="1:9" ht="13.15" customHeight="1" x14ac:dyDescent="0.25">
      <c r="A213" s="3">
        <v>2</v>
      </c>
      <c r="B213" s="254" t="s">
        <v>4411</v>
      </c>
      <c r="C213" s="207" t="s">
        <v>4211</v>
      </c>
      <c r="D213" s="19">
        <v>130000</v>
      </c>
      <c r="E213" s="19">
        <v>105000</v>
      </c>
      <c r="F213" s="19">
        <v>175000</v>
      </c>
      <c r="G213" s="19">
        <v>350000</v>
      </c>
      <c r="H213" s="250"/>
      <c r="I213" s="255" t="s">
        <v>4631</v>
      </c>
    </row>
    <row r="214" spans="1:9" ht="13.15" customHeight="1" x14ac:dyDescent="0.25">
      <c r="A214" s="3">
        <v>3</v>
      </c>
      <c r="B214" s="254" t="s">
        <v>4413</v>
      </c>
      <c r="C214" s="207" t="s">
        <v>4213</v>
      </c>
      <c r="D214" s="19">
        <v>890000</v>
      </c>
      <c r="E214" s="19">
        <v>210000</v>
      </c>
      <c r="F214" s="19">
        <v>300000</v>
      </c>
      <c r="G214" s="19">
        <v>850000</v>
      </c>
      <c r="H214" s="250"/>
      <c r="I214" s="255" t="s">
        <v>4631</v>
      </c>
    </row>
    <row r="215" spans="1:9" ht="13.15" customHeight="1" x14ac:dyDescent="0.25">
      <c r="A215" s="3">
        <v>4</v>
      </c>
      <c r="B215" s="254" t="s">
        <v>4417</v>
      </c>
      <c r="C215" s="207" t="s">
        <v>4217</v>
      </c>
      <c r="D215" s="19">
        <v>395000</v>
      </c>
      <c r="E215" s="19">
        <v>210000</v>
      </c>
      <c r="F215" s="19">
        <v>250000</v>
      </c>
      <c r="G215" s="19">
        <v>500000</v>
      </c>
      <c r="H215" s="250"/>
      <c r="I215" s="255" t="s">
        <v>4631</v>
      </c>
    </row>
    <row r="216" spans="1:9" ht="13.15" customHeight="1" x14ac:dyDescent="0.25">
      <c r="A216" s="3">
        <v>5</v>
      </c>
      <c r="B216" s="254" t="s">
        <v>4428</v>
      </c>
      <c r="C216" s="207" t="s">
        <v>4228</v>
      </c>
      <c r="D216" s="19">
        <v>355000</v>
      </c>
      <c r="E216" s="19">
        <v>175000</v>
      </c>
      <c r="F216" s="19">
        <v>450000</v>
      </c>
      <c r="G216" s="19">
        <v>900000</v>
      </c>
      <c r="H216" s="250"/>
      <c r="I216" s="255" t="s">
        <v>4631</v>
      </c>
    </row>
    <row r="217" spans="1:9" ht="13.15" customHeight="1" x14ac:dyDescent="0.25">
      <c r="A217" s="3">
        <v>6</v>
      </c>
      <c r="B217" s="254" t="s">
        <v>4432</v>
      </c>
      <c r="C217" s="207" t="s">
        <v>4232</v>
      </c>
      <c r="D217" s="19">
        <v>1348000</v>
      </c>
      <c r="E217" s="19">
        <v>140000</v>
      </c>
      <c r="F217" s="19">
        <v>450000</v>
      </c>
      <c r="G217" s="19">
        <v>800000</v>
      </c>
      <c r="H217" s="250"/>
      <c r="I217" s="255" t="s">
        <v>4631</v>
      </c>
    </row>
    <row r="218" spans="1:9" ht="13.15" customHeight="1" x14ac:dyDescent="0.25">
      <c r="A218" s="3">
        <v>7</v>
      </c>
      <c r="B218" s="254" t="s">
        <v>4458</v>
      </c>
      <c r="C218" s="207" t="s">
        <v>4260</v>
      </c>
      <c r="D218" s="20">
        <v>0</v>
      </c>
      <c r="E218" s="20">
        <v>0</v>
      </c>
      <c r="F218" s="20">
        <v>0</v>
      </c>
      <c r="G218" s="19">
        <v>600000</v>
      </c>
      <c r="H218" s="250"/>
      <c r="I218" s="255" t="s">
        <v>4631</v>
      </c>
    </row>
    <row r="219" spans="1:9" ht="13.15" customHeight="1" x14ac:dyDescent="0.25">
      <c r="A219" s="3">
        <v>8</v>
      </c>
      <c r="B219" s="254" t="s">
        <v>4419</v>
      </c>
      <c r="C219" s="207" t="s">
        <v>4219</v>
      </c>
      <c r="D219" s="20">
        <v>0</v>
      </c>
      <c r="E219" s="19">
        <v>175000</v>
      </c>
      <c r="F219" s="19">
        <v>350000</v>
      </c>
      <c r="G219" s="19">
        <v>600000</v>
      </c>
      <c r="H219" s="250"/>
      <c r="I219" s="255" t="s">
        <v>4631</v>
      </c>
    </row>
    <row r="220" spans="1:9" ht="13.15" customHeight="1" x14ac:dyDescent="0.25">
      <c r="A220" s="3">
        <v>9</v>
      </c>
      <c r="B220" s="254" t="s">
        <v>4459</v>
      </c>
      <c r="C220" s="207" t="s">
        <v>4261</v>
      </c>
      <c r="D220" s="20">
        <v>0</v>
      </c>
      <c r="E220" s="20">
        <v>0</v>
      </c>
      <c r="F220" s="19">
        <v>350000</v>
      </c>
      <c r="G220" s="19">
        <v>300000</v>
      </c>
      <c r="H220" s="250"/>
      <c r="I220" s="255" t="s">
        <v>4631</v>
      </c>
    </row>
    <row r="221" spans="1:9" ht="13.15" customHeight="1" x14ac:dyDescent="0.25">
      <c r="A221" s="3">
        <v>10</v>
      </c>
      <c r="B221" s="254" t="s">
        <v>4421</v>
      </c>
      <c r="C221" s="207" t="s">
        <v>4221</v>
      </c>
      <c r="D221" s="19">
        <v>120000</v>
      </c>
      <c r="E221" s="19">
        <v>105000</v>
      </c>
      <c r="F221" s="19">
        <v>175000</v>
      </c>
      <c r="G221" s="19">
        <v>350000</v>
      </c>
      <c r="H221" s="250"/>
      <c r="I221" s="255" t="s">
        <v>4631</v>
      </c>
    </row>
    <row r="222" spans="1:9" ht="13.15" customHeight="1" x14ac:dyDescent="0.25">
      <c r="A222" s="50" t="s">
        <v>294</v>
      </c>
      <c r="B222" s="256"/>
      <c r="C222" s="208"/>
      <c r="D222" s="257">
        <v>3818000</v>
      </c>
      <c r="E222" s="257">
        <v>1400000</v>
      </c>
      <c r="F222" s="257">
        <v>3000000</v>
      </c>
      <c r="G222" s="257">
        <v>6000000</v>
      </c>
      <c r="H222" s="250"/>
      <c r="I222" s="255"/>
    </row>
    <row r="223" spans="1:9" ht="13.15" customHeight="1" x14ac:dyDescent="0.25">
      <c r="A223" s="57">
        <v>20</v>
      </c>
      <c r="B223" s="252" t="s">
        <v>4460</v>
      </c>
      <c r="C223" s="205" t="s">
        <v>4262</v>
      </c>
      <c r="D223" s="253"/>
      <c r="E223" s="253"/>
      <c r="F223" s="253"/>
      <c r="G223" s="253"/>
      <c r="H223" s="250"/>
      <c r="I223" s="255"/>
    </row>
    <row r="224" spans="1:9" ht="13.15" customHeight="1" x14ac:dyDescent="0.25">
      <c r="A224" s="3">
        <v>1</v>
      </c>
      <c r="B224" s="254" t="s">
        <v>4461</v>
      </c>
      <c r="C224" s="207" t="s">
        <v>4263</v>
      </c>
      <c r="D224" s="19">
        <v>1892000</v>
      </c>
      <c r="E224" s="19">
        <v>1020000</v>
      </c>
      <c r="F224" s="19">
        <v>2300000</v>
      </c>
      <c r="G224" s="19">
        <v>2500000</v>
      </c>
      <c r="H224" s="250"/>
      <c r="I224" s="255" t="s">
        <v>4631</v>
      </c>
    </row>
    <row r="225" spans="1:9" ht="13.15" customHeight="1" x14ac:dyDescent="0.25">
      <c r="A225" s="3">
        <v>2</v>
      </c>
      <c r="B225" s="254" t="s">
        <v>4425</v>
      </c>
      <c r="C225" s="207" t="s">
        <v>4225</v>
      </c>
      <c r="D225" s="19">
        <v>180000</v>
      </c>
      <c r="E225" s="19">
        <v>120000</v>
      </c>
      <c r="F225" s="19">
        <v>300000</v>
      </c>
      <c r="G225" s="19">
        <v>300000</v>
      </c>
      <c r="H225" s="250"/>
      <c r="I225" s="255" t="s">
        <v>4631</v>
      </c>
    </row>
    <row r="226" spans="1:9" ht="13.15" customHeight="1" x14ac:dyDescent="0.25">
      <c r="A226" s="3">
        <v>3</v>
      </c>
      <c r="B226" s="254" t="s">
        <v>4411</v>
      </c>
      <c r="C226" s="207" t="s">
        <v>4211</v>
      </c>
      <c r="D226" s="19">
        <v>270000</v>
      </c>
      <c r="E226" s="19">
        <v>180000</v>
      </c>
      <c r="F226" s="19">
        <v>500000</v>
      </c>
      <c r="G226" s="19">
        <v>500000</v>
      </c>
      <c r="H226" s="250"/>
      <c r="I226" s="255" t="s">
        <v>4631</v>
      </c>
    </row>
    <row r="227" spans="1:9" ht="13.15" customHeight="1" x14ac:dyDescent="0.25">
      <c r="A227" s="3">
        <v>4</v>
      </c>
      <c r="B227" s="254" t="s">
        <v>4413</v>
      </c>
      <c r="C227" s="207" t="s">
        <v>4213</v>
      </c>
      <c r="D227" s="19">
        <v>900000</v>
      </c>
      <c r="E227" s="19">
        <v>600000</v>
      </c>
      <c r="F227" s="19">
        <v>1200000</v>
      </c>
      <c r="G227" s="19">
        <v>1400000</v>
      </c>
      <c r="H227" s="250"/>
      <c r="I227" s="255" t="s">
        <v>4631</v>
      </c>
    </row>
    <row r="228" spans="1:9" ht="13.15" customHeight="1" x14ac:dyDescent="0.25">
      <c r="A228" s="3">
        <v>5</v>
      </c>
      <c r="B228" s="254" t="s">
        <v>4452</v>
      </c>
      <c r="C228" s="207" t="s">
        <v>4252</v>
      </c>
      <c r="D228" s="19">
        <v>540000</v>
      </c>
      <c r="E228" s="19">
        <v>360000</v>
      </c>
      <c r="F228" s="19">
        <v>800000</v>
      </c>
      <c r="G228" s="19">
        <v>900000</v>
      </c>
      <c r="H228" s="250"/>
      <c r="I228" s="255" t="s">
        <v>4631</v>
      </c>
    </row>
    <row r="229" spans="1:9" ht="13.15" customHeight="1" x14ac:dyDescent="0.25">
      <c r="A229" s="3">
        <v>6</v>
      </c>
      <c r="B229" s="254" t="s">
        <v>4417</v>
      </c>
      <c r="C229" s="207" t="s">
        <v>4217</v>
      </c>
      <c r="D229" s="19">
        <v>720000</v>
      </c>
      <c r="E229" s="19">
        <v>720000</v>
      </c>
      <c r="F229" s="19">
        <v>1000000</v>
      </c>
      <c r="G229" s="19">
        <v>1500000</v>
      </c>
      <c r="H229" s="250"/>
      <c r="I229" s="255" t="s">
        <v>4631</v>
      </c>
    </row>
    <row r="230" spans="1:9" ht="13.15" customHeight="1" x14ac:dyDescent="0.25">
      <c r="A230" s="3">
        <v>7</v>
      </c>
      <c r="B230" s="254" t="s">
        <v>4428</v>
      </c>
      <c r="C230" s="207" t="s">
        <v>4228</v>
      </c>
      <c r="D230" s="19">
        <v>720000</v>
      </c>
      <c r="E230" s="19">
        <v>720000</v>
      </c>
      <c r="F230" s="19">
        <v>1000000</v>
      </c>
      <c r="G230" s="19">
        <v>1500000</v>
      </c>
      <c r="H230" s="250"/>
      <c r="I230" s="255" t="s">
        <v>4631</v>
      </c>
    </row>
    <row r="231" spans="1:9" ht="13.15" customHeight="1" x14ac:dyDescent="0.25">
      <c r="A231" s="3">
        <v>8</v>
      </c>
      <c r="B231" s="254" t="s">
        <v>4432</v>
      </c>
      <c r="C231" s="207" t="s">
        <v>4232</v>
      </c>
      <c r="D231" s="19">
        <v>1350000</v>
      </c>
      <c r="E231" s="19">
        <v>1080000</v>
      </c>
      <c r="F231" s="19">
        <v>3000000</v>
      </c>
      <c r="G231" s="19">
        <v>3000000</v>
      </c>
      <c r="H231" s="250"/>
      <c r="I231" s="255" t="s">
        <v>4631</v>
      </c>
    </row>
    <row r="232" spans="1:9" ht="13.15" customHeight="1" x14ac:dyDescent="0.25">
      <c r="A232" s="3">
        <v>9</v>
      </c>
      <c r="B232" s="254" t="s">
        <v>4445</v>
      </c>
      <c r="C232" s="207" t="s">
        <v>4245</v>
      </c>
      <c r="D232" s="19">
        <v>900000</v>
      </c>
      <c r="E232" s="19">
        <v>600000</v>
      </c>
      <c r="F232" s="19">
        <v>1200000</v>
      </c>
      <c r="G232" s="19">
        <v>1500000</v>
      </c>
      <c r="H232" s="250"/>
      <c r="I232" s="255" t="s">
        <v>4631</v>
      </c>
    </row>
    <row r="233" spans="1:9" ht="13.15" customHeight="1" x14ac:dyDescent="0.25">
      <c r="A233" s="3">
        <v>10</v>
      </c>
      <c r="B233" s="254" t="s">
        <v>4421</v>
      </c>
      <c r="C233" s="207" t="s">
        <v>4221</v>
      </c>
      <c r="D233" s="19">
        <v>270000</v>
      </c>
      <c r="E233" s="19">
        <v>180000</v>
      </c>
      <c r="F233" s="19">
        <v>800000</v>
      </c>
      <c r="G233" s="19">
        <v>900000</v>
      </c>
      <c r="H233" s="250"/>
      <c r="I233" s="255" t="s">
        <v>4631</v>
      </c>
    </row>
    <row r="234" spans="1:9" ht="13.15" customHeight="1" x14ac:dyDescent="0.25">
      <c r="A234" s="3">
        <v>11</v>
      </c>
      <c r="B234" s="254" t="s">
        <v>4423</v>
      </c>
      <c r="C234" s="207" t="s">
        <v>4223</v>
      </c>
      <c r="D234" s="19">
        <v>450000</v>
      </c>
      <c r="E234" s="19">
        <v>420000</v>
      </c>
      <c r="F234" s="19">
        <v>900000</v>
      </c>
      <c r="G234" s="19">
        <v>1000000</v>
      </c>
      <c r="H234" s="250"/>
      <c r="I234" s="255" t="s">
        <v>4631</v>
      </c>
    </row>
    <row r="235" spans="1:9" ht="13.15" customHeight="1" x14ac:dyDescent="0.25">
      <c r="A235" s="50" t="s">
        <v>294</v>
      </c>
      <c r="B235" s="256"/>
      <c r="C235" s="208"/>
      <c r="D235" s="257">
        <v>8192000</v>
      </c>
      <c r="E235" s="257">
        <v>6000000</v>
      </c>
      <c r="F235" s="257">
        <v>13000000</v>
      </c>
      <c r="G235" s="257">
        <v>15000000</v>
      </c>
      <c r="H235" s="250"/>
      <c r="I235" s="255"/>
    </row>
    <row r="236" spans="1:9" ht="13.15" customHeight="1" x14ac:dyDescent="0.25">
      <c r="A236" s="57">
        <v>21</v>
      </c>
      <c r="B236" s="252" t="s">
        <v>4462</v>
      </c>
      <c r="C236" s="205" t="s">
        <v>4264</v>
      </c>
      <c r="D236" s="253"/>
      <c r="E236" s="253"/>
      <c r="F236" s="253"/>
      <c r="G236" s="253"/>
      <c r="H236" s="250"/>
      <c r="I236" s="255"/>
    </row>
    <row r="237" spans="1:9" ht="13.15" customHeight="1" x14ac:dyDescent="0.25">
      <c r="A237" s="3">
        <v>1</v>
      </c>
      <c r="B237" s="254" t="s">
        <v>4410</v>
      </c>
      <c r="C237" s="207" t="s">
        <v>4210</v>
      </c>
      <c r="D237" s="19">
        <v>917250</v>
      </c>
      <c r="E237" s="19">
        <v>5783619.1399999997</v>
      </c>
      <c r="F237" s="19">
        <v>6640000</v>
      </c>
      <c r="G237" s="19">
        <v>4910000</v>
      </c>
      <c r="H237" s="250"/>
      <c r="I237" s="255" t="s">
        <v>4631</v>
      </c>
    </row>
    <row r="238" spans="1:9" ht="13.15" customHeight="1" x14ac:dyDescent="0.25">
      <c r="A238" s="3">
        <v>2</v>
      </c>
      <c r="B238" s="254" t="s">
        <v>4425</v>
      </c>
      <c r="C238" s="207" t="s">
        <v>4225</v>
      </c>
      <c r="D238" s="19">
        <v>120000</v>
      </c>
      <c r="E238" s="19">
        <v>127600</v>
      </c>
      <c r="F238" s="19">
        <v>500000</v>
      </c>
      <c r="G238" s="19">
        <v>240000</v>
      </c>
      <c r="H238" s="250"/>
      <c r="I238" s="255" t="s">
        <v>4631</v>
      </c>
    </row>
    <row r="239" spans="1:9" ht="13.15" customHeight="1" x14ac:dyDescent="0.25">
      <c r="A239" s="3">
        <v>3</v>
      </c>
      <c r="B239" s="254" t="s">
        <v>4411</v>
      </c>
      <c r="C239" s="207" t="s">
        <v>4211</v>
      </c>
      <c r="D239" s="19">
        <v>90000</v>
      </c>
      <c r="E239" s="19">
        <v>62000</v>
      </c>
      <c r="F239" s="19">
        <v>100000</v>
      </c>
      <c r="G239" s="19">
        <v>150000</v>
      </c>
      <c r="H239" s="250"/>
      <c r="I239" s="255" t="s">
        <v>4631</v>
      </c>
    </row>
    <row r="240" spans="1:9" ht="13.15" customHeight="1" x14ac:dyDescent="0.25">
      <c r="A240" s="3">
        <v>4</v>
      </c>
      <c r="B240" s="254" t="s">
        <v>4413</v>
      </c>
      <c r="C240" s="207" t="s">
        <v>4213</v>
      </c>
      <c r="D240" s="19">
        <v>372900</v>
      </c>
      <c r="E240" s="19">
        <v>805289</v>
      </c>
      <c r="F240" s="19">
        <v>1620000</v>
      </c>
      <c r="G240" s="19">
        <v>1500000</v>
      </c>
      <c r="H240" s="250"/>
      <c r="I240" s="255" t="s">
        <v>4631</v>
      </c>
    </row>
    <row r="241" spans="1:9" ht="13.15" customHeight="1" x14ac:dyDescent="0.25">
      <c r="A241" s="3">
        <v>5</v>
      </c>
      <c r="B241" s="254" t="s">
        <v>4414</v>
      </c>
      <c r="C241" s="207" t="s">
        <v>4214</v>
      </c>
      <c r="D241" s="19">
        <v>55000</v>
      </c>
      <c r="E241" s="19">
        <v>162400</v>
      </c>
      <c r="F241" s="19">
        <v>240000</v>
      </c>
      <c r="G241" s="19">
        <v>300000</v>
      </c>
      <c r="H241" s="250"/>
      <c r="I241" s="255" t="s">
        <v>4631</v>
      </c>
    </row>
    <row r="242" spans="1:9" ht="13.15" customHeight="1" x14ac:dyDescent="0.25">
      <c r="A242" s="3">
        <v>6</v>
      </c>
      <c r="B242" s="254" t="s">
        <v>4416</v>
      </c>
      <c r="C242" s="207" t="s">
        <v>4216</v>
      </c>
      <c r="D242" s="19">
        <v>131200</v>
      </c>
      <c r="E242" s="19">
        <v>87500</v>
      </c>
      <c r="F242" s="19">
        <v>200000</v>
      </c>
      <c r="G242" s="19">
        <v>300000</v>
      </c>
      <c r="H242" s="250"/>
      <c r="I242" s="255" t="s">
        <v>4631</v>
      </c>
    </row>
    <row r="243" spans="1:9" ht="13.15" customHeight="1" x14ac:dyDescent="0.25">
      <c r="A243" s="3">
        <v>7</v>
      </c>
      <c r="B243" s="254" t="s">
        <v>4417</v>
      </c>
      <c r="C243" s="207" t="s">
        <v>4217</v>
      </c>
      <c r="D243" s="19">
        <v>412500</v>
      </c>
      <c r="E243" s="19">
        <v>199600</v>
      </c>
      <c r="F243" s="19">
        <v>500000</v>
      </c>
      <c r="G243" s="19">
        <v>1000000</v>
      </c>
      <c r="H243" s="250"/>
      <c r="I243" s="255" t="s">
        <v>4631</v>
      </c>
    </row>
    <row r="244" spans="1:9" ht="13.15" customHeight="1" x14ac:dyDescent="0.25">
      <c r="A244" s="3">
        <v>8</v>
      </c>
      <c r="B244" s="254" t="s">
        <v>4428</v>
      </c>
      <c r="C244" s="207" t="s">
        <v>4228</v>
      </c>
      <c r="D244" s="19">
        <v>226000</v>
      </c>
      <c r="E244" s="19">
        <v>121500</v>
      </c>
      <c r="F244" s="19">
        <v>500000</v>
      </c>
      <c r="G244" s="19">
        <v>500000</v>
      </c>
      <c r="H244" s="250"/>
      <c r="I244" s="255" t="s">
        <v>4631</v>
      </c>
    </row>
    <row r="245" spans="1:9" ht="13.15" customHeight="1" x14ac:dyDescent="0.25">
      <c r="A245" s="3">
        <v>9</v>
      </c>
      <c r="B245" s="254" t="s">
        <v>4432</v>
      </c>
      <c r="C245" s="207" t="s">
        <v>4232</v>
      </c>
      <c r="D245" s="19">
        <v>2807974</v>
      </c>
      <c r="E245" s="19">
        <v>21500</v>
      </c>
      <c r="F245" s="19">
        <v>200000</v>
      </c>
      <c r="G245" s="19">
        <v>500000</v>
      </c>
      <c r="H245" s="250"/>
      <c r="I245" s="255" t="s">
        <v>4631</v>
      </c>
    </row>
    <row r="246" spans="1:9" ht="13.15" customHeight="1" x14ac:dyDescent="0.25">
      <c r="A246" s="3">
        <v>10</v>
      </c>
      <c r="B246" s="254" t="s">
        <v>4445</v>
      </c>
      <c r="C246" s="207" t="s">
        <v>4245</v>
      </c>
      <c r="D246" s="19">
        <v>120400</v>
      </c>
      <c r="E246" s="19">
        <v>165500</v>
      </c>
      <c r="F246" s="19">
        <v>1000000</v>
      </c>
      <c r="G246" s="19">
        <v>1000000</v>
      </c>
      <c r="H246" s="250"/>
      <c r="I246" s="255" t="s">
        <v>4631</v>
      </c>
    </row>
    <row r="247" spans="1:9" ht="13.15" customHeight="1" x14ac:dyDescent="0.25">
      <c r="A247" s="3">
        <v>11</v>
      </c>
      <c r="B247" s="254" t="s">
        <v>4421</v>
      </c>
      <c r="C247" s="207" t="s">
        <v>4221</v>
      </c>
      <c r="D247" s="19">
        <v>146700</v>
      </c>
      <c r="E247" s="19">
        <v>155850</v>
      </c>
      <c r="F247" s="19">
        <v>200000</v>
      </c>
      <c r="G247" s="19">
        <v>500000</v>
      </c>
      <c r="H247" s="250"/>
      <c r="I247" s="255" t="s">
        <v>4631</v>
      </c>
    </row>
    <row r="248" spans="1:9" ht="13.15" customHeight="1" x14ac:dyDescent="0.25">
      <c r="A248" s="3">
        <v>12</v>
      </c>
      <c r="B248" s="254" t="s">
        <v>4423</v>
      </c>
      <c r="C248" s="207" t="s">
        <v>4223</v>
      </c>
      <c r="D248" s="19">
        <v>195650</v>
      </c>
      <c r="E248" s="19">
        <v>299500</v>
      </c>
      <c r="F248" s="19">
        <v>300000</v>
      </c>
      <c r="G248" s="19">
        <v>500000</v>
      </c>
      <c r="H248" s="250"/>
      <c r="I248" s="255" t="s">
        <v>4631</v>
      </c>
    </row>
    <row r="249" spans="1:9" ht="13.15" customHeight="1" x14ac:dyDescent="0.25">
      <c r="A249" s="50" t="s">
        <v>294</v>
      </c>
      <c r="B249" s="256"/>
      <c r="C249" s="208"/>
      <c r="D249" s="257">
        <v>5595574</v>
      </c>
      <c r="E249" s="257">
        <v>7991858.1399999997</v>
      </c>
      <c r="F249" s="257">
        <v>12000000</v>
      </c>
      <c r="G249" s="257">
        <v>11400000</v>
      </c>
      <c r="H249" s="250"/>
      <c r="I249" s="255"/>
    </row>
    <row r="250" spans="1:9" ht="13.15" customHeight="1" x14ac:dyDescent="0.25">
      <c r="A250" s="57">
        <v>24</v>
      </c>
      <c r="B250" s="252" t="s">
        <v>4463</v>
      </c>
      <c r="C250" s="205" t="s">
        <v>4265</v>
      </c>
      <c r="D250" s="253"/>
      <c r="E250" s="253"/>
      <c r="F250" s="253"/>
      <c r="G250" s="253"/>
      <c r="H250" s="250"/>
      <c r="I250" s="255"/>
    </row>
    <row r="251" spans="1:9" ht="13.15" customHeight="1" x14ac:dyDescent="0.25">
      <c r="A251" s="3">
        <v>1</v>
      </c>
      <c r="B251" s="254" t="s">
        <v>4410</v>
      </c>
      <c r="C251" s="207" t="s">
        <v>4210</v>
      </c>
      <c r="D251" s="19">
        <v>490000</v>
      </c>
      <c r="E251" s="19">
        <v>145000</v>
      </c>
      <c r="F251" s="19">
        <v>1000000</v>
      </c>
      <c r="G251" s="19">
        <v>1030250</v>
      </c>
      <c r="H251" s="250"/>
      <c r="I251" s="255" t="s">
        <v>4631</v>
      </c>
    </row>
    <row r="252" spans="1:9" ht="13.15" customHeight="1" x14ac:dyDescent="0.25">
      <c r="A252" s="3">
        <v>2</v>
      </c>
      <c r="B252" s="254" t="s">
        <v>4425</v>
      </c>
      <c r="C252" s="207" t="s">
        <v>4225</v>
      </c>
      <c r="D252" s="19">
        <v>30000</v>
      </c>
      <c r="E252" s="19">
        <v>5000</v>
      </c>
      <c r="F252" s="19">
        <v>100000</v>
      </c>
      <c r="G252" s="19">
        <v>100000</v>
      </c>
      <c r="H252" s="250"/>
      <c r="I252" s="255" t="s">
        <v>4631</v>
      </c>
    </row>
    <row r="253" spans="1:9" ht="13.15" customHeight="1" x14ac:dyDescent="0.25">
      <c r="A253" s="3">
        <v>3</v>
      </c>
      <c r="B253" s="254" t="s">
        <v>4411</v>
      </c>
      <c r="C253" s="207" t="s">
        <v>4211</v>
      </c>
      <c r="D253" s="19">
        <v>50000</v>
      </c>
      <c r="E253" s="19">
        <v>34000</v>
      </c>
      <c r="F253" s="19">
        <v>50000</v>
      </c>
      <c r="G253" s="19">
        <v>50000</v>
      </c>
      <c r="H253" s="250"/>
      <c r="I253" s="255" t="s">
        <v>4631</v>
      </c>
    </row>
    <row r="254" spans="1:9" ht="13.15" customHeight="1" x14ac:dyDescent="0.25">
      <c r="A254" s="3">
        <v>4</v>
      </c>
      <c r="B254" s="254" t="s">
        <v>4413</v>
      </c>
      <c r="C254" s="207" t="s">
        <v>4213</v>
      </c>
      <c r="D254" s="19">
        <v>123500</v>
      </c>
      <c r="E254" s="19">
        <v>25000</v>
      </c>
      <c r="F254" s="19">
        <v>250000</v>
      </c>
      <c r="G254" s="19">
        <v>240000</v>
      </c>
      <c r="H254" s="250"/>
      <c r="I254" s="255" t="s">
        <v>4631</v>
      </c>
    </row>
    <row r="255" spans="1:9" ht="13.15" customHeight="1" x14ac:dyDescent="0.25">
      <c r="A255" s="3">
        <v>5</v>
      </c>
      <c r="B255" s="254" t="s">
        <v>4417</v>
      </c>
      <c r="C255" s="207" t="s">
        <v>4217</v>
      </c>
      <c r="D255" s="19">
        <v>622000</v>
      </c>
      <c r="E255" s="19">
        <v>120000</v>
      </c>
      <c r="F255" s="19">
        <v>475000</v>
      </c>
      <c r="G255" s="19">
        <v>400000</v>
      </c>
      <c r="H255" s="250"/>
      <c r="I255" s="255" t="s">
        <v>4631</v>
      </c>
    </row>
    <row r="256" spans="1:9" ht="13.15" customHeight="1" x14ac:dyDescent="0.25">
      <c r="A256" s="3">
        <v>6</v>
      </c>
      <c r="B256" s="254" t="s">
        <v>4428</v>
      </c>
      <c r="C256" s="207" t="s">
        <v>4228</v>
      </c>
      <c r="D256" s="19">
        <v>308000</v>
      </c>
      <c r="E256" s="19">
        <v>123000</v>
      </c>
      <c r="F256" s="19">
        <v>450000</v>
      </c>
      <c r="G256" s="19">
        <v>426000</v>
      </c>
      <c r="H256" s="250"/>
      <c r="I256" s="255" t="s">
        <v>4631</v>
      </c>
    </row>
    <row r="257" spans="1:9" ht="13.15" customHeight="1" x14ac:dyDescent="0.25">
      <c r="A257" s="3">
        <v>7</v>
      </c>
      <c r="B257" s="254" t="s">
        <v>4432</v>
      </c>
      <c r="C257" s="207" t="s">
        <v>4232</v>
      </c>
      <c r="D257" s="19">
        <v>155000</v>
      </c>
      <c r="E257" s="19">
        <v>22000</v>
      </c>
      <c r="F257" s="19">
        <v>280000</v>
      </c>
      <c r="G257" s="19">
        <v>200000</v>
      </c>
      <c r="H257" s="250"/>
      <c r="I257" s="255" t="s">
        <v>4631</v>
      </c>
    </row>
    <row r="258" spans="1:9" ht="13.15" customHeight="1" x14ac:dyDescent="0.25">
      <c r="A258" s="3">
        <v>8</v>
      </c>
      <c r="B258" s="254" t="s">
        <v>4445</v>
      </c>
      <c r="C258" s="207" t="s">
        <v>4245</v>
      </c>
      <c r="D258" s="20">
        <v>0</v>
      </c>
      <c r="E258" s="20">
        <v>0</v>
      </c>
      <c r="F258" s="20">
        <v>0</v>
      </c>
      <c r="G258" s="20">
        <v>0</v>
      </c>
      <c r="H258" s="250"/>
      <c r="I258" s="255" t="s">
        <v>4631</v>
      </c>
    </row>
    <row r="259" spans="1:9" ht="13.15" customHeight="1" x14ac:dyDescent="0.25">
      <c r="A259" s="3">
        <v>9</v>
      </c>
      <c r="B259" s="254" t="s">
        <v>4421</v>
      </c>
      <c r="C259" s="207" t="s">
        <v>4221</v>
      </c>
      <c r="D259" s="19">
        <v>571500</v>
      </c>
      <c r="E259" s="19">
        <v>126000</v>
      </c>
      <c r="F259" s="19">
        <v>500000</v>
      </c>
      <c r="G259" s="19">
        <v>450000</v>
      </c>
      <c r="H259" s="250"/>
      <c r="I259" s="255" t="s">
        <v>4631</v>
      </c>
    </row>
    <row r="260" spans="1:9" ht="13.15" customHeight="1" x14ac:dyDescent="0.25">
      <c r="A260" s="3">
        <v>10</v>
      </c>
      <c r="B260" s="254" t="s">
        <v>4423</v>
      </c>
      <c r="C260" s="207" t="s">
        <v>4223</v>
      </c>
      <c r="D260" s="19">
        <v>400000</v>
      </c>
      <c r="E260" s="19">
        <v>225000</v>
      </c>
      <c r="F260" s="19">
        <v>470000</v>
      </c>
      <c r="G260" s="19">
        <v>500000</v>
      </c>
      <c r="H260" s="250"/>
      <c r="I260" s="255" t="s">
        <v>4631</v>
      </c>
    </row>
    <row r="261" spans="1:9" ht="13.15" customHeight="1" x14ac:dyDescent="0.25">
      <c r="A261" s="50" t="s">
        <v>294</v>
      </c>
      <c r="B261" s="256"/>
      <c r="C261" s="208"/>
      <c r="D261" s="257">
        <v>2750000</v>
      </c>
      <c r="E261" s="257">
        <v>825000</v>
      </c>
      <c r="F261" s="257">
        <v>3575000</v>
      </c>
      <c r="G261" s="257">
        <v>3396250</v>
      </c>
      <c r="H261" s="250"/>
      <c r="I261" s="255"/>
    </row>
    <row r="262" spans="1:9" ht="13.15" customHeight="1" x14ac:dyDescent="0.25">
      <c r="A262" s="57">
        <v>25</v>
      </c>
      <c r="B262" s="252" t="s">
        <v>4464</v>
      </c>
      <c r="C262" s="205" t="s">
        <v>4266</v>
      </c>
      <c r="D262" s="253"/>
      <c r="E262" s="253"/>
      <c r="F262" s="253"/>
      <c r="G262" s="253"/>
      <c r="H262" s="250"/>
      <c r="I262" s="255"/>
    </row>
    <row r="263" spans="1:9" ht="13.15" customHeight="1" x14ac:dyDescent="0.25">
      <c r="A263" s="3">
        <v>1</v>
      </c>
      <c r="B263" s="254" t="s">
        <v>4410</v>
      </c>
      <c r="C263" s="207" t="s">
        <v>4210</v>
      </c>
      <c r="D263" s="19">
        <v>2464000</v>
      </c>
      <c r="E263" s="19">
        <v>1802500</v>
      </c>
      <c r="F263" s="19">
        <v>2000000</v>
      </c>
      <c r="G263" s="19">
        <v>2100000</v>
      </c>
      <c r="H263" s="250"/>
      <c r="I263" s="255" t="s">
        <v>4631</v>
      </c>
    </row>
    <row r="264" spans="1:9" ht="13.15" customHeight="1" x14ac:dyDescent="0.25">
      <c r="A264" s="3">
        <v>2</v>
      </c>
      <c r="B264" s="254" t="s">
        <v>4425</v>
      </c>
      <c r="C264" s="207" t="s">
        <v>4225</v>
      </c>
      <c r="D264" s="19">
        <v>322500</v>
      </c>
      <c r="E264" s="19">
        <v>360000</v>
      </c>
      <c r="F264" s="19">
        <v>500000</v>
      </c>
      <c r="G264" s="19">
        <v>400000</v>
      </c>
      <c r="H264" s="250"/>
      <c r="I264" s="255" t="s">
        <v>4631</v>
      </c>
    </row>
    <row r="265" spans="1:9" ht="13.15" customHeight="1" x14ac:dyDescent="0.25">
      <c r="A265" s="3">
        <v>3</v>
      </c>
      <c r="B265" s="254" t="s">
        <v>4411</v>
      </c>
      <c r="C265" s="207" t="s">
        <v>4211</v>
      </c>
      <c r="D265" s="19">
        <v>264100</v>
      </c>
      <c r="E265" s="19">
        <v>273000</v>
      </c>
      <c r="F265" s="19">
        <v>500000</v>
      </c>
      <c r="G265" s="19">
        <v>400000</v>
      </c>
      <c r="H265" s="250"/>
      <c r="I265" s="255" t="s">
        <v>4631</v>
      </c>
    </row>
    <row r="266" spans="1:9" ht="13.15" customHeight="1" x14ac:dyDescent="0.25">
      <c r="A266" s="3">
        <v>4</v>
      </c>
      <c r="B266" s="254" t="s">
        <v>4413</v>
      </c>
      <c r="C266" s="207" t="s">
        <v>4213</v>
      </c>
      <c r="D266" s="19">
        <v>185500</v>
      </c>
      <c r="E266" s="19">
        <v>270000</v>
      </c>
      <c r="F266" s="19">
        <v>700000</v>
      </c>
      <c r="G266" s="19">
        <v>600000</v>
      </c>
      <c r="H266" s="250"/>
      <c r="I266" s="255" t="s">
        <v>4631</v>
      </c>
    </row>
    <row r="267" spans="1:9" ht="13.15" customHeight="1" x14ac:dyDescent="0.25">
      <c r="A267" s="3">
        <v>5</v>
      </c>
      <c r="B267" s="254" t="s">
        <v>4452</v>
      </c>
      <c r="C267" s="207" t="s">
        <v>4252</v>
      </c>
      <c r="D267" s="19">
        <v>232900</v>
      </c>
      <c r="E267" s="19">
        <v>71000</v>
      </c>
      <c r="F267" s="19">
        <v>500000</v>
      </c>
      <c r="G267" s="19">
        <v>500000</v>
      </c>
      <c r="H267" s="250"/>
      <c r="I267" s="255" t="s">
        <v>4631</v>
      </c>
    </row>
    <row r="268" spans="1:9" ht="13.15" customHeight="1" x14ac:dyDescent="0.25">
      <c r="A268" s="3">
        <v>6</v>
      </c>
      <c r="B268" s="254" t="s">
        <v>4417</v>
      </c>
      <c r="C268" s="207" t="s">
        <v>4217</v>
      </c>
      <c r="D268" s="19">
        <v>754100</v>
      </c>
      <c r="E268" s="19">
        <v>120150</v>
      </c>
      <c r="F268" s="19">
        <v>1000000</v>
      </c>
      <c r="G268" s="19">
        <v>1000000</v>
      </c>
      <c r="H268" s="250"/>
      <c r="I268" s="255" t="s">
        <v>4631</v>
      </c>
    </row>
    <row r="269" spans="1:9" ht="13.15" customHeight="1" x14ac:dyDescent="0.25">
      <c r="A269" s="3">
        <v>7</v>
      </c>
      <c r="B269" s="254" t="s">
        <v>4428</v>
      </c>
      <c r="C269" s="207" t="s">
        <v>4228</v>
      </c>
      <c r="D269" s="19">
        <v>215900</v>
      </c>
      <c r="E269" s="19">
        <v>141500</v>
      </c>
      <c r="F269" s="19">
        <v>500000</v>
      </c>
      <c r="G269" s="19">
        <v>400000</v>
      </c>
      <c r="H269" s="250"/>
      <c r="I269" s="255" t="s">
        <v>4631</v>
      </c>
    </row>
    <row r="270" spans="1:9" ht="13.15" customHeight="1" x14ac:dyDescent="0.25">
      <c r="A270" s="3">
        <v>8</v>
      </c>
      <c r="B270" s="254" t="s">
        <v>4432</v>
      </c>
      <c r="C270" s="207" t="s">
        <v>4232</v>
      </c>
      <c r="D270" s="19">
        <v>358900</v>
      </c>
      <c r="E270" s="19">
        <v>909850</v>
      </c>
      <c r="F270" s="19">
        <v>2300000</v>
      </c>
      <c r="G270" s="19">
        <v>2150000</v>
      </c>
      <c r="H270" s="250"/>
      <c r="I270" s="255" t="s">
        <v>4631</v>
      </c>
    </row>
    <row r="271" spans="1:9" ht="13.15" customHeight="1" x14ac:dyDescent="0.25">
      <c r="A271" s="3">
        <v>9</v>
      </c>
      <c r="B271" s="254" t="s">
        <v>4421</v>
      </c>
      <c r="C271" s="207" t="s">
        <v>4221</v>
      </c>
      <c r="D271" s="19">
        <v>939600</v>
      </c>
      <c r="E271" s="19">
        <v>396000</v>
      </c>
      <c r="F271" s="19">
        <v>400000</v>
      </c>
      <c r="G271" s="19">
        <v>400000</v>
      </c>
      <c r="H271" s="250"/>
      <c r="I271" s="255" t="s">
        <v>4631</v>
      </c>
    </row>
    <row r="272" spans="1:9" ht="13.15" customHeight="1" x14ac:dyDescent="0.25">
      <c r="A272" s="3">
        <v>10</v>
      </c>
      <c r="B272" s="254" t="s">
        <v>4423</v>
      </c>
      <c r="C272" s="207" t="s">
        <v>4223</v>
      </c>
      <c r="D272" s="19">
        <v>625000</v>
      </c>
      <c r="E272" s="19">
        <v>456000</v>
      </c>
      <c r="F272" s="19">
        <v>600000</v>
      </c>
      <c r="G272" s="19">
        <v>600000</v>
      </c>
      <c r="H272" s="250"/>
      <c r="I272" s="255" t="s">
        <v>4631</v>
      </c>
    </row>
    <row r="273" spans="1:9" ht="13.15" customHeight="1" x14ac:dyDescent="0.25">
      <c r="A273" s="50" t="s">
        <v>294</v>
      </c>
      <c r="B273" s="256"/>
      <c r="C273" s="208"/>
      <c r="D273" s="257">
        <v>6362500</v>
      </c>
      <c r="E273" s="257">
        <v>4800000</v>
      </c>
      <c r="F273" s="257">
        <v>9000000</v>
      </c>
      <c r="G273" s="257">
        <v>8550000</v>
      </c>
      <c r="H273" s="250"/>
      <c r="I273" s="255"/>
    </row>
    <row r="274" spans="1:9" ht="13.15" customHeight="1" x14ac:dyDescent="0.25">
      <c r="A274" s="57">
        <v>26</v>
      </c>
      <c r="B274" s="252" t="s">
        <v>4465</v>
      </c>
      <c r="C274" s="205" t="s">
        <v>4267</v>
      </c>
      <c r="D274" s="253"/>
      <c r="E274" s="253"/>
      <c r="F274" s="253"/>
      <c r="G274" s="253"/>
      <c r="H274" s="250"/>
      <c r="I274" s="255"/>
    </row>
    <row r="275" spans="1:9" ht="13.15" customHeight="1" x14ac:dyDescent="0.25">
      <c r="A275" s="3">
        <v>1</v>
      </c>
      <c r="B275" s="254" t="s">
        <v>4410</v>
      </c>
      <c r="C275" s="207" t="s">
        <v>4210</v>
      </c>
      <c r="D275" s="19">
        <v>2045000</v>
      </c>
      <c r="E275" s="19">
        <v>3370000</v>
      </c>
      <c r="F275" s="19">
        <v>3600000</v>
      </c>
      <c r="G275" s="19">
        <v>3200000</v>
      </c>
      <c r="H275" s="250"/>
      <c r="I275" s="255" t="s">
        <v>4631</v>
      </c>
    </row>
    <row r="276" spans="1:9" ht="13.15" customHeight="1" x14ac:dyDescent="0.25">
      <c r="A276" s="3">
        <v>2</v>
      </c>
      <c r="B276" s="254" t="s">
        <v>4425</v>
      </c>
      <c r="C276" s="207" t="s">
        <v>4225</v>
      </c>
      <c r="D276" s="19">
        <v>115000</v>
      </c>
      <c r="E276" s="19">
        <v>90000</v>
      </c>
      <c r="F276" s="19">
        <v>350000</v>
      </c>
      <c r="G276" s="19">
        <v>350000</v>
      </c>
      <c r="H276" s="250"/>
      <c r="I276" s="255" t="s">
        <v>4631</v>
      </c>
    </row>
    <row r="277" spans="1:9" ht="13.15" customHeight="1" x14ac:dyDescent="0.25">
      <c r="A277" s="3">
        <v>3</v>
      </c>
      <c r="B277" s="254" t="s">
        <v>4411</v>
      </c>
      <c r="C277" s="207" t="s">
        <v>4211</v>
      </c>
      <c r="D277" s="19">
        <v>115000</v>
      </c>
      <c r="E277" s="19">
        <v>90000</v>
      </c>
      <c r="F277" s="19">
        <v>200000</v>
      </c>
      <c r="G277" s="19">
        <v>300000</v>
      </c>
      <c r="H277" s="250"/>
      <c r="I277" s="255" t="s">
        <v>4631</v>
      </c>
    </row>
    <row r="278" spans="1:9" ht="13.15" customHeight="1" x14ac:dyDescent="0.25">
      <c r="A278" s="3">
        <v>4</v>
      </c>
      <c r="B278" s="254" t="s">
        <v>4413</v>
      </c>
      <c r="C278" s="207" t="s">
        <v>4213</v>
      </c>
      <c r="D278" s="19">
        <v>461000</v>
      </c>
      <c r="E278" s="19">
        <v>540000</v>
      </c>
      <c r="F278" s="19">
        <v>2000000</v>
      </c>
      <c r="G278" s="19">
        <v>2000000</v>
      </c>
      <c r="H278" s="250"/>
      <c r="I278" s="255" t="s">
        <v>4631</v>
      </c>
    </row>
    <row r="279" spans="1:9" ht="13.15" customHeight="1" x14ac:dyDescent="0.25">
      <c r="A279" s="3">
        <v>5</v>
      </c>
      <c r="B279" s="254" t="s">
        <v>4416</v>
      </c>
      <c r="C279" s="207" t="s">
        <v>4216</v>
      </c>
      <c r="D279" s="19">
        <v>278000</v>
      </c>
      <c r="E279" s="19">
        <v>180000</v>
      </c>
      <c r="F279" s="19">
        <v>400000</v>
      </c>
      <c r="G279" s="19">
        <v>400000</v>
      </c>
      <c r="H279" s="250"/>
      <c r="I279" s="255" t="s">
        <v>4631</v>
      </c>
    </row>
    <row r="280" spans="1:9" ht="13.15" customHeight="1" x14ac:dyDescent="0.25">
      <c r="A280" s="3">
        <v>6</v>
      </c>
      <c r="B280" s="254" t="s">
        <v>4417</v>
      </c>
      <c r="C280" s="207" t="s">
        <v>4217</v>
      </c>
      <c r="D280" s="19">
        <v>422000</v>
      </c>
      <c r="E280" s="19">
        <v>600000</v>
      </c>
      <c r="F280" s="19">
        <v>2500000</v>
      </c>
      <c r="G280" s="19">
        <v>2300000</v>
      </c>
      <c r="H280" s="250"/>
      <c r="I280" s="255" t="s">
        <v>4631</v>
      </c>
    </row>
    <row r="281" spans="1:9" ht="13.15" customHeight="1" x14ac:dyDescent="0.25">
      <c r="A281" s="3">
        <v>7</v>
      </c>
      <c r="B281" s="254" t="s">
        <v>4428</v>
      </c>
      <c r="C281" s="207" t="s">
        <v>4228</v>
      </c>
      <c r="D281" s="19">
        <v>190000</v>
      </c>
      <c r="E281" s="19">
        <v>240000</v>
      </c>
      <c r="F281" s="19">
        <v>825000</v>
      </c>
      <c r="G281" s="19">
        <v>825000</v>
      </c>
      <c r="H281" s="250"/>
      <c r="I281" s="255" t="s">
        <v>4631</v>
      </c>
    </row>
    <row r="282" spans="1:9" ht="13.15" customHeight="1" x14ac:dyDescent="0.25">
      <c r="A282" s="3">
        <v>8</v>
      </c>
      <c r="B282" s="254" t="s">
        <v>4432</v>
      </c>
      <c r="C282" s="207" t="s">
        <v>4232</v>
      </c>
      <c r="D282" s="19">
        <v>327000</v>
      </c>
      <c r="E282" s="19">
        <v>470000</v>
      </c>
      <c r="F282" s="19">
        <v>2500000</v>
      </c>
      <c r="G282" s="19">
        <v>2350000</v>
      </c>
      <c r="H282" s="250"/>
      <c r="I282" s="255" t="s">
        <v>4631</v>
      </c>
    </row>
    <row r="283" spans="1:9" ht="13.15" customHeight="1" x14ac:dyDescent="0.25">
      <c r="A283" s="3">
        <v>9</v>
      </c>
      <c r="B283" s="254" t="s">
        <v>4421</v>
      </c>
      <c r="C283" s="207" t="s">
        <v>4221</v>
      </c>
      <c r="D283" s="19">
        <v>377000</v>
      </c>
      <c r="E283" s="19">
        <v>420000</v>
      </c>
      <c r="F283" s="19">
        <v>625000</v>
      </c>
      <c r="G283" s="19">
        <v>625000</v>
      </c>
      <c r="H283" s="250"/>
      <c r="I283" s="255" t="s">
        <v>4631</v>
      </c>
    </row>
    <row r="284" spans="1:9" ht="13.15" customHeight="1" x14ac:dyDescent="0.25">
      <c r="A284" s="50" t="s">
        <v>294</v>
      </c>
      <c r="B284" s="256"/>
      <c r="C284" s="208"/>
      <c r="D284" s="257">
        <v>4330000</v>
      </c>
      <c r="E284" s="257">
        <v>6000000</v>
      </c>
      <c r="F284" s="257">
        <v>13000000</v>
      </c>
      <c r="G284" s="257">
        <v>12350000</v>
      </c>
      <c r="H284" s="250"/>
      <c r="I284" s="255"/>
    </row>
    <row r="285" spans="1:9" ht="13.15" customHeight="1" x14ac:dyDescent="0.25">
      <c r="A285" s="57">
        <v>27</v>
      </c>
      <c r="B285" s="252" t="s">
        <v>5854</v>
      </c>
      <c r="C285" s="205" t="s">
        <v>4268</v>
      </c>
      <c r="D285" s="253"/>
      <c r="E285" s="253"/>
      <c r="F285" s="253"/>
      <c r="G285" s="253"/>
      <c r="H285" s="250"/>
      <c r="I285" s="255"/>
    </row>
    <row r="286" spans="1:9" ht="13.15" customHeight="1" x14ac:dyDescent="0.25">
      <c r="A286" s="3">
        <v>1</v>
      </c>
      <c r="B286" s="254" t="s">
        <v>4410</v>
      </c>
      <c r="C286" s="207" t="s">
        <v>4210</v>
      </c>
      <c r="D286" s="19">
        <v>2308857</v>
      </c>
      <c r="E286" s="19">
        <v>2238000</v>
      </c>
      <c r="F286" s="19">
        <v>4750000</v>
      </c>
      <c r="G286" s="19">
        <v>4302500</v>
      </c>
      <c r="H286" s="250"/>
      <c r="I286" s="255" t="s">
        <v>4631</v>
      </c>
    </row>
    <row r="287" spans="1:9" ht="13.15" customHeight="1" x14ac:dyDescent="0.25">
      <c r="A287" s="3">
        <v>2</v>
      </c>
      <c r="B287" s="254" t="s">
        <v>4411</v>
      </c>
      <c r="C287" s="207" t="s">
        <v>4211</v>
      </c>
      <c r="D287" s="19">
        <v>137000</v>
      </c>
      <c r="E287" s="19">
        <v>45000</v>
      </c>
      <c r="F287" s="19">
        <v>300000</v>
      </c>
      <c r="G287" s="19">
        <v>300000</v>
      </c>
      <c r="H287" s="250"/>
      <c r="I287" s="255" t="s">
        <v>4631</v>
      </c>
    </row>
    <row r="288" spans="1:9" ht="13.15" customHeight="1" x14ac:dyDescent="0.25">
      <c r="A288" s="3">
        <v>3</v>
      </c>
      <c r="B288" s="254" t="s">
        <v>4412</v>
      </c>
      <c r="C288" s="207" t="s">
        <v>4212</v>
      </c>
      <c r="D288" s="19">
        <v>25000</v>
      </c>
      <c r="E288" s="19">
        <v>25000</v>
      </c>
      <c r="F288" s="19">
        <v>300000</v>
      </c>
      <c r="G288" s="19">
        <v>200000</v>
      </c>
      <c r="H288" s="250"/>
      <c r="I288" s="255" t="s">
        <v>4631</v>
      </c>
    </row>
    <row r="289" spans="1:9" ht="13.15" customHeight="1" x14ac:dyDescent="0.25">
      <c r="A289" s="3">
        <v>4</v>
      </c>
      <c r="B289" s="254" t="s">
        <v>4466</v>
      </c>
      <c r="C289" s="207" t="s">
        <v>4269</v>
      </c>
      <c r="D289" s="19">
        <v>21000</v>
      </c>
      <c r="E289" s="19">
        <v>30000</v>
      </c>
      <c r="F289" s="19">
        <v>200000</v>
      </c>
      <c r="G289" s="19">
        <v>200000</v>
      </c>
      <c r="H289" s="250"/>
      <c r="I289" s="255" t="s">
        <v>4631</v>
      </c>
    </row>
    <row r="290" spans="1:9" ht="13.15" customHeight="1" x14ac:dyDescent="0.25">
      <c r="A290" s="3">
        <v>5</v>
      </c>
      <c r="B290" s="254" t="s">
        <v>4413</v>
      </c>
      <c r="C290" s="207" t="s">
        <v>4213</v>
      </c>
      <c r="D290" s="19">
        <v>130000</v>
      </c>
      <c r="E290" s="19">
        <v>245000</v>
      </c>
      <c r="F290" s="19">
        <v>700000</v>
      </c>
      <c r="G290" s="19">
        <v>750000</v>
      </c>
      <c r="H290" s="250"/>
      <c r="I290" s="255" t="s">
        <v>4631</v>
      </c>
    </row>
    <row r="291" spans="1:9" ht="13.15" customHeight="1" x14ac:dyDescent="0.25">
      <c r="A291" s="3">
        <v>6</v>
      </c>
      <c r="B291" s="254" t="s">
        <v>4414</v>
      </c>
      <c r="C291" s="207" t="s">
        <v>4214</v>
      </c>
      <c r="D291" s="20">
        <v>0</v>
      </c>
      <c r="E291" s="19">
        <v>36000</v>
      </c>
      <c r="F291" s="19">
        <v>100000</v>
      </c>
      <c r="G291" s="19">
        <v>110000</v>
      </c>
      <c r="H291" s="250"/>
      <c r="I291" s="255" t="s">
        <v>4631</v>
      </c>
    </row>
    <row r="292" spans="1:9" ht="13.15" customHeight="1" x14ac:dyDescent="0.25">
      <c r="A292" s="3">
        <v>7</v>
      </c>
      <c r="B292" s="254" t="s">
        <v>4417</v>
      </c>
      <c r="C292" s="207" t="s">
        <v>4217</v>
      </c>
      <c r="D292" s="19">
        <v>1449000</v>
      </c>
      <c r="E292" s="19">
        <v>799500</v>
      </c>
      <c r="F292" s="19">
        <v>2100000</v>
      </c>
      <c r="G292" s="19">
        <v>2000000</v>
      </c>
      <c r="H292" s="250"/>
      <c r="I292" s="255" t="s">
        <v>4631</v>
      </c>
    </row>
    <row r="293" spans="1:9" ht="13.15" customHeight="1" x14ac:dyDescent="0.25">
      <c r="A293" s="3">
        <v>8</v>
      </c>
      <c r="B293" s="254" t="s">
        <v>4428</v>
      </c>
      <c r="C293" s="207" t="s">
        <v>4228</v>
      </c>
      <c r="D293" s="19">
        <v>70000</v>
      </c>
      <c r="E293" s="19">
        <v>206500</v>
      </c>
      <c r="F293" s="19">
        <v>700000</v>
      </c>
      <c r="G293" s="19">
        <v>700000</v>
      </c>
      <c r="H293" s="250"/>
      <c r="I293" s="255" t="s">
        <v>4631</v>
      </c>
    </row>
    <row r="294" spans="1:9" ht="13.15" customHeight="1" x14ac:dyDescent="0.25">
      <c r="A294" s="3">
        <v>9</v>
      </c>
      <c r="B294" s="254" t="s">
        <v>4432</v>
      </c>
      <c r="C294" s="207" t="s">
        <v>4232</v>
      </c>
      <c r="D294" s="20">
        <v>0</v>
      </c>
      <c r="E294" s="20">
        <v>0</v>
      </c>
      <c r="F294" s="20">
        <v>0</v>
      </c>
      <c r="G294" s="20">
        <v>0</v>
      </c>
      <c r="H294" s="250"/>
      <c r="I294" s="255" t="s">
        <v>4631</v>
      </c>
    </row>
    <row r="295" spans="1:9" ht="13.15" customHeight="1" x14ac:dyDescent="0.25">
      <c r="A295" s="3">
        <v>10</v>
      </c>
      <c r="B295" s="254" t="s">
        <v>4421</v>
      </c>
      <c r="C295" s="207" t="s">
        <v>4221</v>
      </c>
      <c r="D295" s="19">
        <v>63000</v>
      </c>
      <c r="E295" s="19">
        <v>125000</v>
      </c>
      <c r="F295" s="19">
        <v>600000</v>
      </c>
      <c r="G295" s="19">
        <v>700000</v>
      </c>
      <c r="H295" s="250"/>
      <c r="I295" s="255" t="s">
        <v>4631</v>
      </c>
    </row>
    <row r="296" spans="1:9" ht="13.15" customHeight="1" x14ac:dyDescent="0.25">
      <c r="A296" s="50" t="s">
        <v>294</v>
      </c>
      <c r="B296" s="256"/>
      <c r="C296" s="208"/>
      <c r="D296" s="257">
        <v>4203857</v>
      </c>
      <c r="E296" s="257">
        <v>3750000</v>
      </c>
      <c r="F296" s="257">
        <v>9750000</v>
      </c>
      <c r="G296" s="257">
        <v>9262500</v>
      </c>
      <c r="H296" s="250"/>
      <c r="I296" s="255"/>
    </row>
    <row r="297" spans="1:9" ht="13.15" customHeight="1" x14ac:dyDescent="0.25">
      <c r="A297" s="57">
        <v>30</v>
      </c>
      <c r="B297" s="252" t="s">
        <v>4468</v>
      </c>
      <c r="C297" s="205" t="s">
        <v>4271</v>
      </c>
      <c r="D297" s="253"/>
      <c r="E297" s="253"/>
      <c r="F297" s="253"/>
      <c r="G297" s="253"/>
      <c r="H297" s="250"/>
      <c r="I297" s="255"/>
    </row>
    <row r="298" spans="1:9" ht="13.15" customHeight="1" x14ac:dyDescent="0.25">
      <c r="A298" s="3">
        <v>1</v>
      </c>
      <c r="B298" s="254" t="s">
        <v>4410</v>
      </c>
      <c r="C298" s="207" t="s">
        <v>4210</v>
      </c>
      <c r="D298" s="19">
        <v>664000</v>
      </c>
      <c r="E298" s="19">
        <v>680000</v>
      </c>
      <c r="F298" s="19">
        <v>2030000</v>
      </c>
      <c r="G298" s="19">
        <v>2928500</v>
      </c>
      <c r="H298" s="250"/>
      <c r="I298" s="255" t="s">
        <v>4631</v>
      </c>
    </row>
    <row r="299" spans="1:9" ht="13.15" customHeight="1" x14ac:dyDescent="0.25">
      <c r="A299" s="3">
        <v>2</v>
      </c>
      <c r="B299" s="254" t="s">
        <v>4411</v>
      </c>
      <c r="C299" s="207" t="s">
        <v>4211</v>
      </c>
      <c r="D299" s="19">
        <v>125500</v>
      </c>
      <c r="E299" s="19">
        <v>125000</v>
      </c>
      <c r="F299" s="19">
        <v>379820</v>
      </c>
      <c r="G299" s="19">
        <v>420829</v>
      </c>
      <c r="H299" s="250"/>
      <c r="I299" s="255" t="s">
        <v>4631</v>
      </c>
    </row>
    <row r="300" spans="1:9" ht="13.15" customHeight="1" x14ac:dyDescent="0.25">
      <c r="A300" s="3">
        <v>3</v>
      </c>
      <c r="B300" s="254" t="s">
        <v>4413</v>
      </c>
      <c r="C300" s="207" t="s">
        <v>4213</v>
      </c>
      <c r="D300" s="19">
        <v>268000</v>
      </c>
      <c r="E300" s="19">
        <v>275000</v>
      </c>
      <c r="F300" s="19">
        <v>830000</v>
      </c>
      <c r="G300" s="19">
        <v>788500</v>
      </c>
      <c r="H300" s="250"/>
      <c r="I300" s="255" t="s">
        <v>4631</v>
      </c>
    </row>
    <row r="301" spans="1:9" ht="13.15" customHeight="1" x14ac:dyDescent="0.25">
      <c r="A301" s="3">
        <v>4</v>
      </c>
      <c r="B301" s="254" t="s">
        <v>4416</v>
      </c>
      <c r="C301" s="207" t="s">
        <v>4216</v>
      </c>
      <c r="D301" s="19">
        <v>228000</v>
      </c>
      <c r="E301" s="19">
        <v>225000</v>
      </c>
      <c r="F301" s="19">
        <v>630750</v>
      </c>
      <c r="G301" s="19">
        <v>599212.5</v>
      </c>
      <c r="H301" s="250"/>
      <c r="I301" s="255" t="s">
        <v>4631</v>
      </c>
    </row>
    <row r="302" spans="1:9" ht="13.15" customHeight="1" x14ac:dyDescent="0.25">
      <c r="A302" s="3">
        <v>5</v>
      </c>
      <c r="B302" s="254" t="s">
        <v>4417</v>
      </c>
      <c r="C302" s="207" t="s">
        <v>4217</v>
      </c>
      <c r="D302" s="19">
        <v>734000</v>
      </c>
      <c r="E302" s="19">
        <v>835000</v>
      </c>
      <c r="F302" s="19">
        <v>1900180</v>
      </c>
      <c r="G302" s="19">
        <v>1865171</v>
      </c>
      <c r="H302" s="250"/>
      <c r="I302" s="255" t="s">
        <v>4631</v>
      </c>
    </row>
    <row r="303" spans="1:9" ht="13.15" customHeight="1" x14ac:dyDescent="0.25">
      <c r="A303" s="3">
        <v>6</v>
      </c>
      <c r="B303" s="254" t="s">
        <v>4428</v>
      </c>
      <c r="C303" s="207" t="s">
        <v>4228</v>
      </c>
      <c r="D303" s="19">
        <v>506000</v>
      </c>
      <c r="E303" s="19">
        <v>557500</v>
      </c>
      <c r="F303" s="19">
        <v>1673500</v>
      </c>
      <c r="G303" s="19">
        <v>1589825</v>
      </c>
      <c r="H303" s="250"/>
      <c r="I303" s="255" t="s">
        <v>4631</v>
      </c>
    </row>
    <row r="304" spans="1:9" ht="13.15" customHeight="1" x14ac:dyDescent="0.25">
      <c r="A304" s="3">
        <v>7</v>
      </c>
      <c r="B304" s="254" t="s">
        <v>4432</v>
      </c>
      <c r="C304" s="207" t="s">
        <v>4232</v>
      </c>
      <c r="D304" s="19">
        <v>738400</v>
      </c>
      <c r="E304" s="19">
        <v>758000</v>
      </c>
      <c r="F304" s="19">
        <v>1318500</v>
      </c>
      <c r="G304" s="19">
        <v>2252575</v>
      </c>
      <c r="H304" s="250"/>
      <c r="I304" s="255" t="s">
        <v>4631</v>
      </c>
    </row>
    <row r="305" spans="1:9" ht="13.15" customHeight="1" x14ac:dyDescent="0.25">
      <c r="A305" s="3">
        <v>8</v>
      </c>
      <c r="B305" s="254" t="s">
        <v>4421</v>
      </c>
      <c r="C305" s="207" t="s">
        <v>4221</v>
      </c>
      <c r="D305" s="19">
        <v>283800</v>
      </c>
      <c r="E305" s="19">
        <v>287250</v>
      </c>
      <c r="F305" s="19">
        <v>818500</v>
      </c>
      <c r="G305" s="19">
        <v>777575</v>
      </c>
      <c r="H305" s="250"/>
      <c r="I305" s="255" t="s">
        <v>4631</v>
      </c>
    </row>
    <row r="306" spans="1:9" ht="13.15" customHeight="1" x14ac:dyDescent="0.25">
      <c r="A306" s="3">
        <v>9</v>
      </c>
      <c r="B306" s="254" t="s">
        <v>4423</v>
      </c>
      <c r="C306" s="207" t="s">
        <v>4223</v>
      </c>
      <c r="D306" s="19">
        <v>289800</v>
      </c>
      <c r="E306" s="19">
        <v>257250</v>
      </c>
      <c r="F306" s="19">
        <v>818750</v>
      </c>
      <c r="G306" s="19">
        <v>777812.5</v>
      </c>
      <c r="H306" s="250"/>
      <c r="I306" s="255" t="s">
        <v>4631</v>
      </c>
    </row>
    <row r="307" spans="1:9" ht="13.15" customHeight="1" x14ac:dyDescent="0.25">
      <c r="A307" s="50" t="s">
        <v>294</v>
      </c>
      <c r="B307" s="256"/>
      <c r="C307" s="208"/>
      <c r="D307" s="257">
        <v>3837500</v>
      </c>
      <c r="E307" s="257">
        <v>4000000</v>
      </c>
      <c r="F307" s="257">
        <v>10400000</v>
      </c>
      <c r="G307" s="257">
        <v>12000000</v>
      </c>
      <c r="H307" s="250"/>
      <c r="I307" s="255"/>
    </row>
    <row r="308" spans="1:9" ht="13.15" customHeight="1" x14ac:dyDescent="0.25">
      <c r="A308" s="57">
        <v>31</v>
      </c>
      <c r="B308" s="252" t="s">
        <v>4469</v>
      </c>
      <c r="C308" s="205" t="s">
        <v>4272</v>
      </c>
      <c r="D308" s="253"/>
      <c r="E308" s="253"/>
      <c r="F308" s="253"/>
      <c r="G308" s="253"/>
      <c r="H308" s="250"/>
      <c r="I308" s="255"/>
    </row>
    <row r="309" spans="1:9" ht="13.15" customHeight="1" x14ac:dyDescent="0.25">
      <c r="A309" s="3">
        <v>1</v>
      </c>
      <c r="B309" s="254" t="s">
        <v>4410</v>
      </c>
      <c r="C309" s="207" t="s">
        <v>4210</v>
      </c>
      <c r="D309" s="19">
        <v>177509183</v>
      </c>
      <c r="E309" s="19">
        <v>119593112</v>
      </c>
      <c r="F309" s="19">
        <v>180000000</v>
      </c>
      <c r="G309" s="19">
        <v>400000000</v>
      </c>
      <c r="H309" s="250"/>
      <c r="I309" s="255" t="s">
        <v>4631</v>
      </c>
    </row>
    <row r="310" spans="1:9" ht="13.15" customHeight="1" x14ac:dyDescent="0.25">
      <c r="A310" s="3">
        <v>2</v>
      </c>
      <c r="B310" s="254" t="s">
        <v>4425</v>
      </c>
      <c r="C310" s="207" t="s">
        <v>4225</v>
      </c>
      <c r="D310" s="19">
        <v>28038665</v>
      </c>
      <c r="E310" s="19">
        <v>50404192</v>
      </c>
      <c r="F310" s="19">
        <v>80000000</v>
      </c>
      <c r="G310" s="19">
        <v>120000000</v>
      </c>
      <c r="H310" s="250"/>
      <c r="I310" s="255" t="s">
        <v>4631</v>
      </c>
    </row>
    <row r="311" spans="1:9" ht="13.15" customHeight="1" x14ac:dyDescent="0.25">
      <c r="A311" s="3">
        <v>3</v>
      </c>
      <c r="B311" s="254" t="s">
        <v>4411</v>
      </c>
      <c r="C311" s="207" t="s">
        <v>4211</v>
      </c>
      <c r="D311" s="19">
        <v>17707930</v>
      </c>
      <c r="E311" s="19">
        <v>31521040</v>
      </c>
      <c r="F311" s="19">
        <v>50000000</v>
      </c>
      <c r="G311" s="19">
        <v>50000000</v>
      </c>
      <c r="H311" s="250"/>
      <c r="I311" s="255" t="s">
        <v>4631</v>
      </c>
    </row>
    <row r="312" spans="1:9" ht="13.15" customHeight="1" x14ac:dyDescent="0.25">
      <c r="A312" s="3">
        <v>4</v>
      </c>
      <c r="B312" s="254" t="s">
        <v>4413</v>
      </c>
      <c r="C312" s="207" t="s">
        <v>4213</v>
      </c>
      <c r="D312" s="19">
        <v>37081810</v>
      </c>
      <c r="E312" s="19">
        <v>45486688</v>
      </c>
      <c r="F312" s="19">
        <v>80000000</v>
      </c>
      <c r="G312" s="19">
        <v>100000000</v>
      </c>
      <c r="H312" s="250"/>
      <c r="I312" s="255" t="s">
        <v>4631</v>
      </c>
    </row>
    <row r="313" spans="1:9" ht="13.15" customHeight="1" x14ac:dyDescent="0.25">
      <c r="A313" s="3">
        <v>5</v>
      </c>
      <c r="B313" s="254" t="s">
        <v>4416</v>
      </c>
      <c r="C313" s="207" t="s">
        <v>4216</v>
      </c>
      <c r="D313" s="19">
        <v>44529569</v>
      </c>
      <c r="E313" s="19">
        <v>50404168</v>
      </c>
      <c r="F313" s="19">
        <v>80000000</v>
      </c>
      <c r="G313" s="19">
        <v>160000000</v>
      </c>
      <c r="H313" s="250"/>
      <c r="I313" s="255" t="s">
        <v>4631</v>
      </c>
    </row>
    <row r="314" spans="1:9" ht="13.15" customHeight="1" x14ac:dyDescent="0.25">
      <c r="A314" s="3">
        <v>6</v>
      </c>
      <c r="B314" s="254" t="s">
        <v>4417</v>
      </c>
      <c r="C314" s="207" t="s">
        <v>4217</v>
      </c>
      <c r="D314" s="19">
        <v>50224354</v>
      </c>
      <c r="E314" s="19">
        <v>35356680</v>
      </c>
      <c r="F314" s="19">
        <v>60000000</v>
      </c>
      <c r="G314" s="19">
        <v>120000000</v>
      </c>
      <c r="H314" s="250"/>
      <c r="I314" s="255" t="s">
        <v>4631</v>
      </c>
    </row>
    <row r="315" spans="1:9" ht="13.15" customHeight="1" x14ac:dyDescent="0.25">
      <c r="A315" s="3">
        <v>7</v>
      </c>
      <c r="B315" s="254" t="s">
        <v>4428</v>
      </c>
      <c r="C315" s="207" t="s">
        <v>4228</v>
      </c>
      <c r="D315" s="19">
        <v>58265994</v>
      </c>
      <c r="E315" s="19">
        <v>44257320</v>
      </c>
      <c r="F315" s="19">
        <v>80000000</v>
      </c>
      <c r="G315" s="19">
        <v>80000000</v>
      </c>
      <c r="H315" s="250"/>
      <c r="I315" s="255" t="s">
        <v>4631</v>
      </c>
    </row>
    <row r="316" spans="1:9" ht="13.15" customHeight="1" x14ac:dyDescent="0.25">
      <c r="A316" s="3">
        <v>8</v>
      </c>
      <c r="B316" s="254" t="s">
        <v>4432</v>
      </c>
      <c r="C316" s="207" t="s">
        <v>4232</v>
      </c>
      <c r="D316" s="19">
        <v>28345500</v>
      </c>
      <c r="E316" s="19">
        <v>40274160</v>
      </c>
      <c r="F316" s="19">
        <v>60000000</v>
      </c>
      <c r="G316" s="19">
        <v>60000000</v>
      </c>
      <c r="H316" s="250"/>
      <c r="I316" s="255" t="s">
        <v>4631</v>
      </c>
    </row>
    <row r="317" spans="1:9" ht="13.15" customHeight="1" x14ac:dyDescent="0.25">
      <c r="A317" s="3">
        <v>9</v>
      </c>
      <c r="B317" s="254" t="s">
        <v>4445</v>
      </c>
      <c r="C317" s="207" t="s">
        <v>4245</v>
      </c>
      <c r="D317" s="19">
        <v>33487931</v>
      </c>
      <c r="E317" s="19">
        <v>17506224</v>
      </c>
      <c r="F317" s="19">
        <v>20000000</v>
      </c>
      <c r="G317" s="19">
        <v>20000000</v>
      </c>
      <c r="H317" s="250"/>
      <c r="I317" s="255" t="s">
        <v>4631</v>
      </c>
    </row>
    <row r="318" spans="1:9" ht="13.15" customHeight="1" x14ac:dyDescent="0.25">
      <c r="A318" s="3">
        <v>10</v>
      </c>
      <c r="B318" s="254" t="s">
        <v>4421</v>
      </c>
      <c r="C318" s="207" t="s">
        <v>4221</v>
      </c>
      <c r="D318" s="19">
        <v>26200204</v>
      </c>
      <c r="E318" s="19">
        <v>18932296</v>
      </c>
      <c r="F318" s="19">
        <v>30000000</v>
      </c>
      <c r="G318" s="19">
        <v>30000000</v>
      </c>
      <c r="H318" s="250"/>
      <c r="I318" s="255" t="s">
        <v>4631</v>
      </c>
    </row>
    <row r="319" spans="1:9" ht="13.15" customHeight="1" x14ac:dyDescent="0.25">
      <c r="A319" s="3">
        <v>11</v>
      </c>
      <c r="B319" s="254" t="s">
        <v>4423</v>
      </c>
      <c r="C319" s="207" t="s">
        <v>4223</v>
      </c>
      <c r="D319" s="19">
        <v>59725360</v>
      </c>
      <c r="E319" s="19">
        <v>38012120</v>
      </c>
      <c r="F319" s="19">
        <v>60000000</v>
      </c>
      <c r="G319" s="19">
        <v>60000000</v>
      </c>
      <c r="H319" s="250"/>
      <c r="I319" s="255" t="s">
        <v>4631</v>
      </c>
    </row>
    <row r="320" spans="1:9" ht="13.15" customHeight="1" x14ac:dyDescent="0.25">
      <c r="A320" s="50" t="s">
        <v>294</v>
      </c>
      <c r="B320" s="256"/>
      <c r="C320" s="208"/>
      <c r="D320" s="257">
        <v>561116500</v>
      </c>
      <c r="E320" s="257">
        <v>491748000</v>
      </c>
      <c r="F320" s="257">
        <v>780000000</v>
      </c>
      <c r="G320" s="257">
        <v>1200000000</v>
      </c>
      <c r="H320" s="250"/>
      <c r="I320" s="255"/>
    </row>
    <row r="321" spans="1:9" ht="13.15" customHeight="1" x14ac:dyDescent="0.25">
      <c r="A321" s="57">
        <v>32</v>
      </c>
      <c r="B321" s="252" t="s">
        <v>4470</v>
      </c>
      <c r="C321" s="205" t="s">
        <v>4273</v>
      </c>
      <c r="D321" s="253"/>
      <c r="E321" s="253"/>
      <c r="F321" s="253"/>
      <c r="G321" s="253"/>
      <c r="H321" s="250"/>
      <c r="I321" s="255"/>
    </row>
    <row r="322" spans="1:9" ht="13.15" customHeight="1" x14ac:dyDescent="0.25">
      <c r="A322" s="3">
        <v>1</v>
      </c>
      <c r="B322" s="254" t="s">
        <v>4410</v>
      </c>
      <c r="C322" s="207" t="s">
        <v>4210</v>
      </c>
      <c r="D322" s="19">
        <v>2400000</v>
      </c>
      <c r="E322" s="19">
        <v>2223000</v>
      </c>
      <c r="F322" s="19">
        <v>4000000</v>
      </c>
      <c r="G322" s="19">
        <v>5082900</v>
      </c>
      <c r="H322" s="250"/>
      <c r="I322" s="255" t="s">
        <v>4631</v>
      </c>
    </row>
    <row r="323" spans="1:9" ht="13.15" customHeight="1" x14ac:dyDescent="0.25">
      <c r="A323" s="3">
        <v>2</v>
      </c>
      <c r="B323" s="254" t="s">
        <v>4425</v>
      </c>
      <c r="C323" s="207" t="s">
        <v>4225</v>
      </c>
      <c r="D323" s="19">
        <v>810000</v>
      </c>
      <c r="E323" s="19">
        <v>610000</v>
      </c>
      <c r="F323" s="19">
        <v>1000000</v>
      </c>
      <c r="G323" s="19">
        <v>3000000</v>
      </c>
      <c r="H323" s="250"/>
      <c r="I323" s="255" t="s">
        <v>4631</v>
      </c>
    </row>
    <row r="324" spans="1:9" ht="13.15" customHeight="1" x14ac:dyDescent="0.25">
      <c r="A324" s="3">
        <v>3</v>
      </c>
      <c r="B324" s="254" t="s">
        <v>4413</v>
      </c>
      <c r="C324" s="207" t="s">
        <v>4213</v>
      </c>
      <c r="D324" s="19">
        <v>1530000</v>
      </c>
      <c r="E324" s="19">
        <v>1900000</v>
      </c>
      <c r="F324" s="19">
        <v>3500000</v>
      </c>
      <c r="G324" s="19">
        <v>3500000</v>
      </c>
      <c r="H324" s="250"/>
      <c r="I324" s="255" t="s">
        <v>4631</v>
      </c>
    </row>
    <row r="325" spans="1:9" ht="13.15" customHeight="1" x14ac:dyDescent="0.25">
      <c r="A325" s="3">
        <v>4</v>
      </c>
      <c r="B325" s="254" t="s">
        <v>4452</v>
      </c>
      <c r="C325" s="207" t="s">
        <v>4252</v>
      </c>
      <c r="D325" s="19">
        <v>1800000</v>
      </c>
      <c r="E325" s="19">
        <v>1463300</v>
      </c>
      <c r="F325" s="19">
        <v>2500000</v>
      </c>
      <c r="G325" s="19">
        <v>2000000</v>
      </c>
      <c r="H325" s="250"/>
      <c r="I325" s="255" t="s">
        <v>4631</v>
      </c>
    </row>
    <row r="326" spans="1:9" ht="13.15" customHeight="1" x14ac:dyDescent="0.25">
      <c r="A326" s="3">
        <v>5</v>
      </c>
      <c r="B326" s="254" t="s">
        <v>4417</v>
      </c>
      <c r="C326" s="207" t="s">
        <v>4217</v>
      </c>
      <c r="D326" s="19">
        <v>1472000</v>
      </c>
      <c r="E326" s="19">
        <v>2195555.5</v>
      </c>
      <c r="F326" s="19">
        <v>3000000</v>
      </c>
      <c r="G326" s="19">
        <v>4500000</v>
      </c>
      <c r="H326" s="250"/>
      <c r="I326" s="255" t="s">
        <v>4631</v>
      </c>
    </row>
    <row r="327" spans="1:9" ht="13.15" customHeight="1" x14ac:dyDescent="0.25">
      <c r="A327" s="3">
        <v>6</v>
      </c>
      <c r="B327" s="254" t="s">
        <v>4428</v>
      </c>
      <c r="C327" s="207" t="s">
        <v>4228</v>
      </c>
      <c r="D327" s="19">
        <v>1368000</v>
      </c>
      <c r="E327" s="19">
        <v>1350000</v>
      </c>
      <c r="F327" s="19">
        <v>2000000</v>
      </c>
      <c r="G327" s="19">
        <v>5000000</v>
      </c>
      <c r="H327" s="250"/>
      <c r="I327" s="255" t="s">
        <v>4631</v>
      </c>
    </row>
    <row r="328" spans="1:9" ht="13.15" customHeight="1" x14ac:dyDescent="0.25">
      <c r="A328" s="3">
        <v>7</v>
      </c>
      <c r="B328" s="254" t="s">
        <v>4432</v>
      </c>
      <c r="C328" s="207" t="s">
        <v>4232</v>
      </c>
      <c r="D328" s="19">
        <v>2340000</v>
      </c>
      <c r="E328" s="19">
        <v>1790000</v>
      </c>
      <c r="F328" s="19">
        <v>2658000</v>
      </c>
      <c r="G328" s="19">
        <v>3000000</v>
      </c>
      <c r="H328" s="250"/>
      <c r="I328" s="255" t="s">
        <v>4631</v>
      </c>
    </row>
    <row r="329" spans="1:9" ht="13.15" customHeight="1" x14ac:dyDescent="0.25">
      <c r="A329" s="3">
        <v>8</v>
      </c>
      <c r="B329" s="254" t="s">
        <v>4421</v>
      </c>
      <c r="C329" s="207" t="s">
        <v>4221</v>
      </c>
      <c r="D329" s="19">
        <v>1040800</v>
      </c>
      <c r="E329" s="19">
        <v>1020000</v>
      </c>
      <c r="F329" s="19">
        <v>1500000</v>
      </c>
      <c r="G329" s="19">
        <v>575100</v>
      </c>
      <c r="H329" s="250"/>
      <c r="I329" s="255" t="s">
        <v>4631</v>
      </c>
    </row>
    <row r="330" spans="1:9" ht="13.15" customHeight="1" x14ac:dyDescent="0.25">
      <c r="A330" s="3">
        <v>9</v>
      </c>
      <c r="B330" s="254" t="s">
        <v>4423</v>
      </c>
      <c r="C330" s="207" t="s">
        <v>4223</v>
      </c>
      <c r="D330" s="19">
        <v>1620000</v>
      </c>
      <c r="E330" s="19">
        <v>1090000</v>
      </c>
      <c r="F330" s="19">
        <v>1500000</v>
      </c>
      <c r="G330" s="19">
        <v>2000000</v>
      </c>
      <c r="H330" s="250"/>
      <c r="I330" s="255" t="s">
        <v>4631</v>
      </c>
    </row>
    <row r="331" spans="1:9" ht="13.15" customHeight="1" x14ac:dyDescent="0.25">
      <c r="A331" s="50" t="s">
        <v>294</v>
      </c>
      <c r="B331" s="256"/>
      <c r="C331" s="208"/>
      <c r="D331" s="257">
        <v>14380800</v>
      </c>
      <c r="E331" s="257">
        <v>13641855.5</v>
      </c>
      <c r="F331" s="257">
        <v>21658000</v>
      </c>
      <c r="G331" s="257">
        <v>28658000</v>
      </c>
      <c r="H331" s="250"/>
      <c r="I331" s="255"/>
    </row>
    <row r="332" spans="1:9" ht="13.15" customHeight="1" x14ac:dyDescent="0.25">
      <c r="A332" s="57">
        <v>33</v>
      </c>
      <c r="B332" s="252" t="s">
        <v>4471</v>
      </c>
      <c r="C332" s="205" t="s">
        <v>4274</v>
      </c>
      <c r="D332" s="253"/>
      <c r="E332" s="253"/>
      <c r="F332" s="253"/>
      <c r="G332" s="253"/>
      <c r="H332" s="250"/>
      <c r="I332" s="255"/>
    </row>
    <row r="333" spans="1:9" ht="13.15" customHeight="1" x14ac:dyDescent="0.25">
      <c r="A333" s="3">
        <v>1</v>
      </c>
      <c r="B333" s="254" t="s">
        <v>4410</v>
      </c>
      <c r="C333" s="207" t="s">
        <v>4210</v>
      </c>
      <c r="D333" s="19">
        <v>300000</v>
      </c>
      <c r="E333" s="19">
        <v>492000</v>
      </c>
      <c r="F333" s="19">
        <v>800000</v>
      </c>
      <c r="G333" s="19">
        <v>800000</v>
      </c>
      <c r="H333" s="250"/>
      <c r="I333" s="255" t="s">
        <v>4631</v>
      </c>
    </row>
    <row r="334" spans="1:9" ht="13.15" customHeight="1" x14ac:dyDescent="0.25">
      <c r="A334" s="3">
        <v>2</v>
      </c>
      <c r="B334" s="254" t="s">
        <v>4425</v>
      </c>
      <c r="C334" s="207" t="s">
        <v>4225</v>
      </c>
      <c r="D334" s="19">
        <v>30000</v>
      </c>
      <c r="E334" s="19">
        <v>122880</v>
      </c>
      <c r="F334" s="19">
        <v>200000</v>
      </c>
      <c r="G334" s="19">
        <v>200000</v>
      </c>
      <c r="H334" s="250"/>
      <c r="I334" s="255" t="s">
        <v>4631</v>
      </c>
    </row>
    <row r="335" spans="1:9" ht="13.15" customHeight="1" x14ac:dyDescent="0.25">
      <c r="A335" s="3">
        <v>3</v>
      </c>
      <c r="B335" s="254" t="s">
        <v>4411</v>
      </c>
      <c r="C335" s="207" t="s">
        <v>4211</v>
      </c>
      <c r="D335" s="19">
        <v>150000</v>
      </c>
      <c r="E335" s="19">
        <v>92400</v>
      </c>
      <c r="F335" s="19">
        <v>150000</v>
      </c>
      <c r="G335" s="19">
        <v>150000</v>
      </c>
      <c r="H335" s="250"/>
      <c r="I335" s="255" t="s">
        <v>4631</v>
      </c>
    </row>
    <row r="336" spans="1:9" ht="13.15" customHeight="1" x14ac:dyDescent="0.25">
      <c r="A336" s="3">
        <v>4</v>
      </c>
      <c r="B336" s="254" t="s">
        <v>4413</v>
      </c>
      <c r="C336" s="207" t="s">
        <v>4213</v>
      </c>
      <c r="D336" s="19">
        <v>150000</v>
      </c>
      <c r="E336" s="19">
        <v>123120</v>
      </c>
      <c r="F336" s="19">
        <v>200000</v>
      </c>
      <c r="G336" s="19">
        <v>200000</v>
      </c>
      <c r="H336" s="250"/>
      <c r="I336" s="255" t="s">
        <v>4631</v>
      </c>
    </row>
    <row r="337" spans="1:9" ht="13.15" customHeight="1" x14ac:dyDescent="0.25">
      <c r="A337" s="3">
        <v>5</v>
      </c>
      <c r="B337" s="254" t="s">
        <v>4452</v>
      </c>
      <c r="C337" s="207" t="s">
        <v>4252</v>
      </c>
      <c r="D337" s="19">
        <v>75000</v>
      </c>
      <c r="E337" s="19">
        <v>30720</v>
      </c>
      <c r="F337" s="19">
        <v>50000</v>
      </c>
      <c r="G337" s="19">
        <v>50000</v>
      </c>
      <c r="H337" s="250"/>
      <c r="I337" s="255" t="s">
        <v>4631</v>
      </c>
    </row>
    <row r="338" spans="1:9" ht="13.15" customHeight="1" x14ac:dyDescent="0.25">
      <c r="A338" s="3">
        <v>6</v>
      </c>
      <c r="B338" s="254" t="s">
        <v>4417</v>
      </c>
      <c r="C338" s="207" t="s">
        <v>4217</v>
      </c>
      <c r="D338" s="19">
        <v>150000</v>
      </c>
      <c r="E338" s="19">
        <v>454800</v>
      </c>
      <c r="F338" s="19">
        <v>700000</v>
      </c>
      <c r="G338" s="19">
        <v>700000</v>
      </c>
      <c r="H338" s="250"/>
      <c r="I338" s="255" t="s">
        <v>4631</v>
      </c>
    </row>
    <row r="339" spans="1:9" ht="13.15" customHeight="1" x14ac:dyDescent="0.25">
      <c r="A339" s="3">
        <v>7</v>
      </c>
      <c r="B339" s="254" t="s">
        <v>4428</v>
      </c>
      <c r="C339" s="207" t="s">
        <v>4228</v>
      </c>
      <c r="D339" s="19">
        <v>60000</v>
      </c>
      <c r="E339" s="19">
        <v>307680</v>
      </c>
      <c r="F339" s="19">
        <v>500000</v>
      </c>
      <c r="G339" s="19">
        <v>500000</v>
      </c>
      <c r="H339" s="250"/>
      <c r="I339" s="255" t="s">
        <v>4631</v>
      </c>
    </row>
    <row r="340" spans="1:9" ht="13.15" customHeight="1" x14ac:dyDescent="0.25">
      <c r="A340" s="3">
        <v>8</v>
      </c>
      <c r="B340" s="254" t="s">
        <v>4432</v>
      </c>
      <c r="C340" s="207" t="s">
        <v>4232</v>
      </c>
      <c r="D340" s="19">
        <v>150000</v>
      </c>
      <c r="E340" s="19">
        <v>406800</v>
      </c>
      <c r="F340" s="19">
        <v>700000</v>
      </c>
      <c r="G340" s="19">
        <v>700000</v>
      </c>
      <c r="H340" s="250"/>
      <c r="I340" s="255" t="s">
        <v>4631</v>
      </c>
    </row>
    <row r="341" spans="1:9" ht="13.15" customHeight="1" x14ac:dyDescent="0.25">
      <c r="A341" s="3">
        <v>9</v>
      </c>
      <c r="B341" s="254" t="s">
        <v>4421</v>
      </c>
      <c r="C341" s="207" t="s">
        <v>4221</v>
      </c>
      <c r="D341" s="19">
        <v>45000</v>
      </c>
      <c r="E341" s="19">
        <v>184560</v>
      </c>
      <c r="F341" s="19">
        <v>300000</v>
      </c>
      <c r="G341" s="19">
        <v>300000</v>
      </c>
      <c r="H341" s="250"/>
      <c r="I341" s="255" t="s">
        <v>4631</v>
      </c>
    </row>
    <row r="342" spans="1:9" ht="13.15" customHeight="1" x14ac:dyDescent="0.25">
      <c r="A342" s="3">
        <v>10</v>
      </c>
      <c r="B342" s="254" t="s">
        <v>4423</v>
      </c>
      <c r="C342" s="207" t="s">
        <v>4223</v>
      </c>
      <c r="D342" s="19">
        <v>90000</v>
      </c>
      <c r="E342" s="19">
        <v>185040</v>
      </c>
      <c r="F342" s="19">
        <v>300000</v>
      </c>
      <c r="G342" s="19">
        <v>300000</v>
      </c>
      <c r="H342" s="250"/>
      <c r="I342" s="255" t="s">
        <v>4631</v>
      </c>
    </row>
    <row r="343" spans="1:9" ht="13.15" customHeight="1" x14ac:dyDescent="0.25">
      <c r="A343" s="50" t="s">
        <v>294</v>
      </c>
      <c r="B343" s="256"/>
      <c r="C343" s="208"/>
      <c r="D343" s="257">
        <v>1200000</v>
      </c>
      <c r="E343" s="257">
        <v>2400000</v>
      </c>
      <c r="F343" s="257">
        <v>3900000</v>
      </c>
      <c r="G343" s="257">
        <v>3900000</v>
      </c>
      <c r="H343" s="250"/>
      <c r="I343" s="255"/>
    </row>
    <row r="344" spans="1:9" ht="13.15" customHeight="1" x14ac:dyDescent="0.25">
      <c r="A344" s="57">
        <v>34</v>
      </c>
      <c r="B344" s="252" t="s">
        <v>4472</v>
      </c>
      <c r="C344" s="205" t="s">
        <v>4275</v>
      </c>
      <c r="D344" s="253"/>
      <c r="E344" s="253"/>
      <c r="F344" s="253"/>
      <c r="G344" s="253"/>
      <c r="H344" s="250"/>
      <c r="I344" s="255"/>
    </row>
    <row r="345" spans="1:9" ht="13.15" customHeight="1" x14ac:dyDescent="0.25">
      <c r="A345" s="3">
        <v>1</v>
      </c>
      <c r="B345" s="254" t="s">
        <v>4410</v>
      </c>
      <c r="C345" s="207" t="s">
        <v>4210</v>
      </c>
      <c r="D345" s="19">
        <v>19786800</v>
      </c>
      <c r="E345" s="19">
        <v>13282080</v>
      </c>
      <c r="F345" s="19">
        <v>20600000</v>
      </c>
      <c r="G345" s="19">
        <v>50600000</v>
      </c>
      <c r="H345" s="250"/>
      <c r="I345" s="255" t="s">
        <v>4631</v>
      </c>
    </row>
    <row r="346" spans="1:9" ht="13.15" customHeight="1" x14ac:dyDescent="0.25">
      <c r="A346" s="3">
        <v>2</v>
      </c>
      <c r="B346" s="254" t="s">
        <v>4425</v>
      </c>
      <c r="C346" s="207" t="s">
        <v>4225</v>
      </c>
      <c r="D346" s="19">
        <v>468400</v>
      </c>
      <c r="E346" s="19">
        <v>302400</v>
      </c>
      <c r="F346" s="19">
        <v>500000</v>
      </c>
      <c r="G346" s="19">
        <v>1500000</v>
      </c>
      <c r="H346" s="250"/>
      <c r="I346" s="255" t="s">
        <v>4631</v>
      </c>
    </row>
    <row r="347" spans="1:9" ht="13.15" customHeight="1" x14ac:dyDescent="0.25">
      <c r="A347" s="3">
        <v>3</v>
      </c>
      <c r="B347" s="254" t="s">
        <v>4411</v>
      </c>
      <c r="C347" s="207" t="s">
        <v>4211</v>
      </c>
      <c r="D347" s="19">
        <v>637600</v>
      </c>
      <c r="E347" s="19">
        <v>924000</v>
      </c>
      <c r="F347" s="19">
        <v>1500000</v>
      </c>
      <c r="G347" s="19">
        <v>1500000</v>
      </c>
      <c r="H347" s="250"/>
      <c r="I347" s="255" t="s">
        <v>4631</v>
      </c>
    </row>
    <row r="348" spans="1:9" ht="13.15" customHeight="1" x14ac:dyDescent="0.25">
      <c r="A348" s="3">
        <v>4</v>
      </c>
      <c r="B348" s="254" t="s">
        <v>4413</v>
      </c>
      <c r="C348" s="207" t="s">
        <v>4213</v>
      </c>
      <c r="D348" s="19">
        <v>1775000</v>
      </c>
      <c r="E348" s="19">
        <v>1233120</v>
      </c>
      <c r="F348" s="19">
        <v>2000000</v>
      </c>
      <c r="G348" s="19">
        <v>3000000</v>
      </c>
      <c r="H348" s="250"/>
      <c r="I348" s="255" t="s">
        <v>4631</v>
      </c>
    </row>
    <row r="349" spans="1:9" ht="13.15" customHeight="1" x14ac:dyDescent="0.25">
      <c r="A349" s="3">
        <v>5</v>
      </c>
      <c r="B349" s="254" t="s">
        <v>4416</v>
      </c>
      <c r="C349" s="207" t="s">
        <v>4216</v>
      </c>
      <c r="D349" s="19">
        <v>906800</v>
      </c>
      <c r="E349" s="19">
        <v>1226400</v>
      </c>
      <c r="F349" s="19">
        <v>2000000</v>
      </c>
      <c r="G349" s="19">
        <v>2000000</v>
      </c>
      <c r="H349" s="250"/>
      <c r="I349" s="255" t="s">
        <v>4631</v>
      </c>
    </row>
    <row r="350" spans="1:9" ht="13.15" customHeight="1" x14ac:dyDescent="0.25">
      <c r="A350" s="3">
        <v>6</v>
      </c>
      <c r="B350" s="254" t="s">
        <v>4417</v>
      </c>
      <c r="C350" s="207" t="s">
        <v>4217</v>
      </c>
      <c r="D350" s="19">
        <v>7074300</v>
      </c>
      <c r="E350" s="19">
        <v>9240000</v>
      </c>
      <c r="F350" s="19">
        <v>15000000</v>
      </c>
      <c r="G350" s="19">
        <v>25000000</v>
      </c>
      <c r="H350" s="250"/>
      <c r="I350" s="255" t="s">
        <v>4631</v>
      </c>
    </row>
    <row r="351" spans="1:9" ht="13.15" customHeight="1" x14ac:dyDescent="0.25">
      <c r="A351" s="3">
        <v>7</v>
      </c>
      <c r="B351" s="254" t="s">
        <v>4428</v>
      </c>
      <c r="C351" s="207" t="s">
        <v>4228</v>
      </c>
      <c r="D351" s="19">
        <v>1525700</v>
      </c>
      <c r="E351" s="19">
        <v>1209600</v>
      </c>
      <c r="F351" s="19">
        <v>2000000</v>
      </c>
      <c r="G351" s="19">
        <v>5000000</v>
      </c>
      <c r="H351" s="250"/>
      <c r="I351" s="255" t="s">
        <v>4631</v>
      </c>
    </row>
    <row r="352" spans="1:9" ht="13.15" customHeight="1" x14ac:dyDescent="0.25">
      <c r="A352" s="3">
        <v>8</v>
      </c>
      <c r="B352" s="254" t="s">
        <v>4432</v>
      </c>
      <c r="C352" s="207" t="s">
        <v>4232</v>
      </c>
      <c r="D352" s="19">
        <v>966500</v>
      </c>
      <c r="E352" s="19">
        <v>2452800</v>
      </c>
      <c r="F352" s="19">
        <v>4000000</v>
      </c>
      <c r="G352" s="19">
        <v>4000000</v>
      </c>
      <c r="H352" s="250"/>
      <c r="I352" s="255" t="s">
        <v>4631</v>
      </c>
    </row>
    <row r="353" spans="1:9" ht="13.15" customHeight="1" x14ac:dyDescent="0.25">
      <c r="A353" s="3">
        <v>9</v>
      </c>
      <c r="B353" s="254" t="s">
        <v>4445</v>
      </c>
      <c r="C353" s="207" t="s">
        <v>4245</v>
      </c>
      <c r="D353" s="19">
        <v>859600</v>
      </c>
      <c r="E353" s="19">
        <v>604800</v>
      </c>
      <c r="F353" s="19">
        <v>1000000</v>
      </c>
      <c r="G353" s="19">
        <v>2000000</v>
      </c>
      <c r="H353" s="250"/>
      <c r="I353" s="255" t="s">
        <v>4631</v>
      </c>
    </row>
    <row r="354" spans="1:9" ht="13.15" customHeight="1" x14ac:dyDescent="0.25">
      <c r="A354" s="3">
        <v>10</v>
      </c>
      <c r="B354" s="254" t="s">
        <v>4421</v>
      </c>
      <c r="C354" s="207" t="s">
        <v>4221</v>
      </c>
      <c r="D354" s="19">
        <v>3027500</v>
      </c>
      <c r="E354" s="19">
        <v>2352000</v>
      </c>
      <c r="F354" s="19">
        <v>4000000</v>
      </c>
      <c r="G354" s="19">
        <v>4000000</v>
      </c>
      <c r="H354" s="250"/>
      <c r="I354" s="255" t="s">
        <v>4631</v>
      </c>
    </row>
    <row r="355" spans="1:9" ht="13.15" customHeight="1" x14ac:dyDescent="0.25">
      <c r="A355" s="3">
        <v>11</v>
      </c>
      <c r="B355" s="254" t="s">
        <v>4423</v>
      </c>
      <c r="C355" s="207" t="s">
        <v>4223</v>
      </c>
      <c r="D355" s="19">
        <v>771800</v>
      </c>
      <c r="E355" s="19">
        <v>772800</v>
      </c>
      <c r="F355" s="19">
        <v>2000000</v>
      </c>
      <c r="G355" s="19">
        <v>2000000</v>
      </c>
      <c r="H355" s="250"/>
      <c r="I355" s="255" t="s">
        <v>4631</v>
      </c>
    </row>
    <row r="356" spans="1:9" ht="13.15" customHeight="1" x14ac:dyDescent="0.25">
      <c r="A356" s="50" t="s">
        <v>294</v>
      </c>
      <c r="B356" s="256"/>
      <c r="C356" s="208"/>
      <c r="D356" s="257">
        <v>37800000</v>
      </c>
      <c r="E356" s="257">
        <v>33600000</v>
      </c>
      <c r="F356" s="257">
        <v>54600000</v>
      </c>
      <c r="G356" s="257">
        <v>100600000</v>
      </c>
      <c r="H356" s="250"/>
      <c r="I356" s="255"/>
    </row>
    <row r="357" spans="1:9" ht="13.15" customHeight="1" x14ac:dyDescent="0.25">
      <c r="A357" s="57">
        <v>35</v>
      </c>
      <c r="B357" s="252" t="s">
        <v>4473</v>
      </c>
      <c r="C357" s="205" t="s">
        <v>4276</v>
      </c>
      <c r="D357" s="253"/>
      <c r="E357" s="253"/>
      <c r="F357" s="253"/>
      <c r="G357" s="253"/>
      <c r="H357" s="250"/>
      <c r="I357" s="255"/>
    </row>
    <row r="358" spans="1:9" ht="13.15" customHeight="1" x14ac:dyDescent="0.25">
      <c r="A358" s="3">
        <v>1</v>
      </c>
      <c r="B358" s="254" t="s">
        <v>4410</v>
      </c>
      <c r="C358" s="207" t="s">
        <v>4210</v>
      </c>
      <c r="D358" s="19">
        <v>14950310</v>
      </c>
      <c r="E358" s="19">
        <v>11131583</v>
      </c>
      <c r="F358" s="19">
        <v>18000000</v>
      </c>
      <c r="G358" s="19">
        <v>50000000</v>
      </c>
      <c r="H358" s="250"/>
      <c r="I358" s="255" t="s">
        <v>4631</v>
      </c>
    </row>
    <row r="359" spans="1:9" ht="13.15" customHeight="1" x14ac:dyDescent="0.25">
      <c r="A359" s="3">
        <v>2</v>
      </c>
      <c r="B359" s="254" t="s">
        <v>4425</v>
      </c>
      <c r="C359" s="207" t="s">
        <v>4225</v>
      </c>
      <c r="D359" s="19">
        <v>270840</v>
      </c>
      <c r="E359" s="19">
        <v>556440</v>
      </c>
      <c r="F359" s="19">
        <v>1000000</v>
      </c>
      <c r="G359" s="19">
        <v>2000000</v>
      </c>
      <c r="H359" s="250"/>
      <c r="I359" s="255" t="s">
        <v>4631</v>
      </c>
    </row>
    <row r="360" spans="1:9" ht="13.15" customHeight="1" x14ac:dyDescent="0.25">
      <c r="A360" s="3">
        <v>3</v>
      </c>
      <c r="B360" s="254" t="s">
        <v>4411</v>
      </c>
      <c r="C360" s="207" t="s">
        <v>4211</v>
      </c>
      <c r="D360" s="19">
        <v>314015</v>
      </c>
      <c r="E360" s="19">
        <v>614866</v>
      </c>
      <c r="F360" s="19">
        <v>1000000</v>
      </c>
      <c r="G360" s="19">
        <v>2000000</v>
      </c>
      <c r="H360" s="250"/>
      <c r="I360" s="255" t="s">
        <v>4631</v>
      </c>
    </row>
    <row r="361" spans="1:9" ht="13.15" customHeight="1" x14ac:dyDescent="0.25">
      <c r="A361" s="3">
        <v>4</v>
      </c>
      <c r="B361" s="254" t="s">
        <v>4413</v>
      </c>
      <c r="C361" s="207" t="s">
        <v>4213</v>
      </c>
      <c r="D361" s="19">
        <v>2034265</v>
      </c>
      <c r="E361" s="19">
        <v>1847380</v>
      </c>
      <c r="F361" s="19">
        <v>3000000</v>
      </c>
      <c r="G361" s="19">
        <v>3000000</v>
      </c>
      <c r="H361" s="250"/>
      <c r="I361" s="255" t="s">
        <v>4631</v>
      </c>
    </row>
    <row r="362" spans="1:9" ht="13.15" customHeight="1" x14ac:dyDescent="0.25">
      <c r="A362" s="3">
        <v>5</v>
      </c>
      <c r="B362" s="254" t="s">
        <v>4416</v>
      </c>
      <c r="C362" s="207" t="s">
        <v>4216</v>
      </c>
      <c r="D362" s="19">
        <v>1441685</v>
      </c>
      <c r="E362" s="19">
        <v>1229734</v>
      </c>
      <c r="F362" s="19">
        <v>2000000</v>
      </c>
      <c r="G362" s="19">
        <v>2000000</v>
      </c>
      <c r="H362" s="250"/>
      <c r="I362" s="255" t="s">
        <v>4631</v>
      </c>
    </row>
    <row r="363" spans="1:9" ht="13.15" customHeight="1" x14ac:dyDescent="0.25">
      <c r="A363" s="3">
        <v>6</v>
      </c>
      <c r="B363" s="254" t="s">
        <v>4417</v>
      </c>
      <c r="C363" s="207" t="s">
        <v>4217</v>
      </c>
      <c r="D363" s="19">
        <v>5950075</v>
      </c>
      <c r="E363" s="19">
        <v>5536578</v>
      </c>
      <c r="F363" s="19">
        <v>9000000</v>
      </c>
      <c r="G363" s="19">
        <v>10000000</v>
      </c>
      <c r="H363" s="250"/>
      <c r="I363" s="255" t="s">
        <v>4631</v>
      </c>
    </row>
    <row r="364" spans="1:9" ht="13.15" customHeight="1" x14ac:dyDescent="0.25">
      <c r="A364" s="3">
        <v>7</v>
      </c>
      <c r="B364" s="254" t="s">
        <v>4428</v>
      </c>
      <c r="C364" s="207" t="s">
        <v>4228</v>
      </c>
      <c r="D364" s="19">
        <v>1650250</v>
      </c>
      <c r="E364" s="19">
        <v>1535774</v>
      </c>
      <c r="F364" s="19">
        <v>2500000</v>
      </c>
      <c r="G364" s="19">
        <v>2500000</v>
      </c>
      <c r="H364" s="250"/>
      <c r="I364" s="255" t="s">
        <v>4631</v>
      </c>
    </row>
    <row r="365" spans="1:9" ht="13.15" customHeight="1" x14ac:dyDescent="0.25">
      <c r="A365" s="3">
        <v>8</v>
      </c>
      <c r="B365" s="254" t="s">
        <v>4432</v>
      </c>
      <c r="C365" s="207" t="s">
        <v>4232</v>
      </c>
      <c r="D365" s="19">
        <v>1346250</v>
      </c>
      <c r="E365" s="19">
        <v>923690</v>
      </c>
      <c r="F365" s="19">
        <v>1500000</v>
      </c>
      <c r="G365" s="19">
        <v>1500000</v>
      </c>
      <c r="H365" s="250"/>
      <c r="I365" s="255" t="s">
        <v>4631</v>
      </c>
    </row>
    <row r="366" spans="1:9" ht="13.15" customHeight="1" x14ac:dyDescent="0.25">
      <c r="A366" s="3">
        <v>9</v>
      </c>
      <c r="B366" s="254" t="s">
        <v>4421</v>
      </c>
      <c r="C366" s="207" t="s">
        <v>4221</v>
      </c>
      <c r="D366" s="19">
        <v>1554265</v>
      </c>
      <c r="E366" s="19">
        <v>3513918</v>
      </c>
      <c r="F366" s="19">
        <v>5710750</v>
      </c>
      <c r="G366" s="19">
        <v>5710750</v>
      </c>
      <c r="H366" s="250"/>
      <c r="I366" s="255" t="s">
        <v>4631</v>
      </c>
    </row>
    <row r="367" spans="1:9" ht="13.15" customHeight="1" x14ac:dyDescent="0.25">
      <c r="A367" s="3">
        <v>10</v>
      </c>
      <c r="B367" s="254" t="s">
        <v>4423</v>
      </c>
      <c r="C367" s="207" t="s">
        <v>4223</v>
      </c>
      <c r="D367" s="19">
        <v>1787795</v>
      </c>
      <c r="E367" s="19">
        <v>932037</v>
      </c>
      <c r="F367" s="19">
        <v>1500000</v>
      </c>
      <c r="G367" s="19">
        <v>1500000</v>
      </c>
      <c r="H367" s="250"/>
      <c r="I367" s="255" t="s">
        <v>4631</v>
      </c>
    </row>
    <row r="368" spans="1:9" ht="13.15" customHeight="1" x14ac:dyDescent="0.25">
      <c r="A368" s="50" t="s">
        <v>294</v>
      </c>
      <c r="B368" s="256"/>
      <c r="C368" s="208"/>
      <c r="D368" s="257">
        <v>31299750</v>
      </c>
      <c r="E368" s="257">
        <v>27822000</v>
      </c>
      <c r="F368" s="257">
        <v>45210750</v>
      </c>
      <c r="G368" s="257">
        <v>80210750</v>
      </c>
      <c r="H368" s="250"/>
      <c r="I368" s="255"/>
    </row>
    <row r="369" spans="1:9" ht="13.15" customHeight="1" x14ac:dyDescent="0.25">
      <c r="A369" s="57">
        <v>36</v>
      </c>
      <c r="B369" s="252" t="s">
        <v>4474</v>
      </c>
      <c r="C369" s="205" t="s">
        <v>4277</v>
      </c>
      <c r="D369" s="253"/>
      <c r="E369" s="253"/>
      <c r="F369" s="253"/>
      <c r="G369" s="253"/>
      <c r="H369" s="250"/>
      <c r="I369" s="255"/>
    </row>
    <row r="370" spans="1:9" ht="13.15" customHeight="1" x14ac:dyDescent="0.25">
      <c r="A370" s="3">
        <v>1</v>
      </c>
      <c r="B370" s="254" t="s">
        <v>4410</v>
      </c>
      <c r="C370" s="207" t="s">
        <v>4210</v>
      </c>
      <c r="D370" s="19">
        <v>4427000</v>
      </c>
      <c r="E370" s="19">
        <v>1472500</v>
      </c>
      <c r="F370" s="19">
        <v>4213155.6100000003</v>
      </c>
      <c r="G370" s="19">
        <v>4839905.6100000003</v>
      </c>
      <c r="H370" s="250"/>
      <c r="I370" s="255" t="s">
        <v>4631</v>
      </c>
    </row>
    <row r="371" spans="1:9" ht="13.15" customHeight="1" x14ac:dyDescent="0.25">
      <c r="A371" s="3">
        <v>2</v>
      </c>
      <c r="B371" s="254" t="s">
        <v>4425</v>
      </c>
      <c r="C371" s="207" t="s">
        <v>4225</v>
      </c>
      <c r="D371" s="19">
        <v>228000</v>
      </c>
      <c r="E371" s="19">
        <v>256500</v>
      </c>
      <c r="F371" s="19">
        <v>602807.14</v>
      </c>
      <c r="G371" s="19">
        <v>1229702.1399999999</v>
      </c>
      <c r="H371" s="250"/>
      <c r="I371" s="255" t="s">
        <v>4631</v>
      </c>
    </row>
    <row r="372" spans="1:9" ht="13.15" customHeight="1" x14ac:dyDescent="0.25">
      <c r="A372" s="3">
        <v>3</v>
      </c>
      <c r="B372" s="254" t="s">
        <v>4411</v>
      </c>
      <c r="C372" s="207" t="s">
        <v>4211</v>
      </c>
      <c r="D372" s="19">
        <v>380000</v>
      </c>
      <c r="E372" s="19">
        <v>332500</v>
      </c>
      <c r="F372" s="19">
        <v>843567.43</v>
      </c>
      <c r="G372" s="19">
        <v>1470317.43</v>
      </c>
      <c r="H372" s="250"/>
      <c r="I372" s="255" t="s">
        <v>4631</v>
      </c>
    </row>
    <row r="373" spans="1:9" ht="13.15" customHeight="1" x14ac:dyDescent="0.25">
      <c r="A373" s="3">
        <v>4</v>
      </c>
      <c r="B373" s="254" t="s">
        <v>4413</v>
      </c>
      <c r="C373" s="207" t="s">
        <v>4213</v>
      </c>
      <c r="D373" s="19">
        <v>589000</v>
      </c>
      <c r="E373" s="19">
        <v>608000</v>
      </c>
      <c r="F373" s="19">
        <v>554707.88</v>
      </c>
      <c r="G373" s="19">
        <v>1181457.8799999999</v>
      </c>
      <c r="H373" s="250"/>
      <c r="I373" s="255" t="s">
        <v>4631</v>
      </c>
    </row>
    <row r="374" spans="1:9" ht="13.15" customHeight="1" x14ac:dyDescent="0.25">
      <c r="A374" s="3">
        <v>5</v>
      </c>
      <c r="B374" s="254" t="s">
        <v>4416</v>
      </c>
      <c r="C374" s="207" t="s">
        <v>4216</v>
      </c>
      <c r="D374" s="19">
        <v>161500</v>
      </c>
      <c r="E374" s="19">
        <v>418000</v>
      </c>
      <c r="F374" s="19">
        <v>182426.99</v>
      </c>
      <c r="G374" s="19">
        <v>1585776.99</v>
      </c>
      <c r="H374" s="250"/>
      <c r="I374" s="255" t="s">
        <v>4631</v>
      </c>
    </row>
    <row r="375" spans="1:9" ht="13.15" customHeight="1" x14ac:dyDescent="0.25">
      <c r="A375" s="3">
        <v>6</v>
      </c>
      <c r="B375" s="254" t="s">
        <v>4417</v>
      </c>
      <c r="C375" s="207" t="s">
        <v>4217</v>
      </c>
      <c r="D375" s="19">
        <v>1121000</v>
      </c>
      <c r="E375" s="19">
        <v>902500</v>
      </c>
      <c r="F375" s="19">
        <v>2408509.36</v>
      </c>
      <c r="G375" s="19">
        <v>3035259.36</v>
      </c>
      <c r="H375" s="250"/>
      <c r="I375" s="255" t="s">
        <v>4631</v>
      </c>
    </row>
    <row r="376" spans="1:9" ht="13.15" customHeight="1" x14ac:dyDescent="0.25">
      <c r="A376" s="3">
        <v>7</v>
      </c>
      <c r="B376" s="254" t="s">
        <v>4428</v>
      </c>
      <c r="C376" s="207" t="s">
        <v>4228</v>
      </c>
      <c r="D376" s="19">
        <v>940500</v>
      </c>
      <c r="E376" s="19">
        <v>1168500</v>
      </c>
      <c r="F376" s="19">
        <v>1047368.91</v>
      </c>
      <c r="G376" s="19">
        <v>1674118.91</v>
      </c>
      <c r="H376" s="250"/>
      <c r="I376" s="255" t="s">
        <v>4631</v>
      </c>
    </row>
    <row r="377" spans="1:9" ht="13.15" customHeight="1" x14ac:dyDescent="0.25">
      <c r="A377" s="3">
        <v>8</v>
      </c>
      <c r="B377" s="254" t="s">
        <v>4432</v>
      </c>
      <c r="C377" s="207" t="s">
        <v>4232</v>
      </c>
      <c r="D377" s="19">
        <v>807500</v>
      </c>
      <c r="E377" s="19">
        <v>893000</v>
      </c>
      <c r="F377" s="19">
        <v>806608.62</v>
      </c>
      <c r="G377" s="19">
        <v>1433358.6</v>
      </c>
      <c r="H377" s="250"/>
      <c r="I377" s="255" t="s">
        <v>4631</v>
      </c>
    </row>
    <row r="378" spans="1:9" ht="13.15" customHeight="1" x14ac:dyDescent="0.25">
      <c r="A378" s="3">
        <v>9</v>
      </c>
      <c r="B378" s="254" t="s">
        <v>4421</v>
      </c>
      <c r="C378" s="207" t="s">
        <v>4221</v>
      </c>
      <c r="D378" s="19">
        <v>389500</v>
      </c>
      <c r="E378" s="19">
        <v>256500</v>
      </c>
      <c r="F378" s="19">
        <v>843567.43</v>
      </c>
      <c r="G378" s="19">
        <v>250000.02</v>
      </c>
      <c r="H378" s="250"/>
      <c r="I378" s="255" t="s">
        <v>4631</v>
      </c>
    </row>
    <row r="379" spans="1:9" ht="13.15" customHeight="1" x14ac:dyDescent="0.25">
      <c r="A379" s="3">
        <v>10</v>
      </c>
      <c r="B379" s="254" t="s">
        <v>4423</v>
      </c>
      <c r="C379" s="207" t="s">
        <v>4223</v>
      </c>
      <c r="D379" s="19">
        <v>456000</v>
      </c>
      <c r="E379" s="19">
        <v>342000</v>
      </c>
      <c r="F379" s="19">
        <v>847280.63</v>
      </c>
      <c r="G379" s="19">
        <v>1300103.06</v>
      </c>
      <c r="H379" s="250"/>
      <c r="I379" s="255" t="s">
        <v>4631</v>
      </c>
    </row>
    <row r="380" spans="1:9" ht="13.15" customHeight="1" x14ac:dyDescent="0.25">
      <c r="A380" s="50" t="s">
        <v>294</v>
      </c>
      <c r="B380" s="256"/>
      <c r="C380" s="208"/>
      <c r="D380" s="257">
        <v>9500000</v>
      </c>
      <c r="E380" s="257">
        <v>6650000</v>
      </c>
      <c r="F380" s="257">
        <v>12350000</v>
      </c>
      <c r="G380" s="257">
        <v>18000000</v>
      </c>
      <c r="H380" s="250"/>
      <c r="I380" s="255"/>
    </row>
    <row r="381" spans="1:9" ht="13.15" customHeight="1" x14ac:dyDescent="0.25">
      <c r="A381" s="57">
        <v>37</v>
      </c>
      <c r="B381" s="252" t="s">
        <v>4475</v>
      </c>
      <c r="C381" s="205" t="s">
        <v>4278</v>
      </c>
      <c r="D381" s="253"/>
      <c r="E381" s="253"/>
      <c r="F381" s="253"/>
      <c r="G381" s="253"/>
      <c r="H381" s="250"/>
      <c r="I381" s="255"/>
    </row>
    <row r="382" spans="1:9" ht="13.15" customHeight="1" x14ac:dyDescent="0.25">
      <c r="A382" s="3">
        <v>2</v>
      </c>
      <c r="B382" s="254" t="s">
        <v>4410</v>
      </c>
      <c r="C382" s="207" t="s">
        <v>4210</v>
      </c>
      <c r="D382" s="19">
        <v>540000</v>
      </c>
      <c r="E382" s="20">
        <v>0</v>
      </c>
      <c r="F382" s="19">
        <v>750000</v>
      </c>
      <c r="G382" s="19">
        <v>750000</v>
      </c>
      <c r="H382" s="250"/>
      <c r="I382" s="255" t="s">
        <v>4631</v>
      </c>
    </row>
    <row r="383" spans="1:9" ht="13.15" customHeight="1" x14ac:dyDescent="0.25">
      <c r="A383" s="3">
        <v>3</v>
      </c>
      <c r="B383" s="254" t="s">
        <v>4413</v>
      </c>
      <c r="C383" s="207" t="s">
        <v>4213</v>
      </c>
      <c r="D383" s="19">
        <v>360000</v>
      </c>
      <c r="E383" s="20">
        <v>0</v>
      </c>
      <c r="F383" s="20">
        <v>0</v>
      </c>
      <c r="G383" s="19">
        <v>500000</v>
      </c>
      <c r="H383" s="250"/>
      <c r="I383" s="255" t="s">
        <v>4631</v>
      </c>
    </row>
    <row r="384" spans="1:9" ht="13.15" customHeight="1" x14ac:dyDescent="0.25">
      <c r="A384" s="3">
        <v>5</v>
      </c>
      <c r="B384" s="254" t="s">
        <v>4429</v>
      </c>
      <c r="C384" s="207" t="s">
        <v>4229</v>
      </c>
      <c r="D384" s="19">
        <v>200000</v>
      </c>
      <c r="E384" s="19">
        <v>237000</v>
      </c>
      <c r="F384" s="19">
        <v>350000</v>
      </c>
      <c r="G384" s="19">
        <v>350000</v>
      </c>
      <c r="H384" s="250"/>
      <c r="I384" s="255" t="s">
        <v>4631</v>
      </c>
    </row>
    <row r="385" spans="1:9" ht="13.15" customHeight="1" x14ac:dyDescent="0.25">
      <c r="A385" s="3">
        <v>6</v>
      </c>
      <c r="B385" s="254" t="s">
        <v>4430</v>
      </c>
      <c r="C385" s="207" t="s">
        <v>4230</v>
      </c>
      <c r="D385" s="19">
        <v>600000</v>
      </c>
      <c r="E385" s="19">
        <v>750000</v>
      </c>
      <c r="F385" s="19">
        <v>750000</v>
      </c>
      <c r="G385" s="19">
        <v>750000</v>
      </c>
      <c r="H385" s="250"/>
      <c r="I385" s="255" t="s">
        <v>4631</v>
      </c>
    </row>
    <row r="386" spans="1:9" ht="13.15" customHeight="1" x14ac:dyDescent="0.25">
      <c r="A386" s="3">
        <v>7</v>
      </c>
      <c r="B386" s="254" t="s">
        <v>4431</v>
      </c>
      <c r="C386" s="207" t="s">
        <v>4231</v>
      </c>
      <c r="D386" s="19">
        <v>800000</v>
      </c>
      <c r="E386" s="19">
        <v>572000</v>
      </c>
      <c r="F386" s="19">
        <v>650000</v>
      </c>
      <c r="G386" s="19">
        <v>700000</v>
      </c>
      <c r="H386" s="250"/>
      <c r="I386" s="255" t="s">
        <v>4631</v>
      </c>
    </row>
    <row r="387" spans="1:9" ht="13.15" customHeight="1" x14ac:dyDescent="0.25">
      <c r="A387" s="3">
        <v>8</v>
      </c>
      <c r="B387" s="254" t="s">
        <v>4419</v>
      </c>
      <c r="C387" s="207" t="s">
        <v>4219</v>
      </c>
      <c r="D387" s="20">
        <v>0</v>
      </c>
      <c r="E387" s="20">
        <v>0</v>
      </c>
      <c r="F387" s="19">
        <v>1250000</v>
      </c>
      <c r="G387" s="19">
        <v>450000</v>
      </c>
      <c r="H387" s="250"/>
      <c r="I387" s="255" t="s">
        <v>4631</v>
      </c>
    </row>
    <row r="388" spans="1:9" ht="13.15" customHeight="1" x14ac:dyDescent="0.25">
      <c r="A388" s="3">
        <v>9</v>
      </c>
      <c r="B388" s="254" t="s">
        <v>4477</v>
      </c>
      <c r="C388" s="207" t="s">
        <v>4280</v>
      </c>
      <c r="D388" s="19">
        <v>200000</v>
      </c>
      <c r="E388" s="20">
        <v>0</v>
      </c>
      <c r="F388" s="19">
        <v>250000</v>
      </c>
      <c r="G388" s="19">
        <v>250000</v>
      </c>
      <c r="H388" s="250"/>
      <c r="I388" s="255" t="s">
        <v>4631</v>
      </c>
    </row>
    <row r="389" spans="1:9" ht="13.15" customHeight="1" x14ac:dyDescent="0.25">
      <c r="A389" s="3">
        <v>10</v>
      </c>
      <c r="B389" s="254" t="s">
        <v>4445</v>
      </c>
      <c r="C389" s="207" t="s">
        <v>4245</v>
      </c>
      <c r="D389" s="20">
        <v>0</v>
      </c>
      <c r="E389" s="20">
        <v>0</v>
      </c>
      <c r="F389" s="20">
        <v>0</v>
      </c>
      <c r="G389" s="19">
        <v>450000</v>
      </c>
      <c r="H389" s="250"/>
      <c r="I389" s="255" t="s">
        <v>4631</v>
      </c>
    </row>
    <row r="390" spans="1:9" ht="13.15" customHeight="1" x14ac:dyDescent="0.25">
      <c r="A390" s="3">
        <v>11</v>
      </c>
      <c r="B390" s="254" t="s">
        <v>4434</v>
      </c>
      <c r="C390" s="207" t="s">
        <v>4234</v>
      </c>
      <c r="D390" s="19">
        <v>600000</v>
      </c>
      <c r="E390" s="20">
        <v>0</v>
      </c>
      <c r="F390" s="19">
        <v>1000000</v>
      </c>
      <c r="G390" s="19">
        <v>1000000</v>
      </c>
      <c r="H390" s="250"/>
      <c r="I390" s="255" t="s">
        <v>4631</v>
      </c>
    </row>
    <row r="391" spans="1:9" ht="13.15" customHeight="1" x14ac:dyDescent="0.25">
      <c r="A391" s="3">
        <v>12</v>
      </c>
      <c r="B391" s="254" t="s">
        <v>4437</v>
      </c>
      <c r="C391" s="207" t="s">
        <v>4237</v>
      </c>
      <c r="D391" s="19">
        <v>732000</v>
      </c>
      <c r="E391" s="20">
        <v>0</v>
      </c>
      <c r="F391" s="19">
        <v>1000000</v>
      </c>
      <c r="G391" s="19">
        <v>500000</v>
      </c>
      <c r="H391" s="250"/>
      <c r="I391" s="255" t="s">
        <v>4631</v>
      </c>
    </row>
    <row r="392" spans="1:9" ht="13.15" customHeight="1" x14ac:dyDescent="0.25">
      <c r="A392" s="50" t="s">
        <v>294</v>
      </c>
      <c r="B392" s="256"/>
      <c r="C392" s="208"/>
      <c r="D392" s="257">
        <v>4032000</v>
      </c>
      <c r="E392" s="257">
        <v>1559000</v>
      </c>
      <c r="F392" s="257">
        <v>6000000</v>
      </c>
      <c r="G392" s="257">
        <v>5700000</v>
      </c>
      <c r="H392" s="250"/>
      <c r="I392" s="255"/>
    </row>
    <row r="393" spans="1:9" ht="13.15" customHeight="1" x14ac:dyDescent="0.25">
      <c r="A393" s="57">
        <v>39</v>
      </c>
      <c r="B393" s="252" t="s">
        <v>4478</v>
      </c>
      <c r="C393" s="205" t="s">
        <v>4281</v>
      </c>
      <c r="D393" s="253"/>
      <c r="E393" s="253"/>
      <c r="F393" s="253"/>
      <c r="G393" s="253"/>
      <c r="H393" s="250"/>
      <c r="I393" s="255"/>
    </row>
    <row r="394" spans="1:9" ht="13.15" customHeight="1" x14ac:dyDescent="0.25">
      <c r="A394" s="3">
        <v>1</v>
      </c>
      <c r="B394" s="254" t="s">
        <v>4410</v>
      </c>
      <c r="C394" s="207" t="s">
        <v>4210</v>
      </c>
      <c r="D394" s="19">
        <v>1163000</v>
      </c>
      <c r="E394" s="19">
        <v>461000</v>
      </c>
      <c r="F394" s="19">
        <v>1722000</v>
      </c>
      <c r="G394" s="19">
        <v>1702000</v>
      </c>
      <c r="H394" s="250"/>
      <c r="I394" s="255" t="s">
        <v>4631</v>
      </c>
    </row>
    <row r="395" spans="1:9" ht="13.15" customHeight="1" x14ac:dyDescent="0.25">
      <c r="A395" s="3">
        <v>2</v>
      </c>
      <c r="B395" s="254" t="s">
        <v>4425</v>
      </c>
      <c r="C395" s="207" t="s">
        <v>4225</v>
      </c>
      <c r="D395" s="19">
        <v>285000</v>
      </c>
      <c r="E395" s="19">
        <v>160000</v>
      </c>
      <c r="F395" s="19">
        <v>294000</v>
      </c>
      <c r="G395" s="19">
        <v>294000</v>
      </c>
      <c r="H395" s="250"/>
      <c r="I395" s="255" t="s">
        <v>4631</v>
      </c>
    </row>
    <row r="396" spans="1:9" ht="13.15" customHeight="1" x14ac:dyDescent="0.25">
      <c r="A396" s="3">
        <v>3</v>
      </c>
      <c r="B396" s="254" t="s">
        <v>4411</v>
      </c>
      <c r="C396" s="207" t="s">
        <v>4211</v>
      </c>
      <c r="D396" s="19">
        <v>180000</v>
      </c>
      <c r="E396" s="19">
        <v>100000</v>
      </c>
      <c r="F396" s="19">
        <v>350000</v>
      </c>
      <c r="G396" s="19">
        <v>350000</v>
      </c>
      <c r="H396" s="250"/>
      <c r="I396" s="255" t="s">
        <v>4631</v>
      </c>
    </row>
    <row r="397" spans="1:9" ht="13.15" customHeight="1" x14ac:dyDescent="0.25">
      <c r="A397" s="3">
        <v>4</v>
      </c>
      <c r="B397" s="254" t="s">
        <v>4413</v>
      </c>
      <c r="C397" s="207" t="s">
        <v>4213</v>
      </c>
      <c r="D397" s="19">
        <v>710700</v>
      </c>
      <c r="E397" s="19">
        <v>249000</v>
      </c>
      <c r="F397" s="19">
        <v>574000</v>
      </c>
      <c r="G397" s="19">
        <v>540000</v>
      </c>
      <c r="H397" s="250"/>
      <c r="I397" s="255" t="s">
        <v>4631</v>
      </c>
    </row>
    <row r="398" spans="1:9" ht="13.15" customHeight="1" x14ac:dyDescent="0.25">
      <c r="A398" s="3">
        <v>5</v>
      </c>
      <c r="B398" s="254" t="s">
        <v>4416</v>
      </c>
      <c r="C398" s="207" t="s">
        <v>4216</v>
      </c>
      <c r="D398" s="19">
        <v>171000</v>
      </c>
      <c r="E398" s="19">
        <v>114500</v>
      </c>
      <c r="F398" s="19">
        <v>700000</v>
      </c>
      <c r="G398" s="19">
        <v>700000</v>
      </c>
      <c r="H398" s="250"/>
      <c r="I398" s="255" t="s">
        <v>4631</v>
      </c>
    </row>
    <row r="399" spans="1:9" ht="13.15" customHeight="1" x14ac:dyDescent="0.25">
      <c r="A399" s="3">
        <v>6</v>
      </c>
      <c r="B399" s="254" t="s">
        <v>4417</v>
      </c>
      <c r="C399" s="207" t="s">
        <v>4217</v>
      </c>
      <c r="D399" s="19">
        <v>760000</v>
      </c>
      <c r="E399" s="19">
        <v>450000</v>
      </c>
      <c r="F399" s="19">
        <v>550000</v>
      </c>
      <c r="G399" s="19">
        <v>500000</v>
      </c>
      <c r="H399" s="250"/>
      <c r="I399" s="255" t="s">
        <v>4631</v>
      </c>
    </row>
    <row r="400" spans="1:9" ht="13.15" customHeight="1" x14ac:dyDescent="0.25">
      <c r="A400" s="3">
        <v>7</v>
      </c>
      <c r="B400" s="254" t="s">
        <v>4428</v>
      </c>
      <c r="C400" s="207" t="s">
        <v>4228</v>
      </c>
      <c r="D400" s="19">
        <v>18000</v>
      </c>
      <c r="E400" s="19">
        <v>150000</v>
      </c>
      <c r="F400" s="19">
        <v>308000</v>
      </c>
      <c r="G400" s="19">
        <v>300000</v>
      </c>
      <c r="H400" s="250"/>
      <c r="I400" s="255" t="s">
        <v>4631</v>
      </c>
    </row>
    <row r="401" spans="1:9" ht="13.15" customHeight="1" x14ac:dyDescent="0.25">
      <c r="A401" s="3">
        <v>8</v>
      </c>
      <c r="B401" s="254" t="s">
        <v>4432</v>
      </c>
      <c r="C401" s="207" t="s">
        <v>4232</v>
      </c>
      <c r="D401" s="19">
        <v>189500</v>
      </c>
      <c r="E401" s="19">
        <v>250000</v>
      </c>
      <c r="F401" s="19">
        <v>1169000</v>
      </c>
      <c r="G401" s="19">
        <v>1000000</v>
      </c>
      <c r="H401" s="250"/>
      <c r="I401" s="255" t="s">
        <v>4631</v>
      </c>
    </row>
    <row r="402" spans="1:9" ht="13.15" customHeight="1" x14ac:dyDescent="0.25">
      <c r="A402" s="3">
        <v>9</v>
      </c>
      <c r="B402" s="254" t="s">
        <v>4445</v>
      </c>
      <c r="C402" s="207" t="s">
        <v>4245</v>
      </c>
      <c r="D402" s="19">
        <v>245000</v>
      </c>
      <c r="E402" s="19">
        <v>123000</v>
      </c>
      <c r="F402" s="19">
        <v>189000</v>
      </c>
      <c r="G402" s="19">
        <v>189000</v>
      </c>
      <c r="H402" s="250"/>
      <c r="I402" s="255" t="s">
        <v>4631</v>
      </c>
    </row>
    <row r="403" spans="1:9" ht="13.15" customHeight="1" x14ac:dyDescent="0.25">
      <c r="A403" s="3">
        <v>10</v>
      </c>
      <c r="B403" s="254" t="s">
        <v>4421</v>
      </c>
      <c r="C403" s="207" t="s">
        <v>4221</v>
      </c>
      <c r="D403" s="19">
        <v>230500</v>
      </c>
      <c r="E403" s="19">
        <v>187500</v>
      </c>
      <c r="F403" s="19">
        <v>294000</v>
      </c>
      <c r="G403" s="19">
        <v>250000</v>
      </c>
      <c r="H403" s="250"/>
      <c r="I403" s="255" t="s">
        <v>4631</v>
      </c>
    </row>
    <row r="404" spans="1:9" ht="13.15" customHeight="1" x14ac:dyDescent="0.25">
      <c r="A404" s="3">
        <v>11</v>
      </c>
      <c r="B404" s="254" t="s">
        <v>4423</v>
      </c>
      <c r="C404" s="207" t="s">
        <v>4223</v>
      </c>
      <c r="D404" s="19">
        <v>541500</v>
      </c>
      <c r="E404" s="19">
        <v>255000</v>
      </c>
      <c r="F404" s="19">
        <v>350000</v>
      </c>
      <c r="G404" s="19">
        <v>350000</v>
      </c>
      <c r="H404" s="250"/>
      <c r="I404" s="255" t="s">
        <v>4631</v>
      </c>
    </row>
    <row r="405" spans="1:9" ht="13.15" customHeight="1" x14ac:dyDescent="0.25">
      <c r="A405" s="50" t="s">
        <v>294</v>
      </c>
      <c r="B405" s="256"/>
      <c r="C405" s="208"/>
      <c r="D405" s="257">
        <v>4494200</v>
      </c>
      <c r="E405" s="257">
        <v>2500000</v>
      </c>
      <c r="F405" s="257">
        <v>6500000</v>
      </c>
      <c r="G405" s="257">
        <v>6175000</v>
      </c>
      <c r="H405" s="250"/>
      <c r="I405" s="255"/>
    </row>
    <row r="406" spans="1:9" ht="13.15" customHeight="1" x14ac:dyDescent="0.25">
      <c r="A406" s="57">
        <v>40</v>
      </c>
      <c r="B406" s="252" t="s">
        <v>4479</v>
      </c>
      <c r="C406" s="205" t="s">
        <v>4282</v>
      </c>
      <c r="D406" s="253"/>
      <c r="E406" s="253"/>
      <c r="F406" s="253"/>
      <c r="G406" s="253"/>
      <c r="H406" s="250"/>
      <c r="I406" s="255"/>
    </row>
    <row r="407" spans="1:9" ht="13.15" customHeight="1" x14ac:dyDescent="0.25">
      <c r="A407" s="3">
        <v>1</v>
      </c>
      <c r="B407" s="254" t="s">
        <v>4410</v>
      </c>
      <c r="C407" s="207" t="s">
        <v>4210</v>
      </c>
      <c r="D407" s="19">
        <v>522600</v>
      </c>
      <c r="E407" s="19">
        <v>879500</v>
      </c>
      <c r="F407" s="19">
        <v>2900000</v>
      </c>
      <c r="G407" s="19">
        <v>2640000</v>
      </c>
      <c r="H407" s="250"/>
      <c r="I407" s="255" t="s">
        <v>4631</v>
      </c>
    </row>
    <row r="408" spans="1:9" ht="13.15" customHeight="1" x14ac:dyDescent="0.25">
      <c r="A408" s="3">
        <v>2</v>
      </c>
      <c r="B408" s="254" t="s">
        <v>4425</v>
      </c>
      <c r="C408" s="207" t="s">
        <v>4225</v>
      </c>
      <c r="D408" s="19">
        <v>59000</v>
      </c>
      <c r="E408" s="19">
        <v>48750</v>
      </c>
      <c r="F408" s="19">
        <v>120000</v>
      </c>
      <c r="G408" s="19">
        <v>100000</v>
      </c>
      <c r="H408" s="250"/>
      <c r="I408" s="255" t="s">
        <v>4631</v>
      </c>
    </row>
    <row r="409" spans="1:9" ht="13.15" customHeight="1" x14ac:dyDescent="0.25">
      <c r="A409" s="3">
        <v>3</v>
      </c>
      <c r="B409" s="254" t="s">
        <v>4411</v>
      </c>
      <c r="C409" s="207" t="s">
        <v>4211</v>
      </c>
      <c r="D409" s="19">
        <v>57699.79</v>
      </c>
      <c r="E409" s="19">
        <v>20000</v>
      </c>
      <c r="F409" s="19">
        <v>100000</v>
      </c>
      <c r="G409" s="19">
        <v>100000</v>
      </c>
      <c r="H409" s="250"/>
      <c r="I409" s="255" t="s">
        <v>4631</v>
      </c>
    </row>
    <row r="410" spans="1:9" ht="13.15" customHeight="1" x14ac:dyDescent="0.25">
      <c r="A410" s="3">
        <v>4</v>
      </c>
      <c r="B410" s="254" t="s">
        <v>4413</v>
      </c>
      <c r="C410" s="207" t="s">
        <v>4213</v>
      </c>
      <c r="D410" s="19">
        <v>96000.21</v>
      </c>
      <c r="E410" s="20">
        <v>0</v>
      </c>
      <c r="F410" s="19">
        <v>250000</v>
      </c>
      <c r="G410" s="19">
        <v>250000</v>
      </c>
      <c r="H410" s="250"/>
      <c r="I410" s="255" t="s">
        <v>4631</v>
      </c>
    </row>
    <row r="411" spans="1:9" ht="13.15" customHeight="1" x14ac:dyDescent="0.25">
      <c r="A411" s="3">
        <v>6</v>
      </c>
      <c r="B411" s="254" t="s">
        <v>4417</v>
      </c>
      <c r="C411" s="207" t="s">
        <v>4217</v>
      </c>
      <c r="D411" s="19">
        <v>694855</v>
      </c>
      <c r="E411" s="19">
        <v>411500</v>
      </c>
      <c r="F411" s="19">
        <v>1030000</v>
      </c>
      <c r="G411" s="19">
        <v>1050000</v>
      </c>
      <c r="H411" s="250"/>
      <c r="I411" s="255" t="s">
        <v>4631</v>
      </c>
    </row>
    <row r="412" spans="1:9" ht="13.15" customHeight="1" x14ac:dyDescent="0.25">
      <c r="A412" s="3">
        <v>7</v>
      </c>
      <c r="B412" s="254" t="s">
        <v>4428</v>
      </c>
      <c r="C412" s="207" t="s">
        <v>4228</v>
      </c>
      <c r="D412" s="19">
        <v>237050</v>
      </c>
      <c r="E412" s="19">
        <v>478750</v>
      </c>
      <c r="F412" s="19">
        <v>300000</v>
      </c>
      <c r="G412" s="19">
        <v>300000</v>
      </c>
      <c r="H412" s="250"/>
      <c r="I412" s="255" t="s">
        <v>4631</v>
      </c>
    </row>
    <row r="413" spans="1:9" ht="13.15" customHeight="1" x14ac:dyDescent="0.25">
      <c r="A413" s="3">
        <v>8</v>
      </c>
      <c r="B413" s="254" t="s">
        <v>4432</v>
      </c>
      <c r="C413" s="207" t="s">
        <v>4232</v>
      </c>
      <c r="D413" s="19">
        <v>82795</v>
      </c>
      <c r="E413" s="19">
        <v>161500</v>
      </c>
      <c r="F413" s="19">
        <v>500000</v>
      </c>
      <c r="G413" s="19">
        <v>500000</v>
      </c>
      <c r="H413" s="250"/>
      <c r="I413" s="255" t="s">
        <v>4631</v>
      </c>
    </row>
    <row r="414" spans="1:9" ht="13.15" customHeight="1" x14ac:dyDescent="0.25">
      <c r="A414" s="50" t="s">
        <v>294</v>
      </c>
      <c r="B414" s="256"/>
      <c r="C414" s="208"/>
      <c r="D414" s="257">
        <v>1750000</v>
      </c>
      <c r="E414" s="257">
        <v>2000000</v>
      </c>
      <c r="F414" s="257">
        <v>5200000</v>
      </c>
      <c r="G414" s="257">
        <v>4940000</v>
      </c>
      <c r="H414" s="250"/>
      <c r="I414" s="255"/>
    </row>
    <row r="415" spans="1:9" ht="13.15" customHeight="1" x14ac:dyDescent="0.25">
      <c r="A415" s="57">
        <v>41</v>
      </c>
      <c r="B415" s="252" t="s">
        <v>4480</v>
      </c>
      <c r="C415" s="205" t="s">
        <v>4283</v>
      </c>
      <c r="D415" s="253"/>
      <c r="E415" s="253"/>
      <c r="F415" s="253"/>
      <c r="G415" s="253"/>
      <c r="H415" s="250"/>
      <c r="I415" s="255"/>
    </row>
    <row r="416" spans="1:9" ht="13.15" customHeight="1" x14ac:dyDescent="0.25">
      <c r="A416" s="3">
        <v>1</v>
      </c>
      <c r="B416" s="254" t="s">
        <v>4410</v>
      </c>
      <c r="C416" s="207" t="s">
        <v>4210</v>
      </c>
      <c r="D416" s="19">
        <v>11472000</v>
      </c>
      <c r="E416" s="19">
        <v>10440000</v>
      </c>
      <c r="F416" s="19">
        <v>12000000</v>
      </c>
      <c r="G416" s="19">
        <v>12000000</v>
      </c>
      <c r="H416" s="250"/>
      <c r="I416" s="255" t="s">
        <v>4631</v>
      </c>
    </row>
    <row r="417" spans="1:9" ht="13.15" customHeight="1" x14ac:dyDescent="0.25">
      <c r="A417" s="3">
        <v>2</v>
      </c>
      <c r="B417" s="254" t="s">
        <v>4425</v>
      </c>
      <c r="C417" s="207" t="s">
        <v>4225</v>
      </c>
      <c r="D417" s="20">
        <v>0</v>
      </c>
      <c r="E417" s="20">
        <v>0</v>
      </c>
      <c r="F417" s="19">
        <v>1000000</v>
      </c>
      <c r="G417" s="19">
        <v>1000000</v>
      </c>
      <c r="H417" s="250"/>
      <c r="I417" s="255" t="s">
        <v>4631</v>
      </c>
    </row>
    <row r="418" spans="1:9" ht="13.15" customHeight="1" x14ac:dyDescent="0.25">
      <c r="A418" s="3">
        <v>3</v>
      </c>
      <c r="B418" s="254" t="s">
        <v>4411</v>
      </c>
      <c r="C418" s="207" t="s">
        <v>4211</v>
      </c>
      <c r="D418" s="19">
        <v>2876000</v>
      </c>
      <c r="E418" s="19">
        <v>2620000</v>
      </c>
      <c r="F418" s="19">
        <v>3000000</v>
      </c>
      <c r="G418" s="19">
        <v>3000000</v>
      </c>
      <c r="H418" s="250"/>
      <c r="I418" s="255" t="s">
        <v>4631</v>
      </c>
    </row>
    <row r="419" spans="1:9" ht="13.15" customHeight="1" x14ac:dyDescent="0.25">
      <c r="A419" s="3">
        <v>4</v>
      </c>
      <c r="B419" s="254" t="s">
        <v>4413</v>
      </c>
      <c r="C419" s="207" t="s">
        <v>4213</v>
      </c>
      <c r="D419" s="19">
        <v>7260000</v>
      </c>
      <c r="E419" s="19">
        <v>6510000</v>
      </c>
      <c r="F419" s="19">
        <v>8000000</v>
      </c>
      <c r="G419" s="19">
        <v>8000000</v>
      </c>
      <c r="H419" s="250"/>
      <c r="I419" s="255" t="s">
        <v>4631</v>
      </c>
    </row>
    <row r="420" spans="1:9" ht="13.15" customHeight="1" x14ac:dyDescent="0.25">
      <c r="A420" s="3">
        <v>5</v>
      </c>
      <c r="B420" s="254" t="s">
        <v>4416</v>
      </c>
      <c r="C420" s="207" t="s">
        <v>4216</v>
      </c>
      <c r="D420" s="19">
        <v>862000</v>
      </c>
      <c r="E420" s="19">
        <v>1562000</v>
      </c>
      <c r="F420" s="19">
        <v>2000000</v>
      </c>
      <c r="G420" s="19">
        <v>2000000</v>
      </c>
      <c r="H420" s="250"/>
      <c r="I420" s="255" t="s">
        <v>4631</v>
      </c>
    </row>
    <row r="421" spans="1:9" ht="13.15" customHeight="1" x14ac:dyDescent="0.25">
      <c r="A421" s="3">
        <v>6</v>
      </c>
      <c r="B421" s="254" t="s">
        <v>4417</v>
      </c>
      <c r="C421" s="207" t="s">
        <v>4217</v>
      </c>
      <c r="D421" s="19">
        <v>1462000</v>
      </c>
      <c r="E421" s="19">
        <v>2435000</v>
      </c>
      <c r="F421" s="19">
        <v>3000000</v>
      </c>
      <c r="G421" s="19">
        <v>3000000</v>
      </c>
      <c r="H421" s="250"/>
      <c r="I421" s="255" t="s">
        <v>4631</v>
      </c>
    </row>
    <row r="422" spans="1:9" ht="13.15" customHeight="1" x14ac:dyDescent="0.25">
      <c r="A422" s="3">
        <v>7</v>
      </c>
      <c r="B422" s="254" t="s">
        <v>4428</v>
      </c>
      <c r="C422" s="207" t="s">
        <v>4228</v>
      </c>
      <c r="D422" s="19">
        <v>1128000</v>
      </c>
      <c r="E422" s="19">
        <v>720000</v>
      </c>
      <c r="F422" s="19">
        <v>1500000</v>
      </c>
      <c r="G422" s="19">
        <v>1500000</v>
      </c>
      <c r="H422" s="250"/>
      <c r="I422" s="255" t="s">
        <v>4631</v>
      </c>
    </row>
    <row r="423" spans="1:9" ht="13.15" customHeight="1" x14ac:dyDescent="0.25">
      <c r="A423" s="3">
        <v>8</v>
      </c>
      <c r="B423" s="254" t="s">
        <v>4432</v>
      </c>
      <c r="C423" s="207" t="s">
        <v>4232</v>
      </c>
      <c r="D423" s="19">
        <v>2070000</v>
      </c>
      <c r="E423" s="19">
        <v>3633000</v>
      </c>
      <c r="F423" s="19">
        <v>4500000</v>
      </c>
      <c r="G423" s="19">
        <v>4500000</v>
      </c>
      <c r="H423" s="250"/>
      <c r="I423" s="255" t="s">
        <v>4631</v>
      </c>
    </row>
    <row r="424" spans="1:9" ht="13.15" customHeight="1" x14ac:dyDescent="0.25">
      <c r="A424" s="3">
        <v>9</v>
      </c>
      <c r="B424" s="254" t="s">
        <v>4421</v>
      </c>
      <c r="C424" s="207" t="s">
        <v>4221</v>
      </c>
      <c r="D424" s="19">
        <v>4095000</v>
      </c>
      <c r="E424" s="19">
        <v>3120000</v>
      </c>
      <c r="F424" s="19">
        <v>6000000</v>
      </c>
      <c r="G424" s="19">
        <v>6000000</v>
      </c>
      <c r="H424" s="250"/>
      <c r="I424" s="255" t="s">
        <v>4631</v>
      </c>
    </row>
    <row r="425" spans="1:9" ht="13.15" customHeight="1" x14ac:dyDescent="0.25">
      <c r="A425" s="3">
        <v>10</v>
      </c>
      <c r="B425" s="254" t="s">
        <v>4423</v>
      </c>
      <c r="C425" s="207" t="s">
        <v>4223</v>
      </c>
      <c r="D425" s="19">
        <v>3875000</v>
      </c>
      <c r="E425" s="19">
        <v>4160000</v>
      </c>
      <c r="F425" s="19">
        <v>7000000</v>
      </c>
      <c r="G425" s="19">
        <v>7000000</v>
      </c>
      <c r="H425" s="250"/>
      <c r="I425" s="255" t="s">
        <v>4631</v>
      </c>
    </row>
    <row r="426" spans="1:9" ht="13.15" customHeight="1" x14ac:dyDescent="0.25">
      <c r="A426" s="50" t="s">
        <v>294</v>
      </c>
      <c r="B426" s="256"/>
      <c r="C426" s="208"/>
      <c r="D426" s="257">
        <v>35100000</v>
      </c>
      <c r="E426" s="257">
        <v>35200000</v>
      </c>
      <c r="F426" s="257">
        <v>48000000</v>
      </c>
      <c r="G426" s="257">
        <v>48000000</v>
      </c>
      <c r="H426" s="250"/>
      <c r="I426" s="255"/>
    </row>
    <row r="427" spans="1:9" ht="13.15" customHeight="1" x14ac:dyDescent="0.25">
      <c r="A427" s="57">
        <v>42</v>
      </c>
      <c r="B427" s="252" t="s">
        <v>4481</v>
      </c>
      <c r="C427" s="205" t="s">
        <v>4284</v>
      </c>
      <c r="D427" s="253"/>
      <c r="E427" s="253"/>
      <c r="F427" s="253"/>
      <c r="G427" s="253"/>
      <c r="H427" s="250"/>
      <c r="I427" s="255"/>
    </row>
    <row r="428" spans="1:9" ht="13.15" customHeight="1" x14ac:dyDescent="0.25">
      <c r="A428" s="3">
        <v>1</v>
      </c>
      <c r="B428" s="254" t="s">
        <v>4476</v>
      </c>
      <c r="C428" s="207" t="s">
        <v>4279</v>
      </c>
      <c r="D428" s="19">
        <v>1198000</v>
      </c>
      <c r="E428" s="19">
        <v>562000</v>
      </c>
      <c r="F428" s="19">
        <v>670000</v>
      </c>
      <c r="G428" s="19">
        <v>750000</v>
      </c>
      <c r="H428" s="250"/>
      <c r="I428" s="255" t="s">
        <v>4631</v>
      </c>
    </row>
    <row r="429" spans="1:9" ht="13.15" customHeight="1" x14ac:dyDescent="0.25">
      <c r="A429" s="3">
        <v>2</v>
      </c>
      <c r="B429" s="254" t="s">
        <v>4425</v>
      </c>
      <c r="C429" s="207" t="s">
        <v>4225</v>
      </c>
      <c r="D429" s="20">
        <v>0</v>
      </c>
      <c r="E429" s="20">
        <v>0</v>
      </c>
      <c r="F429" s="19">
        <v>150000</v>
      </c>
      <c r="G429" s="19">
        <v>150000</v>
      </c>
      <c r="H429" s="250"/>
      <c r="I429" s="255" t="s">
        <v>4631</v>
      </c>
    </row>
    <row r="430" spans="1:9" ht="13.15" customHeight="1" x14ac:dyDescent="0.25">
      <c r="A430" s="3">
        <v>3</v>
      </c>
      <c r="B430" s="254" t="s">
        <v>4411</v>
      </c>
      <c r="C430" s="207" t="s">
        <v>4211</v>
      </c>
      <c r="D430" s="19">
        <v>108000</v>
      </c>
      <c r="E430" s="19">
        <v>112000</v>
      </c>
      <c r="F430" s="19">
        <v>120000</v>
      </c>
      <c r="G430" s="19">
        <v>100000</v>
      </c>
      <c r="H430" s="250"/>
      <c r="I430" s="255" t="s">
        <v>4631</v>
      </c>
    </row>
    <row r="431" spans="1:9" ht="13.15" customHeight="1" x14ac:dyDescent="0.25">
      <c r="A431" s="3">
        <v>4</v>
      </c>
      <c r="B431" s="254" t="s">
        <v>4413</v>
      </c>
      <c r="C431" s="207" t="s">
        <v>4213</v>
      </c>
      <c r="D431" s="19">
        <v>468000</v>
      </c>
      <c r="E431" s="19">
        <v>366000</v>
      </c>
      <c r="F431" s="19">
        <v>380000</v>
      </c>
      <c r="G431" s="19">
        <v>350000</v>
      </c>
      <c r="H431" s="250"/>
      <c r="I431" s="255" t="s">
        <v>4631</v>
      </c>
    </row>
    <row r="432" spans="1:9" ht="13.15" customHeight="1" x14ac:dyDescent="0.25">
      <c r="A432" s="3">
        <v>5</v>
      </c>
      <c r="B432" s="254" t="s">
        <v>4416</v>
      </c>
      <c r="C432" s="207" t="s">
        <v>4216</v>
      </c>
      <c r="D432" s="19">
        <v>289000</v>
      </c>
      <c r="E432" s="19">
        <v>230000</v>
      </c>
      <c r="F432" s="19">
        <v>300000</v>
      </c>
      <c r="G432" s="19">
        <v>270000</v>
      </c>
      <c r="H432" s="250"/>
      <c r="I432" s="255" t="s">
        <v>4631</v>
      </c>
    </row>
    <row r="433" spans="1:9" ht="13.15" customHeight="1" x14ac:dyDescent="0.25">
      <c r="A433" s="3">
        <v>6</v>
      </c>
      <c r="B433" s="254" t="s">
        <v>4417</v>
      </c>
      <c r="C433" s="207" t="s">
        <v>4217</v>
      </c>
      <c r="D433" s="19">
        <v>354000</v>
      </c>
      <c r="E433" s="19">
        <v>288400</v>
      </c>
      <c r="F433" s="19">
        <v>300000</v>
      </c>
      <c r="G433" s="19">
        <v>300000</v>
      </c>
      <c r="H433" s="250"/>
      <c r="I433" s="255" t="s">
        <v>4631</v>
      </c>
    </row>
    <row r="434" spans="1:9" ht="13.15" customHeight="1" x14ac:dyDescent="0.25">
      <c r="A434" s="3">
        <v>7</v>
      </c>
      <c r="B434" s="254" t="s">
        <v>4428</v>
      </c>
      <c r="C434" s="207" t="s">
        <v>4228</v>
      </c>
      <c r="D434" s="19">
        <v>176000</v>
      </c>
      <c r="E434" s="19">
        <v>165000</v>
      </c>
      <c r="F434" s="19">
        <v>180000</v>
      </c>
      <c r="G434" s="19">
        <v>180000</v>
      </c>
      <c r="H434" s="250"/>
      <c r="I434" s="255" t="s">
        <v>4631</v>
      </c>
    </row>
    <row r="435" spans="1:9" ht="13.15" customHeight="1" x14ac:dyDescent="0.25">
      <c r="A435" s="3">
        <v>8</v>
      </c>
      <c r="B435" s="254" t="s">
        <v>4432</v>
      </c>
      <c r="C435" s="207" t="s">
        <v>4232</v>
      </c>
      <c r="D435" s="19">
        <v>468000</v>
      </c>
      <c r="E435" s="19">
        <v>178600</v>
      </c>
      <c r="F435" s="19">
        <v>200000</v>
      </c>
      <c r="G435" s="19">
        <v>200000</v>
      </c>
      <c r="H435" s="250"/>
      <c r="I435" s="255" t="s">
        <v>4631</v>
      </c>
    </row>
    <row r="436" spans="1:9" ht="13.15" customHeight="1" x14ac:dyDescent="0.25">
      <c r="A436" s="3">
        <v>9</v>
      </c>
      <c r="B436" s="254" t="s">
        <v>4421</v>
      </c>
      <c r="C436" s="207" t="s">
        <v>4221</v>
      </c>
      <c r="D436" s="19">
        <v>339000</v>
      </c>
      <c r="E436" s="19">
        <v>298000</v>
      </c>
      <c r="F436" s="19">
        <v>300000</v>
      </c>
      <c r="G436" s="19">
        <v>300000</v>
      </c>
      <c r="H436" s="250"/>
      <c r="I436" s="255" t="s">
        <v>4631</v>
      </c>
    </row>
    <row r="437" spans="1:9" ht="13.15" customHeight="1" x14ac:dyDescent="0.25">
      <c r="A437" s="50" t="s">
        <v>294</v>
      </c>
      <c r="B437" s="256"/>
      <c r="C437" s="208"/>
      <c r="D437" s="257">
        <v>3400000</v>
      </c>
      <c r="E437" s="257">
        <v>2200000</v>
      </c>
      <c r="F437" s="257">
        <v>2600000</v>
      </c>
      <c r="G437" s="257">
        <v>2600000</v>
      </c>
      <c r="H437" s="250"/>
      <c r="I437" s="255"/>
    </row>
    <row r="438" spans="1:9" ht="13.15" customHeight="1" x14ac:dyDescent="0.25">
      <c r="A438" s="57">
        <v>43</v>
      </c>
      <c r="B438" s="252" t="s">
        <v>4482</v>
      </c>
      <c r="C438" s="205" t="s">
        <v>4285</v>
      </c>
      <c r="D438" s="253"/>
      <c r="E438" s="253"/>
      <c r="F438" s="253"/>
      <c r="G438" s="253"/>
      <c r="H438" s="250"/>
      <c r="I438" s="255"/>
    </row>
    <row r="439" spans="1:9" ht="13.15" customHeight="1" x14ac:dyDescent="0.25">
      <c r="A439" s="3">
        <v>1</v>
      </c>
      <c r="B439" s="254" t="s">
        <v>4410</v>
      </c>
      <c r="C439" s="207" t="s">
        <v>4210</v>
      </c>
      <c r="D439" s="19">
        <v>1300000</v>
      </c>
      <c r="E439" s="19">
        <v>1460000</v>
      </c>
      <c r="F439" s="19">
        <v>2000000</v>
      </c>
      <c r="G439" s="19">
        <v>2100000</v>
      </c>
      <c r="H439" s="250"/>
      <c r="I439" s="255" t="s">
        <v>4631</v>
      </c>
    </row>
    <row r="440" spans="1:9" ht="13.15" customHeight="1" x14ac:dyDescent="0.25">
      <c r="A440" s="3">
        <v>2</v>
      </c>
      <c r="B440" s="254" t="s">
        <v>4425</v>
      </c>
      <c r="C440" s="207" t="s">
        <v>4225</v>
      </c>
      <c r="D440" s="19">
        <v>300000</v>
      </c>
      <c r="E440" s="19">
        <v>586700</v>
      </c>
      <c r="F440" s="19">
        <v>800000</v>
      </c>
      <c r="G440" s="19">
        <v>800000</v>
      </c>
      <c r="H440" s="250"/>
      <c r="I440" s="255" t="s">
        <v>4631</v>
      </c>
    </row>
    <row r="441" spans="1:9" ht="13.15" customHeight="1" x14ac:dyDescent="0.25">
      <c r="A441" s="3">
        <v>3</v>
      </c>
      <c r="B441" s="254" t="s">
        <v>4411</v>
      </c>
      <c r="C441" s="207" t="s">
        <v>4211</v>
      </c>
      <c r="D441" s="19">
        <v>300000</v>
      </c>
      <c r="E441" s="19">
        <v>366700</v>
      </c>
      <c r="F441" s="19">
        <v>500000</v>
      </c>
      <c r="G441" s="19">
        <v>500000</v>
      </c>
      <c r="H441" s="250"/>
      <c r="I441" s="255" t="s">
        <v>4631</v>
      </c>
    </row>
    <row r="442" spans="1:9" ht="13.15" customHeight="1" x14ac:dyDescent="0.25">
      <c r="A442" s="3">
        <v>4</v>
      </c>
      <c r="B442" s="254" t="s">
        <v>4413</v>
      </c>
      <c r="C442" s="207" t="s">
        <v>4213</v>
      </c>
      <c r="D442" s="19">
        <v>700000</v>
      </c>
      <c r="E442" s="19">
        <v>733400</v>
      </c>
      <c r="F442" s="19">
        <v>1000000</v>
      </c>
      <c r="G442" s="19">
        <v>900000</v>
      </c>
      <c r="H442" s="250"/>
      <c r="I442" s="255" t="s">
        <v>4631</v>
      </c>
    </row>
    <row r="443" spans="1:9" ht="13.15" customHeight="1" x14ac:dyDescent="0.25">
      <c r="A443" s="3">
        <v>5</v>
      </c>
      <c r="B443" s="254" t="s">
        <v>4416</v>
      </c>
      <c r="C443" s="207" t="s">
        <v>4216</v>
      </c>
      <c r="D443" s="19">
        <v>450000</v>
      </c>
      <c r="E443" s="19">
        <v>513400</v>
      </c>
      <c r="F443" s="19">
        <v>700000</v>
      </c>
      <c r="G443" s="19">
        <v>700000</v>
      </c>
      <c r="H443" s="250"/>
      <c r="I443" s="255" t="s">
        <v>4631</v>
      </c>
    </row>
    <row r="444" spans="1:9" ht="13.15" customHeight="1" x14ac:dyDescent="0.25">
      <c r="A444" s="3">
        <v>6</v>
      </c>
      <c r="B444" s="254" t="s">
        <v>4417</v>
      </c>
      <c r="C444" s="207" t="s">
        <v>4217</v>
      </c>
      <c r="D444" s="19">
        <v>800000</v>
      </c>
      <c r="E444" s="19">
        <v>1320000</v>
      </c>
      <c r="F444" s="19">
        <v>1800000</v>
      </c>
      <c r="G444" s="19">
        <v>1800000</v>
      </c>
      <c r="H444" s="250"/>
      <c r="I444" s="255" t="s">
        <v>4631</v>
      </c>
    </row>
    <row r="445" spans="1:9" ht="13.15" customHeight="1" x14ac:dyDescent="0.25">
      <c r="A445" s="3">
        <v>7</v>
      </c>
      <c r="B445" s="254" t="s">
        <v>4428</v>
      </c>
      <c r="C445" s="207" t="s">
        <v>4228</v>
      </c>
      <c r="D445" s="19">
        <v>400000</v>
      </c>
      <c r="E445" s="19">
        <v>586700</v>
      </c>
      <c r="F445" s="19">
        <v>800000</v>
      </c>
      <c r="G445" s="19">
        <v>800000</v>
      </c>
      <c r="H445" s="250"/>
      <c r="I445" s="255" t="s">
        <v>4631</v>
      </c>
    </row>
    <row r="446" spans="1:9" ht="13.15" customHeight="1" x14ac:dyDescent="0.25">
      <c r="A446" s="3">
        <v>8</v>
      </c>
      <c r="B446" s="254" t="s">
        <v>4432</v>
      </c>
      <c r="C446" s="207" t="s">
        <v>4232</v>
      </c>
      <c r="D446" s="19">
        <v>2250000</v>
      </c>
      <c r="E446" s="19">
        <v>2200000</v>
      </c>
      <c r="F446" s="19">
        <v>3000000</v>
      </c>
      <c r="G446" s="19">
        <v>3000000</v>
      </c>
      <c r="H446" s="250"/>
      <c r="I446" s="255" t="s">
        <v>4631</v>
      </c>
    </row>
    <row r="447" spans="1:9" ht="13.15" customHeight="1" x14ac:dyDescent="0.25">
      <c r="A447" s="3">
        <v>9</v>
      </c>
      <c r="B447" s="254" t="s">
        <v>4445</v>
      </c>
      <c r="C447" s="207" t="s">
        <v>4245</v>
      </c>
      <c r="D447" s="19">
        <v>400000</v>
      </c>
      <c r="E447" s="19">
        <v>440000</v>
      </c>
      <c r="F447" s="19">
        <v>600000</v>
      </c>
      <c r="G447" s="19">
        <v>600000</v>
      </c>
      <c r="H447" s="250"/>
      <c r="I447" s="255" t="s">
        <v>4631</v>
      </c>
    </row>
    <row r="448" spans="1:9" ht="13.15" customHeight="1" x14ac:dyDescent="0.25">
      <c r="A448" s="3">
        <v>10</v>
      </c>
      <c r="B448" s="254" t="s">
        <v>4421</v>
      </c>
      <c r="C448" s="207" t="s">
        <v>4221</v>
      </c>
      <c r="D448" s="19">
        <v>250000</v>
      </c>
      <c r="E448" s="19">
        <v>440000</v>
      </c>
      <c r="F448" s="19">
        <v>600000</v>
      </c>
      <c r="G448" s="19">
        <v>600000</v>
      </c>
      <c r="H448" s="250"/>
      <c r="I448" s="255" t="s">
        <v>4631</v>
      </c>
    </row>
    <row r="449" spans="1:9" ht="13.15" customHeight="1" x14ac:dyDescent="0.25">
      <c r="A449" s="3">
        <v>11</v>
      </c>
      <c r="B449" s="254" t="s">
        <v>4423</v>
      </c>
      <c r="C449" s="207" t="s">
        <v>4223</v>
      </c>
      <c r="D449" s="19">
        <v>250000</v>
      </c>
      <c r="E449" s="19">
        <v>440000</v>
      </c>
      <c r="F449" s="19">
        <v>600000</v>
      </c>
      <c r="G449" s="19">
        <v>600000</v>
      </c>
      <c r="H449" s="250"/>
      <c r="I449" s="255" t="s">
        <v>4631</v>
      </c>
    </row>
    <row r="450" spans="1:9" ht="13.15" customHeight="1" x14ac:dyDescent="0.25">
      <c r="A450" s="50" t="s">
        <v>294</v>
      </c>
      <c r="B450" s="256"/>
      <c r="C450" s="208"/>
      <c r="D450" s="257">
        <v>7400000</v>
      </c>
      <c r="E450" s="257">
        <v>9086900</v>
      </c>
      <c r="F450" s="257">
        <v>12400000</v>
      </c>
      <c r="G450" s="257">
        <v>12400000</v>
      </c>
      <c r="H450" s="250"/>
      <c r="I450" s="255"/>
    </row>
    <row r="451" spans="1:9" ht="13.15" customHeight="1" x14ac:dyDescent="0.25">
      <c r="A451" s="57">
        <v>44</v>
      </c>
      <c r="B451" s="252" t="s">
        <v>4483</v>
      </c>
      <c r="C451" s="205" t="s">
        <v>4286</v>
      </c>
      <c r="D451" s="253"/>
      <c r="E451" s="253"/>
      <c r="F451" s="253"/>
      <c r="G451" s="253"/>
      <c r="H451" s="250"/>
      <c r="I451" s="255"/>
    </row>
    <row r="452" spans="1:9" ht="13.15" customHeight="1" x14ac:dyDescent="0.25">
      <c r="A452" s="3">
        <v>1</v>
      </c>
      <c r="B452" s="254" t="s">
        <v>4410</v>
      </c>
      <c r="C452" s="207" t="s">
        <v>4210</v>
      </c>
      <c r="D452" s="19">
        <v>9220000</v>
      </c>
      <c r="E452" s="19">
        <v>9751000</v>
      </c>
      <c r="F452" s="19">
        <v>12000000</v>
      </c>
      <c r="G452" s="19">
        <v>12000000</v>
      </c>
      <c r="H452" s="250"/>
      <c r="I452" s="255" t="s">
        <v>4631</v>
      </c>
    </row>
    <row r="453" spans="1:9" ht="13.15" customHeight="1" x14ac:dyDescent="0.25">
      <c r="A453" s="3">
        <v>2</v>
      </c>
      <c r="B453" s="254" t="s">
        <v>4425</v>
      </c>
      <c r="C453" s="207" t="s">
        <v>4225</v>
      </c>
      <c r="D453" s="20">
        <v>0</v>
      </c>
      <c r="E453" s="20">
        <v>0</v>
      </c>
      <c r="F453" s="19">
        <v>1000000</v>
      </c>
      <c r="G453" s="19">
        <v>1000000</v>
      </c>
      <c r="H453" s="250"/>
      <c r="I453" s="255" t="s">
        <v>4631</v>
      </c>
    </row>
    <row r="454" spans="1:9" ht="13.15" customHeight="1" x14ac:dyDescent="0.25">
      <c r="A454" s="3">
        <v>3</v>
      </c>
      <c r="B454" s="254" t="s">
        <v>4411</v>
      </c>
      <c r="C454" s="207" t="s">
        <v>4211</v>
      </c>
      <c r="D454" s="19">
        <v>1439000</v>
      </c>
      <c r="E454" s="19">
        <v>2120000</v>
      </c>
      <c r="F454" s="19">
        <v>2500000</v>
      </c>
      <c r="G454" s="19">
        <v>2500000</v>
      </c>
      <c r="H454" s="250"/>
      <c r="I454" s="255" t="s">
        <v>4631</v>
      </c>
    </row>
    <row r="455" spans="1:9" ht="13.15" customHeight="1" x14ac:dyDescent="0.25">
      <c r="A455" s="3">
        <v>4</v>
      </c>
      <c r="B455" s="254" t="s">
        <v>4413</v>
      </c>
      <c r="C455" s="207" t="s">
        <v>4213</v>
      </c>
      <c r="D455" s="19">
        <v>1015000</v>
      </c>
      <c r="E455" s="19">
        <v>3449000</v>
      </c>
      <c r="F455" s="19">
        <v>4500000</v>
      </c>
      <c r="G455" s="19">
        <v>4500000</v>
      </c>
      <c r="H455" s="250"/>
      <c r="I455" s="255" t="s">
        <v>4631</v>
      </c>
    </row>
    <row r="456" spans="1:9" ht="13.15" customHeight="1" x14ac:dyDescent="0.25">
      <c r="A456" s="3">
        <v>5</v>
      </c>
      <c r="B456" s="254" t="s">
        <v>4416</v>
      </c>
      <c r="C456" s="207" t="s">
        <v>4216</v>
      </c>
      <c r="D456" s="19">
        <v>554600</v>
      </c>
      <c r="E456" s="19">
        <v>984400</v>
      </c>
      <c r="F456" s="19">
        <v>2000000</v>
      </c>
      <c r="G456" s="19">
        <v>2000000</v>
      </c>
      <c r="H456" s="250"/>
      <c r="I456" s="255" t="s">
        <v>4631</v>
      </c>
    </row>
    <row r="457" spans="1:9" ht="13.15" customHeight="1" x14ac:dyDescent="0.25">
      <c r="A457" s="3">
        <v>6</v>
      </c>
      <c r="B457" s="254" t="s">
        <v>4417</v>
      </c>
      <c r="C457" s="207" t="s">
        <v>4217</v>
      </c>
      <c r="D457" s="19">
        <v>3506000</v>
      </c>
      <c r="E457" s="19">
        <v>5180000</v>
      </c>
      <c r="F457" s="19">
        <v>6000000</v>
      </c>
      <c r="G457" s="19">
        <v>6000000</v>
      </c>
      <c r="H457" s="250"/>
      <c r="I457" s="255" t="s">
        <v>4631</v>
      </c>
    </row>
    <row r="458" spans="1:9" ht="13.15" customHeight="1" x14ac:dyDescent="0.25">
      <c r="A458" s="3">
        <v>7</v>
      </c>
      <c r="B458" s="254" t="s">
        <v>4428</v>
      </c>
      <c r="C458" s="207" t="s">
        <v>4228</v>
      </c>
      <c r="D458" s="19">
        <v>1781800</v>
      </c>
      <c r="E458" s="19">
        <v>3020000</v>
      </c>
      <c r="F458" s="19">
        <v>4500000</v>
      </c>
      <c r="G458" s="19">
        <v>4500000</v>
      </c>
      <c r="H458" s="250"/>
      <c r="I458" s="255" t="s">
        <v>4631</v>
      </c>
    </row>
    <row r="459" spans="1:9" ht="13.15" customHeight="1" x14ac:dyDescent="0.25">
      <c r="A459" s="3">
        <v>8</v>
      </c>
      <c r="B459" s="254" t="s">
        <v>4432</v>
      </c>
      <c r="C459" s="207" t="s">
        <v>4232</v>
      </c>
      <c r="D459" s="19">
        <v>3689100</v>
      </c>
      <c r="E459" s="19">
        <v>3332000</v>
      </c>
      <c r="F459" s="19">
        <v>5000000</v>
      </c>
      <c r="G459" s="19">
        <v>5000000</v>
      </c>
      <c r="H459" s="250"/>
      <c r="I459" s="255" t="s">
        <v>4631</v>
      </c>
    </row>
    <row r="460" spans="1:9" ht="13.15" customHeight="1" x14ac:dyDescent="0.25">
      <c r="A460" s="3">
        <v>9</v>
      </c>
      <c r="B460" s="254" t="s">
        <v>4423</v>
      </c>
      <c r="C460" s="207" t="s">
        <v>4223</v>
      </c>
      <c r="D460" s="19">
        <v>1726600</v>
      </c>
      <c r="E460" s="19">
        <v>2963600</v>
      </c>
      <c r="F460" s="19">
        <v>4500000</v>
      </c>
      <c r="G460" s="19">
        <v>4500000</v>
      </c>
      <c r="H460" s="250"/>
      <c r="I460" s="255" t="s">
        <v>4631</v>
      </c>
    </row>
    <row r="461" spans="1:9" ht="13.15" customHeight="1" x14ac:dyDescent="0.25">
      <c r="A461" s="50" t="s">
        <v>294</v>
      </c>
      <c r="B461" s="256"/>
      <c r="C461" s="208"/>
      <c r="D461" s="257">
        <v>22932100</v>
      </c>
      <c r="E461" s="257">
        <v>30800000</v>
      </c>
      <c r="F461" s="257">
        <v>42000000</v>
      </c>
      <c r="G461" s="257">
        <v>42000000</v>
      </c>
      <c r="H461" s="250"/>
      <c r="I461" s="255"/>
    </row>
    <row r="462" spans="1:9" ht="13.15" customHeight="1" x14ac:dyDescent="0.25">
      <c r="A462" s="57">
        <v>45</v>
      </c>
      <c r="B462" s="252" t="s">
        <v>4484</v>
      </c>
      <c r="C462" s="205" t="s">
        <v>4287</v>
      </c>
      <c r="D462" s="253"/>
      <c r="E462" s="253"/>
      <c r="F462" s="253"/>
      <c r="G462" s="253"/>
      <c r="H462" s="250"/>
      <c r="I462" s="255"/>
    </row>
    <row r="463" spans="1:9" ht="13.15" customHeight="1" x14ac:dyDescent="0.25">
      <c r="A463" s="3">
        <v>1</v>
      </c>
      <c r="B463" s="254" t="s">
        <v>4410</v>
      </c>
      <c r="C463" s="207" t="s">
        <v>4210</v>
      </c>
      <c r="D463" s="19">
        <v>835000</v>
      </c>
      <c r="E463" s="19">
        <v>629000</v>
      </c>
      <c r="F463" s="19">
        <v>1000000</v>
      </c>
      <c r="G463" s="19">
        <v>700000</v>
      </c>
      <c r="H463" s="250"/>
      <c r="I463" s="255" t="s">
        <v>4631</v>
      </c>
    </row>
    <row r="464" spans="1:9" ht="13.15" customHeight="1" x14ac:dyDescent="0.25">
      <c r="A464" s="3">
        <v>2</v>
      </c>
      <c r="B464" s="254" t="s">
        <v>4413</v>
      </c>
      <c r="C464" s="207" t="s">
        <v>4213</v>
      </c>
      <c r="D464" s="19">
        <v>434000</v>
      </c>
      <c r="E464" s="19">
        <v>233000</v>
      </c>
      <c r="F464" s="19">
        <v>550000</v>
      </c>
      <c r="G464" s="19">
        <v>250000</v>
      </c>
      <c r="H464" s="250"/>
      <c r="I464" s="255" t="s">
        <v>4631</v>
      </c>
    </row>
    <row r="465" spans="1:9" ht="13.15" customHeight="1" x14ac:dyDescent="0.25">
      <c r="A465" s="3">
        <v>3</v>
      </c>
      <c r="B465" s="254" t="s">
        <v>4416</v>
      </c>
      <c r="C465" s="207" t="s">
        <v>4216</v>
      </c>
      <c r="D465" s="19">
        <v>331600</v>
      </c>
      <c r="E465" s="19">
        <v>177000</v>
      </c>
      <c r="F465" s="19">
        <v>500000</v>
      </c>
      <c r="G465" s="19">
        <v>200000</v>
      </c>
      <c r="H465" s="250"/>
      <c r="I465" s="255" t="s">
        <v>4631</v>
      </c>
    </row>
    <row r="466" spans="1:9" ht="13.15" customHeight="1" x14ac:dyDescent="0.25">
      <c r="A466" s="3">
        <v>4</v>
      </c>
      <c r="B466" s="254" t="s">
        <v>4452</v>
      </c>
      <c r="C466" s="207" t="s">
        <v>4252</v>
      </c>
      <c r="D466" s="20">
        <v>0</v>
      </c>
      <c r="E466" s="20">
        <v>0</v>
      </c>
      <c r="F466" s="20">
        <v>0</v>
      </c>
      <c r="G466" s="19">
        <v>2000000</v>
      </c>
      <c r="H466" s="250"/>
      <c r="I466" s="255" t="s">
        <v>4631</v>
      </c>
    </row>
    <row r="467" spans="1:9" ht="13.15" customHeight="1" x14ac:dyDescent="0.25">
      <c r="A467" s="3">
        <v>5</v>
      </c>
      <c r="B467" s="254" t="s">
        <v>4428</v>
      </c>
      <c r="C467" s="207" t="s">
        <v>4228</v>
      </c>
      <c r="D467" s="19">
        <v>249000</v>
      </c>
      <c r="E467" s="19">
        <v>105000</v>
      </c>
      <c r="F467" s="19">
        <v>400000</v>
      </c>
      <c r="G467" s="19">
        <v>150000</v>
      </c>
      <c r="H467" s="250"/>
      <c r="I467" s="255" t="s">
        <v>4631</v>
      </c>
    </row>
    <row r="468" spans="1:9" ht="13.15" customHeight="1" x14ac:dyDescent="0.25">
      <c r="A468" s="3">
        <v>6</v>
      </c>
      <c r="B468" s="254" t="s">
        <v>4432</v>
      </c>
      <c r="C468" s="207" t="s">
        <v>4232</v>
      </c>
      <c r="D468" s="20">
        <v>0</v>
      </c>
      <c r="E468" s="19">
        <v>400000</v>
      </c>
      <c r="F468" s="19">
        <v>500000</v>
      </c>
      <c r="G468" s="19">
        <v>250000</v>
      </c>
      <c r="H468" s="250"/>
      <c r="I468" s="255" t="s">
        <v>4631</v>
      </c>
    </row>
    <row r="469" spans="1:9" ht="13.15" customHeight="1" x14ac:dyDescent="0.25">
      <c r="A469" s="3">
        <v>7</v>
      </c>
      <c r="B469" s="254" t="s">
        <v>4445</v>
      </c>
      <c r="C469" s="207" t="s">
        <v>4245</v>
      </c>
      <c r="D469" s="19">
        <v>223000</v>
      </c>
      <c r="E469" s="19">
        <v>114000</v>
      </c>
      <c r="F469" s="19">
        <v>400000</v>
      </c>
      <c r="G469" s="19">
        <v>150000</v>
      </c>
      <c r="H469" s="250"/>
      <c r="I469" s="255" t="s">
        <v>4631</v>
      </c>
    </row>
    <row r="470" spans="1:9" ht="13.15" customHeight="1" x14ac:dyDescent="0.25">
      <c r="A470" s="3">
        <v>8</v>
      </c>
      <c r="B470" s="254" t="s">
        <v>4421</v>
      </c>
      <c r="C470" s="207" t="s">
        <v>4221</v>
      </c>
      <c r="D470" s="19">
        <v>68000</v>
      </c>
      <c r="E470" s="19">
        <v>87000</v>
      </c>
      <c r="F470" s="19">
        <v>350000</v>
      </c>
      <c r="G470" s="19">
        <v>150000</v>
      </c>
      <c r="H470" s="250"/>
      <c r="I470" s="255" t="s">
        <v>4631</v>
      </c>
    </row>
    <row r="471" spans="1:9" ht="13.15" customHeight="1" x14ac:dyDescent="0.25">
      <c r="A471" s="3">
        <v>9</v>
      </c>
      <c r="B471" s="254" t="s">
        <v>4423</v>
      </c>
      <c r="C471" s="207" t="s">
        <v>4223</v>
      </c>
      <c r="D471" s="19">
        <v>45000</v>
      </c>
      <c r="E471" s="19">
        <v>55000</v>
      </c>
      <c r="F471" s="19">
        <v>300000</v>
      </c>
      <c r="G471" s="19">
        <v>150000</v>
      </c>
      <c r="H471" s="250"/>
      <c r="I471" s="255" t="s">
        <v>4631</v>
      </c>
    </row>
    <row r="472" spans="1:9" ht="13.15" customHeight="1" x14ac:dyDescent="0.25">
      <c r="A472" s="50" t="s">
        <v>294</v>
      </c>
      <c r="B472" s="256"/>
      <c r="C472" s="208"/>
      <c r="D472" s="257">
        <v>2185600</v>
      </c>
      <c r="E472" s="257">
        <v>1800000</v>
      </c>
      <c r="F472" s="257">
        <v>4000000</v>
      </c>
      <c r="G472" s="257">
        <v>4000000</v>
      </c>
      <c r="H472" s="250"/>
      <c r="I472" s="255"/>
    </row>
    <row r="473" spans="1:9" ht="13.15" customHeight="1" x14ac:dyDescent="0.25">
      <c r="A473" s="57">
        <v>46</v>
      </c>
      <c r="B473" s="252" t="s">
        <v>4485</v>
      </c>
      <c r="C473" s="205" t="s">
        <v>4288</v>
      </c>
      <c r="D473" s="253"/>
      <c r="E473" s="253"/>
      <c r="F473" s="253"/>
      <c r="G473" s="253"/>
      <c r="H473" s="250"/>
      <c r="I473" s="255"/>
    </row>
    <row r="474" spans="1:9" ht="13.15" customHeight="1" x14ac:dyDescent="0.25">
      <c r="A474" s="3">
        <v>1</v>
      </c>
      <c r="B474" s="254" t="s">
        <v>4476</v>
      </c>
      <c r="C474" s="207" t="s">
        <v>4279</v>
      </c>
      <c r="D474" s="19">
        <v>6792000</v>
      </c>
      <c r="E474" s="19">
        <v>9789000</v>
      </c>
      <c r="F474" s="19">
        <v>10000000</v>
      </c>
      <c r="G474" s="19">
        <v>10000000</v>
      </c>
      <c r="H474" s="250"/>
      <c r="I474" s="255" t="s">
        <v>4631</v>
      </c>
    </row>
    <row r="475" spans="1:9" ht="13.15" customHeight="1" x14ac:dyDescent="0.25">
      <c r="A475" s="3">
        <v>2</v>
      </c>
      <c r="B475" s="254" t="s">
        <v>4411</v>
      </c>
      <c r="C475" s="207" t="s">
        <v>4211</v>
      </c>
      <c r="D475" s="19">
        <v>400000</v>
      </c>
      <c r="E475" s="19">
        <v>1005000</v>
      </c>
      <c r="F475" s="19">
        <v>2000000</v>
      </c>
      <c r="G475" s="19">
        <v>2000000</v>
      </c>
      <c r="H475" s="250"/>
      <c r="I475" s="255" t="s">
        <v>4631</v>
      </c>
    </row>
    <row r="476" spans="1:9" ht="13.15" customHeight="1" x14ac:dyDescent="0.25">
      <c r="A476" s="3">
        <v>3</v>
      </c>
      <c r="B476" s="254" t="s">
        <v>4413</v>
      </c>
      <c r="C476" s="207" t="s">
        <v>4213</v>
      </c>
      <c r="D476" s="19">
        <v>850000</v>
      </c>
      <c r="E476" s="19">
        <v>2070000</v>
      </c>
      <c r="F476" s="19">
        <v>4500000</v>
      </c>
      <c r="G476" s="19">
        <v>3000000</v>
      </c>
      <c r="H476" s="250"/>
      <c r="I476" s="255" t="s">
        <v>4631</v>
      </c>
    </row>
    <row r="477" spans="1:9" ht="13.15" customHeight="1" x14ac:dyDescent="0.25">
      <c r="A477" s="3">
        <v>4</v>
      </c>
      <c r="B477" s="254" t="s">
        <v>4416</v>
      </c>
      <c r="C477" s="207" t="s">
        <v>4216</v>
      </c>
      <c r="D477" s="19">
        <v>475000</v>
      </c>
      <c r="E477" s="19">
        <v>950000</v>
      </c>
      <c r="F477" s="19">
        <v>1000000</v>
      </c>
      <c r="G477" s="19">
        <v>1000000</v>
      </c>
      <c r="H477" s="250"/>
      <c r="I477" s="255" t="s">
        <v>4631</v>
      </c>
    </row>
    <row r="478" spans="1:9" ht="13.15" customHeight="1" x14ac:dyDescent="0.25">
      <c r="A478" s="3">
        <v>5</v>
      </c>
      <c r="B478" s="254" t="s">
        <v>4417</v>
      </c>
      <c r="C478" s="207" t="s">
        <v>4217</v>
      </c>
      <c r="D478" s="19">
        <v>442400</v>
      </c>
      <c r="E478" s="19">
        <v>4023600</v>
      </c>
      <c r="F478" s="19">
        <v>5000000</v>
      </c>
      <c r="G478" s="19">
        <v>5000000</v>
      </c>
      <c r="H478" s="250"/>
      <c r="I478" s="255" t="s">
        <v>4631</v>
      </c>
    </row>
    <row r="479" spans="1:9" ht="13.15" customHeight="1" x14ac:dyDescent="0.25">
      <c r="A479" s="3">
        <v>6</v>
      </c>
      <c r="B479" s="254" t="s">
        <v>4428</v>
      </c>
      <c r="C479" s="207" t="s">
        <v>4228</v>
      </c>
      <c r="D479" s="19">
        <v>643000</v>
      </c>
      <c r="E479" s="19">
        <v>1825000</v>
      </c>
      <c r="F479" s="19">
        <v>2000000</v>
      </c>
      <c r="G479" s="19">
        <v>2000000</v>
      </c>
      <c r="H479" s="250"/>
      <c r="I479" s="255" t="s">
        <v>4631</v>
      </c>
    </row>
    <row r="480" spans="1:9" ht="13.15" customHeight="1" x14ac:dyDescent="0.25">
      <c r="A480" s="3">
        <v>7</v>
      </c>
      <c r="B480" s="254" t="s">
        <v>4432</v>
      </c>
      <c r="C480" s="207" t="s">
        <v>4232</v>
      </c>
      <c r="D480" s="19">
        <v>257500</v>
      </c>
      <c r="E480" s="19">
        <v>3300000</v>
      </c>
      <c r="F480" s="19">
        <v>5000000</v>
      </c>
      <c r="G480" s="19">
        <v>5000000</v>
      </c>
      <c r="H480" s="250"/>
      <c r="I480" s="255" t="s">
        <v>4631</v>
      </c>
    </row>
    <row r="481" spans="1:9" ht="13.15" customHeight="1" x14ac:dyDescent="0.25">
      <c r="A481" s="3">
        <v>8</v>
      </c>
      <c r="B481" s="254" t="s">
        <v>4423</v>
      </c>
      <c r="C481" s="207" t="s">
        <v>4223</v>
      </c>
      <c r="D481" s="19">
        <v>1440000</v>
      </c>
      <c r="E481" s="19">
        <v>2296800</v>
      </c>
      <c r="F481" s="19">
        <v>2500000</v>
      </c>
      <c r="G481" s="19">
        <v>2400000</v>
      </c>
      <c r="H481" s="250"/>
      <c r="I481" s="255" t="s">
        <v>4631</v>
      </c>
    </row>
    <row r="482" spans="1:9" ht="13.15" customHeight="1" x14ac:dyDescent="0.25">
      <c r="A482" s="50" t="s">
        <v>294</v>
      </c>
      <c r="B482" s="256"/>
      <c r="C482" s="208"/>
      <c r="D482" s="257">
        <v>11299900</v>
      </c>
      <c r="E482" s="257">
        <v>25259400</v>
      </c>
      <c r="F482" s="257">
        <v>32000000</v>
      </c>
      <c r="G482" s="257">
        <v>30400000</v>
      </c>
      <c r="H482" s="250"/>
      <c r="I482" s="255"/>
    </row>
    <row r="483" spans="1:9" ht="13.15" customHeight="1" x14ac:dyDescent="0.25">
      <c r="A483" s="57">
        <v>47</v>
      </c>
      <c r="B483" s="77" t="s">
        <v>5849</v>
      </c>
      <c r="C483" s="205" t="s">
        <v>4289</v>
      </c>
      <c r="D483" s="253"/>
      <c r="E483" s="253"/>
      <c r="F483" s="253"/>
      <c r="G483" s="253"/>
      <c r="H483" s="250"/>
      <c r="I483" s="255"/>
    </row>
    <row r="484" spans="1:9" ht="13.15" customHeight="1" x14ac:dyDescent="0.25">
      <c r="A484" s="3">
        <v>1</v>
      </c>
      <c r="B484" s="254" t="s">
        <v>4410</v>
      </c>
      <c r="C484" s="207" t="s">
        <v>4210</v>
      </c>
      <c r="D484" s="19">
        <v>13500000</v>
      </c>
      <c r="E484" s="19">
        <v>12300000</v>
      </c>
      <c r="F484" s="19">
        <v>15000000</v>
      </c>
      <c r="G484" s="19">
        <v>17000000</v>
      </c>
      <c r="H484" s="250"/>
      <c r="I484" s="255" t="s">
        <v>4631</v>
      </c>
    </row>
    <row r="485" spans="1:9" ht="13.15" customHeight="1" x14ac:dyDescent="0.25">
      <c r="A485" s="3">
        <v>2</v>
      </c>
      <c r="B485" s="254" t="s">
        <v>4425</v>
      </c>
      <c r="C485" s="207" t="s">
        <v>4225</v>
      </c>
      <c r="D485" s="19">
        <v>1499999</v>
      </c>
      <c r="E485" s="19">
        <v>1700000</v>
      </c>
      <c r="F485" s="19">
        <v>5000000</v>
      </c>
      <c r="G485" s="19">
        <v>5000000</v>
      </c>
      <c r="H485" s="250"/>
      <c r="I485" s="255" t="s">
        <v>4631</v>
      </c>
    </row>
    <row r="486" spans="1:9" ht="13.15" customHeight="1" x14ac:dyDescent="0.25">
      <c r="A486" s="3">
        <v>3</v>
      </c>
      <c r="B486" s="254" t="s">
        <v>4411</v>
      </c>
      <c r="C486" s="207" t="s">
        <v>4211</v>
      </c>
      <c r="D486" s="19">
        <v>750002</v>
      </c>
      <c r="E486" s="19">
        <v>890000</v>
      </c>
      <c r="F486" s="19">
        <v>3000000</v>
      </c>
      <c r="G486" s="19">
        <v>400000</v>
      </c>
      <c r="H486" s="250"/>
      <c r="I486" s="255" t="s">
        <v>4631</v>
      </c>
    </row>
    <row r="487" spans="1:9" ht="13.15" customHeight="1" x14ac:dyDescent="0.25">
      <c r="A487" s="3">
        <v>4</v>
      </c>
      <c r="B487" s="254" t="s">
        <v>4413</v>
      </c>
      <c r="C487" s="207" t="s">
        <v>4213</v>
      </c>
      <c r="D487" s="19">
        <v>2624999</v>
      </c>
      <c r="E487" s="19">
        <v>1900000</v>
      </c>
      <c r="F487" s="19">
        <v>5000000</v>
      </c>
      <c r="G487" s="19">
        <v>5000000</v>
      </c>
      <c r="H487" s="250"/>
      <c r="I487" s="255" t="s">
        <v>4631</v>
      </c>
    </row>
    <row r="488" spans="1:9" ht="13.15" customHeight="1" x14ac:dyDescent="0.25">
      <c r="A488" s="3">
        <v>5</v>
      </c>
      <c r="B488" s="254" t="s">
        <v>4416</v>
      </c>
      <c r="C488" s="207" t="s">
        <v>4216</v>
      </c>
      <c r="D488" s="19">
        <v>750000</v>
      </c>
      <c r="E488" s="19">
        <v>1410000</v>
      </c>
      <c r="F488" s="19">
        <v>3000000</v>
      </c>
      <c r="G488" s="19">
        <v>3000000</v>
      </c>
      <c r="H488" s="250"/>
      <c r="I488" s="255" t="s">
        <v>4631</v>
      </c>
    </row>
    <row r="489" spans="1:9" ht="13.15" customHeight="1" x14ac:dyDescent="0.25">
      <c r="A489" s="3">
        <v>6</v>
      </c>
      <c r="B489" s="254" t="s">
        <v>4417</v>
      </c>
      <c r="C489" s="207" t="s">
        <v>4217</v>
      </c>
      <c r="D489" s="19">
        <v>3000000</v>
      </c>
      <c r="E489" s="19">
        <v>2752532.96</v>
      </c>
      <c r="F489" s="19">
        <v>4000000</v>
      </c>
      <c r="G489" s="19">
        <v>7000000</v>
      </c>
      <c r="H489" s="250"/>
      <c r="I489" s="255" t="s">
        <v>4631</v>
      </c>
    </row>
    <row r="490" spans="1:9" ht="13.15" customHeight="1" x14ac:dyDescent="0.25">
      <c r="A490" s="3">
        <v>7</v>
      </c>
      <c r="B490" s="254" t="s">
        <v>4428</v>
      </c>
      <c r="C490" s="207" t="s">
        <v>4228</v>
      </c>
      <c r="D490" s="19">
        <v>2250000</v>
      </c>
      <c r="E490" s="19">
        <v>1382050</v>
      </c>
      <c r="F490" s="19">
        <v>3000000</v>
      </c>
      <c r="G490" s="19">
        <v>3000000</v>
      </c>
      <c r="H490" s="250"/>
      <c r="I490" s="255" t="s">
        <v>4631</v>
      </c>
    </row>
    <row r="491" spans="1:9" ht="13.15" customHeight="1" x14ac:dyDescent="0.25">
      <c r="A491" s="3">
        <v>8</v>
      </c>
      <c r="B491" s="254" t="s">
        <v>4432</v>
      </c>
      <c r="C491" s="207" t="s">
        <v>4232</v>
      </c>
      <c r="D491" s="19">
        <v>3000000</v>
      </c>
      <c r="E491" s="19">
        <v>1100000</v>
      </c>
      <c r="F491" s="19">
        <v>5000000</v>
      </c>
      <c r="G491" s="19">
        <v>8600000</v>
      </c>
      <c r="H491" s="250"/>
      <c r="I491" s="255" t="s">
        <v>4631</v>
      </c>
    </row>
    <row r="492" spans="1:9" ht="13.15" customHeight="1" x14ac:dyDescent="0.25">
      <c r="A492" s="3">
        <v>9</v>
      </c>
      <c r="B492" s="254" t="s">
        <v>4445</v>
      </c>
      <c r="C492" s="207" t="s">
        <v>4245</v>
      </c>
      <c r="D492" s="19">
        <v>375000</v>
      </c>
      <c r="E492" s="19">
        <v>1420000</v>
      </c>
      <c r="F492" s="19">
        <v>3000000</v>
      </c>
      <c r="G492" s="19">
        <v>3000000</v>
      </c>
      <c r="H492" s="250"/>
      <c r="I492" s="255" t="s">
        <v>4631</v>
      </c>
    </row>
    <row r="493" spans="1:9" ht="13.15" customHeight="1" x14ac:dyDescent="0.25">
      <c r="A493" s="3">
        <v>10</v>
      </c>
      <c r="B493" s="254" t="s">
        <v>4435</v>
      </c>
      <c r="C493" s="207" t="s">
        <v>4235</v>
      </c>
      <c r="D493" s="19">
        <v>1872000</v>
      </c>
      <c r="E493" s="19">
        <v>1499300</v>
      </c>
      <c r="F493" s="19">
        <v>3000000</v>
      </c>
      <c r="G493" s="19">
        <v>3000000</v>
      </c>
      <c r="H493" s="250"/>
      <c r="I493" s="255" t="s">
        <v>4631</v>
      </c>
    </row>
    <row r="494" spans="1:9" ht="13.15" customHeight="1" x14ac:dyDescent="0.25">
      <c r="A494" s="3">
        <v>11</v>
      </c>
      <c r="B494" s="254" t="s">
        <v>4423</v>
      </c>
      <c r="C494" s="207" t="s">
        <v>4223</v>
      </c>
      <c r="D494" s="19">
        <v>375000</v>
      </c>
      <c r="E494" s="19">
        <v>642337.14</v>
      </c>
      <c r="F494" s="19">
        <v>3000000</v>
      </c>
      <c r="G494" s="19">
        <v>3000000</v>
      </c>
      <c r="H494" s="250"/>
      <c r="I494" s="255" t="s">
        <v>4631</v>
      </c>
    </row>
    <row r="495" spans="1:9" ht="13.15" customHeight="1" x14ac:dyDescent="0.25">
      <c r="A495" s="3">
        <v>12</v>
      </c>
      <c r="B495" s="254" t="s">
        <v>4487</v>
      </c>
      <c r="C495" s="207" t="s">
        <v>4290</v>
      </c>
      <c r="D495" s="20">
        <v>0</v>
      </c>
      <c r="E495" s="20">
        <v>0</v>
      </c>
      <c r="F495" s="20">
        <v>0</v>
      </c>
      <c r="G495" s="20">
        <v>0</v>
      </c>
      <c r="H495" s="250"/>
      <c r="I495" s="255" t="s">
        <v>4631</v>
      </c>
    </row>
    <row r="496" spans="1:9" ht="13.15" customHeight="1" x14ac:dyDescent="0.25">
      <c r="A496" s="50" t="s">
        <v>294</v>
      </c>
      <c r="B496" s="256"/>
      <c r="C496" s="208"/>
      <c r="D496" s="257">
        <v>29997000</v>
      </c>
      <c r="E496" s="257">
        <v>26996220.100000001</v>
      </c>
      <c r="F496" s="257">
        <v>52000000</v>
      </c>
      <c r="G496" s="257">
        <v>58000000</v>
      </c>
      <c r="H496" s="250"/>
      <c r="I496" s="255"/>
    </row>
    <row r="497" spans="1:9" ht="13.15" customHeight="1" x14ac:dyDescent="0.25">
      <c r="A497" s="57">
        <v>48</v>
      </c>
      <c r="B497" s="77" t="s">
        <v>5850</v>
      </c>
      <c r="C497" s="205" t="s">
        <v>4291</v>
      </c>
      <c r="D497" s="253"/>
      <c r="E497" s="253"/>
      <c r="F497" s="253"/>
      <c r="G497" s="253"/>
      <c r="H497" s="250"/>
      <c r="I497" s="255"/>
    </row>
    <row r="498" spans="1:9" ht="13.15" customHeight="1" x14ac:dyDescent="0.25">
      <c r="A498" s="3">
        <v>1</v>
      </c>
      <c r="B498" s="254" t="s">
        <v>4410</v>
      </c>
      <c r="C498" s="207" t="s">
        <v>4210</v>
      </c>
      <c r="D498" s="19">
        <v>2394000</v>
      </c>
      <c r="E498" s="19">
        <v>2100000</v>
      </c>
      <c r="F498" s="19">
        <v>4100000</v>
      </c>
      <c r="G498" s="19">
        <v>4000000</v>
      </c>
      <c r="H498" s="250"/>
      <c r="I498" s="255" t="s">
        <v>4631</v>
      </c>
    </row>
    <row r="499" spans="1:9" ht="13.15" customHeight="1" x14ac:dyDescent="0.25">
      <c r="A499" s="3">
        <v>2</v>
      </c>
      <c r="B499" s="254" t="s">
        <v>4411</v>
      </c>
      <c r="C499" s="207" t="s">
        <v>4211</v>
      </c>
      <c r="D499" s="19">
        <v>82700</v>
      </c>
      <c r="E499" s="19">
        <v>500000</v>
      </c>
      <c r="F499" s="19">
        <v>100000</v>
      </c>
      <c r="G499" s="19">
        <v>100000</v>
      </c>
      <c r="H499" s="250"/>
      <c r="I499" s="255" t="s">
        <v>4631</v>
      </c>
    </row>
    <row r="500" spans="1:9" ht="13.15" customHeight="1" x14ac:dyDescent="0.25">
      <c r="A500" s="3">
        <v>3</v>
      </c>
      <c r="B500" s="254" t="s">
        <v>4413</v>
      </c>
      <c r="C500" s="207" t="s">
        <v>4213</v>
      </c>
      <c r="D500" s="19">
        <v>1550000</v>
      </c>
      <c r="E500" s="19">
        <v>1000000</v>
      </c>
      <c r="F500" s="19">
        <v>2200000</v>
      </c>
      <c r="G500" s="19">
        <v>2000000</v>
      </c>
      <c r="H500" s="250"/>
      <c r="I500" s="255" t="s">
        <v>4631</v>
      </c>
    </row>
    <row r="501" spans="1:9" ht="13.15" customHeight="1" x14ac:dyDescent="0.25">
      <c r="A501" s="3">
        <v>4</v>
      </c>
      <c r="B501" s="254" t="s">
        <v>4416</v>
      </c>
      <c r="C501" s="207" t="s">
        <v>4216</v>
      </c>
      <c r="D501" s="19">
        <v>608500</v>
      </c>
      <c r="E501" s="19">
        <v>700000</v>
      </c>
      <c r="F501" s="19">
        <v>1400000</v>
      </c>
      <c r="G501" s="19">
        <v>1400000</v>
      </c>
      <c r="H501" s="250"/>
      <c r="I501" s="255" t="s">
        <v>4631</v>
      </c>
    </row>
    <row r="502" spans="1:9" ht="13.15" customHeight="1" x14ac:dyDescent="0.25">
      <c r="A502" s="3">
        <v>5</v>
      </c>
      <c r="B502" s="254" t="s">
        <v>4417</v>
      </c>
      <c r="C502" s="207" t="s">
        <v>4217</v>
      </c>
      <c r="D502" s="19">
        <v>2241550</v>
      </c>
      <c r="E502" s="19">
        <v>1550000</v>
      </c>
      <c r="F502" s="19">
        <v>3000000</v>
      </c>
      <c r="G502" s="19">
        <v>3000000</v>
      </c>
      <c r="H502" s="250"/>
      <c r="I502" s="255" t="s">
        <v>4631</v>
      </c>
    </row>
    <row r="503" spans="1:9" ht="13.15" customHeight="1" x14ac:dyDescent="0.25">
      <c r="A503" s="3">
        <v>6</v>
      </c>
      <c r="B503" s="254" t="s">
        <v>4428</v>
      </c>
      <c r="C503" s="207" t="s">
        <v>4228</v>
      </c>
      <c r="D503" s="19">
        <v>391100</v>
      </c>
      <c r="E503" s="19">
        <v>250000</v>
      </c>
      <c r="F503" s="19">
        <v>500000</v>
      </c>
      <c r="G503" s="19">
        <v>500000</v>
      </c>
      <c r="H503" s="250"/>
      <c r="I503" s="255" t="s">
        <v>4631</v>
      </c>
    </row>
    <row r="504" spans="1:9" ht="13.15" customHeight="1" x14ac:dyDescent="0.25">
      <c r="A504" s="3">
        <v>7</v>
      </c>
      <c r="B504" s="254" t="s">
        <v>4432</v>
      </c>
      <c r="C504" s="207" t="s">
        <v>4232</v>
      </c>
      <c r="D504" s="19">
        <v>2410250</v>
      </c>
      <c r="E504" s="19">
        <v>1000000</v>
      </c>
      <c r="F504" s="19">
        <v>3500000</v>
      </c>
      <c r="G504" s="19">
        <v>3750000</v>
      </c>
      <c r="H504" s="250"/>
      <c r="I504" s="255" t="s">
        <v>4631</v>
      </c>
    </row>
    <row r="505" spans="1:9" ht="13.15" customHeight="1" x14ac:dyDescent="0.25">
      <c r="A505" s="3">
        <v>8</v>
      </c>
      <c r="B505" s="254" t="s">
        <v>4423</v>
      </c>
      <c r="C505" s="207" t="s">
        <v>4223</v>
      </c>
      <c r="D505" s="19">
        <v>163900</v>
      </c>
      <c r="E505" s="19">
        <v>100000</v>
      </c>
      <c r="F505" s="19">
        <v>200000</v>
      </c>
      <c r="G505" s="19">
        <v>250000</v>
      </c>
      <c r="H505" s="250"/>
      <c r="I505" s="255" t="s">
        <v>4631</v>
      </c>
    </row>
    <row r="506" spans="1:9" ht="13.15" customHeight="1" x14ac:dyDescent="0.25">
      <c r="A506" s="50" t="s">
        <v>294</v>
      </c>
      <c r="B506" s="256"/>
      <c r="C506" s="208"/>
      <c r="D506" s="257">
        <v>9842000</v>
      </c>
      <c r="E506" s="257">
        <v>7200000</v>
      </c>
      <c r="F506" s="257">
        <v>15000000</v>
      </c>
      <c r="G506" s="257">
        <v>15000000</v>
      </c>
      <c r="H506" s="250"/>
      <c r="I506" s="255"/>
    </row>
    <row r="507" spans="1:9" ht="13.15" customHeight="1" x14ac:dyDescent="0.25">
      <c r="A507" s="57">
        <v>49</v>
      </c>
      <c r="B507" s="252" t="s">
        <v>4489</v>
      </c>
      <c r="C507" s="205" t="s">
        <v>4292</v>
      </c>
      <c r="D507" s="253"/>
      <c r="E507" s="253"/>
      <c r="F507" s="253"/>
      <c r="G507" s="253"/>
      <c r="H507" s="250"/>
      <c r="I507" s="255"/>
    </row>
    <row r="508" spans="1:9" ht="13.15" customHeight="1" x14ac:dyDescent="0.25">
      <c r="A508" s="3">
        <v>1</v>
      </c>
      <c r="B508" s="254" t="s">
        <v>4410</v>
      </c>
      <c r="C508" s="207" t="s">
        <v>4210</v>
      </c>
      <c r="D508" s="19">
        <v>3491000</v>
      </c>
      <c r="E508" s="19">
        <v>9338000</v>
      </c>
      <c r="F508" s="19">
        <v>10000000</v>
      </c>
      <c r="G508" s="19">
        <v>8000000</v>
      </c>
      <c r="H508" s="250"/>
      <c r="I508" s="255" t="s">
        <v>4631</v>
      </c>
    </row>
    <row r="509" spans="1:9" ht="13.15" customHeight="1" x14ac:dyDescent="0.25">
      <c r="A509" s="3">
        <v>2</v>
      </c>
      <c r="B509" s="254" t="s">
        <v>4425</v>
      </c>
      <c r="C509" s="207" t="s">
        <v>4225</v>
      </c>
      <c r="D509" s="19">
        <v>857800</v>
      </c>
      <c r="E509" s="19">
        <v>1811668</v>
      </c>
      <c r="F509" s="19">
        <v>2000000</v>
      </c>
      <c r="G509" s="19">
        <v>2500000</v>
      </c>
      <c r="H509" s="250"/>
      <c r="I509" s="255" t="s">
        <v>4631</v>
      </c>
    </row>
    <row r="510" spans="1:9" ht="13.15" customHeight="1" x14ac:dyDescent="0.25">
      <c r="A510" s="3">
        <v>3</v>
      </c>
      <c r="B510" s="254" t="s">
        <v>4411</v>
      </c>
      <c r="C510" s="207" t="s">
        <v>4211</v>
      </c>
      <c r="D510" s="19">
        <v>235500</v>
      </c>
      <c r="E510" s="19">
        <v>855668</v>
      </c>
      <c r="F510" s="19">
        <v>1000000</v>
      </c>
      <c r="G510" s="19">
        <v>1000000</v>
      </c>
      <c r="H510" s="250"/>
      <c r="I510" s="255" t="s">
        <v>4631</v>
      </c>
    </row>
    <row r="511" spans="1:9" ht="13.15" customHeight="1" x14ac:dyDescent="0.25">
      <c r="A511" s="3">
        <v>4</v>
      </c>
      <c r="B511" s="254" t="s">
        <v>4413</v>
      </c>
      <c r="C511" s="207" t="s">
        <v>4213</v>
      </c>
      <c r="D511" s="19">
        <v>217500</v>
      </c>
      <c r="E511" s="19">
        <v>646832</v>
      </c>
      <c r="F511" s="19">
        <v>800000</v>
      </c>
      <c r="G511" s="19">
        <v>200000</v>
      </c>
      <c r="H511" s="250"/>
      <c r="I511" s="255" t="s">
        <v>4631</v>
      </c>
    </row>
    <row r="512" spans="1:9" ht="13.15" customHeight="1" x14ac:dyDescent="0.25">
      <c r="A512" s="3">
        <v>5</v>
      </c>
      <c r="B512" s="254" t="s">
        <v>4416</v>
      </c>
      <c r="C512" s="207" t="s">
        <v>4216</v>
      </c>
      <c r="D512" s="19">
        <v>23000</v>
      </c>
      <c r="E512" s="19">
        <v>880233</v>
      </c>
      <c r="F512" s="19">
        <v>1000000</v>
      </c>
      <c r="G512" s="19">
        <v>1000000</v>
      </c>
      <c r="H512" s="250"/>
      <c r="I512" s="255" t="s">
        <v>4631</v>
      </c>
    </row>
    <row r="513" spans="1:9" ht="13.15" customHeight="1" x14ac:dyDescent="0.25">
      <c r="A513" s="3">
        <v>6</v>
      </c>
      <c r="B513" s="254" t="s">
        <v>4417</v>
      </c>
      <c r="C513" s="207" t="s">
        <v>4217</v>
      </c>
      <c r="D513" s="19">
        <v>650200</v>
      </c>
      <c r="E513" s="19">
        <v>941500</v>
      </c>
      <c r="F513" s="19">
        <v>1000000</v>
      </c>
      <c r="G513" s="19">
        <v>3000000</v>
      </c>
      <c r="H513" s="250"/>
      <c r="I513" s="255" t="s">
        <v>4631</v>
      </c>
    </row>
    <row r="514" spans="1:9" ht="13.15" customHeight="1" x14ac:dyDescent="0.25">
      <c r="A514" s="3">
        <v>7</v>
      </c>
      <c r="B514" s="254" t="s">
        <v>4428</v>
      </c>
      <c r="C514" s="207" t="s">
        <v>4228</v>
      </c>
      <c r="D514" s="19">
        <v>590944.43999999994</v>
      </c>
      <c r="E514" s="19">
        <v>955400</v>
      </c>
      <c r="F514" s="19">
        <v>1000000</v>
      </c>
      <c r="G514" s="19">
        <v>3000000</v>
      </c>
      <c r="H514" s="250"/>
      <c r="I514" s="255" t="s">
        <v>4631</v>
      </c>
    </row>
    <row r="515" spans="1:9" ht="13.15" customHeight="1" x14ac:dyDescent="0.25">
      <c r="A515" s="3">
        <v>8</v>
      </c>
      <c r="B515" s="254" t="s">
        <v>4432</v>
      </c>
      <c r="C515" s="207" t="s">
        <v>4232</v>
      </c>
      <c r="D515" s="19">
        <v>1454500</v>
      </c>
      <c r="E515" s="19">
        <v>1828701</v>
      </c>
      <c r="F515" s="19">
        <v>2000000</v>
      </c>
      <c r="G515" s="19">
        <v>3500000</v>
      </c>
      <c r="H515" s="250"/>
      <c r="I515" s="255" t="s">
        <v>4631</v>
      </c>
    </row>
    <row r="516" spans="1:9" ht="13.15" customHeight="1" x14ac:dyDescent="0.25">
      <c r="A516" s="3">
        <v>9</v>
      </c>
      <c r="B516" s="254" t="s">
        <v>4421</v>
      </c>
      <c r="C516" s="207" t="s">
        <v>4221</v>
      </c>
      <c r="D516" s="19">
        <v>95000</v>
      </c>
      <c r="E516" s="19">
        <v>929033</v>
      </c>
      <c r="F516" s="19">
        <v>1000000</v>
      </c>
      <c r="G516" s="19">
        <v>1000000</v>
      </c>
      <c r="H516" s="250"/>
      <c r="I516" s="255" t="s">
        <v>4631</v>
      </c>
    </row>
    <row r="517" spans="1:9" ht="13.15" customHeight="1" x14ac:dyDescent="0.25">
      <c r="A517" s="3">
        <v>10</v>
      </c>
      <c r="B517" s="254" t="s">
        <v>4423</v>
      </c>
      <c r="C517" s="207" t="s">
        <v>4223</v>
      </c>
      <c r="D517" s="19">
        <v>397000</v>
      </c>
      <c r="E517" s="19">
        <v>941365</v>
      </c>
      <c r="F517" s="19">
        <v>1000000</v>
      </c>
      <c r="G517" s="19">
        <v>800000</v>
      </c>
      <c r="H517" s="250"/>
      <c r="I517" s="255" t="s">
        <v>4631</v>
      </c>
    </row>
    <row r="518" spans="1:9" ht="13.15" customHeight="1" x14ac:dyDescent="0.25">
      <c r="A518" s="50" t="s">
        <v>294</v>
      </c>
      <c r="B518" s="256"/>
      <c r="C518" s="208"/>
      <c r="D518" s="257">
        <v>8012444.4400000004</v>
      </c>
      <c r="E518" s="257">
        <v>19128400</v>
      </c>
      <c r="F518" s="257">
        <v>20800000</v>
      </c>
      <c r="G518" s="257">
        <v>24000000</v>
      </c>
      <c r="H518" s="250"/>
      <c r="I518" s="255"/>
    </row>
    <row r="519" spans="1:9" ht="13.15" customHeight="1" x14ac:dyDescent="0.25">
      <c r="A519" s="57">
        <v>50</v>
      </c>
      <c r="B519" s="252" t="s">
        <v>4490</v>
      </c>
      <c r="C519" s="205" t="s">
        <v>4293</v>
      </c>
      <c r="D519" s="253"/>
      <c r="E519" s="253"/>
      <c r="F519" s="253"/>
      <c r="G519" s="253"/>
      <c r="H519" s="250"/>
      <c r="I519" s="255"/>
    </row>
    <row r="520" spans="1:9" ht="13.15" customHeight="1" x14ac:dyDescent="0.25">
      <c r="A520" s="3">
        <v>1</v>
      </c>
      <c r="B520" s="254" t="s">
        <v>4410</v>
      </c>
      <c r="C520" s="207" t="s">
        <v>4210</v>
      </c>
      <c r="D520" s="19">
        <v>6022000</v>
      </c>
      <c r="E520" s="19">
        <v>3280000</v>
      </c>
      <c r="F520" s="19">
        <v>8000000</v>
      </c>
      <c r="G520" s="19">
        <v>7500000</v>
      </c>
      <c r="H520" s="250"/>
      <c r="I520" s="255" t="s">
        <v>4631</v>
      </c>
    </row>
    <row r="521" spans="1:9" ht="13.15" customHeight="1" x14ac:dyDescent="0.25">
      <c r="A521" s="3">
        <v>2</v>
      </c>
      <c r="B521" s="254" t="s">
        <v>4425</v>
      </c>
      <c r="C521" s="207" t="s">
        <v>4225</v>
      </c>
      <c r="D521" s="19">
        <v>640000</v>
      </c>
      <c r="E521" s="19">
        <v>480000</v>
      </c>
      <c r="F521" s="19">
        <v>1400000</v>
      </c>
      <c r="G521" s="19">
        <v>1400000</v>
      </c>
      <c r="H521" s="250"/>
      <c r="I521" s="255" t="s">
        <v>4631</v>
      </c>
    </row>
    <row r="522" spans="1:9" ht="13.15" customHeight="1" x14ac:dyDescent="0.25">
      <c r="A522" s="3">
        <v>3</v>
      </c>
      <c r="B522" s="254" t="s">
        <v>4413</v>
      </c>
      <c r="C522" s="207" t="s">
        <v>4213</v>
      </c>
      <c r="D522" s="19">
        <v>575000</v>
      </c>
      <c r="E522" s="19">
        <v>360000</v>
      </c>
      <c r="F522" s="19">
        <v>1500000</v>
      </c>
      <c r="G522" s="19">
        <v>1500000</v>
      </c>
      <c r="H522" s="250"/>
      <c r="I522" s="255" t="s">
        <v>4631</v>
      </c>
    </row>
    <row r="523" spans="1:9" ht="13.15" customHeight="1" x14ac:dyDescent="0.25">
      <c r="A523" s="3">
        <v>4</v>
      </c>
      <c r="B523" s="254" t="s">
        <v>4416</v>
      </c>
      <c r="C523" s="207" t="s">
        <v>4216</v>
      </c>
      <c r="D523" s="19">
        <v>590000</v>
      </c>
      <c r="E523" s="19">
        <v>400000</v>
      </c>
      <c r="F523" s="19">
        <v>1500000</v>
      </c>
      <c r="G523" s="19">
        <v>1000000</v>
      </c>
      <c r="H523" s="250"/>
      <c r="I523" s="255" t="s">
        <v>4631</v>
      </c>
    </row>
    <row r="524" spans="1:9" ht="13.15" customHeight="1" x14ac:dyDescent="0.25">
      <c r="A524" s="3">
        <v>5</v>
      </c>
      <c r="B524" s="254" t="s">
        <v>4417</v>
      </c>
      <c r="C524" s="207" t="s">
        <v>4217</v>
      </c>
      <c r="D524" s="19">
        <v>1177000</v>
      </c>
      <c r="E524" s="19">
        <v>600000</v>
      </c>
      <c r="F524" s="19">
        <v>1800000</v>
      </c>
      <c r="G524" s="19">
        <v>1250000</v>
      </c>
      <c r="H524" s="250"/>
      <c r="I524" s="255" t="s">
        <v>4631</v>
      </c>
    </row>
    <row r="525" spans="1:9" ht="13.15" customHeight="1" x14ac:dyDescent="0.25">
      <c r="A525" s="3">
        <v>6</v>
      </c>
      <c r="B525" s="254" t="s">
        <v>4428</v>
      </c>
      <c r="C525" s="207" t="s">
        <v>4228</v>
      </c>
      <c r="D525" s="19">
        <v>450000</v>
      </c>
      <c r="E525" s="19">
        <v>360000</v>
      </c>
      <c r="F525" s="19">
        <v>1100000</v>
      </c>
      <c r="G525" s="19">
        <v>1100000</v>
      </c>
      <c r="H525" s="250"/>
      <c r="I525" s="255" t="s">
        <v>4631</v>
      </c>
    </row>
    <row r="526" spans="1:9" ht="13.15" customHeight="1" x14ac:dyDescent="0.25">
      <c r="A526" s="3">
        <v>7</v>
      </c>
      <c r="B526" s="254" t="s">
        <v>4432</v>
      </c>
      <c r="C526" s="207" t="s">
        <v>4232</v>
      </c>
      <c r="D526" s="20">
        <v>0</v>
      </c>
      <c r="E526" s="20">
        <v>0</v>
      </c>
      <c r="F526" s="19">
        <v>2600000</v>
      </c>
      <c r="G526" s="19">
        <v>2600000</v>
      </c>
      <c r="H526" s="250"/>
      <c r="I526" s="255" t="s">
        <v>4631</v>
      </c>
    </row>
    <row r="527" spans="1:9" ht="13.15" customHeight="1" x14ac:dyDescent="0.25">
      <c r="A527" s="3">
        <v>8</v>
      </c>
      <c r="B527" s="254" t="s">
        <v>4421</v>
      </c>
      <c r="C527" s="207" t="s">
        <v>4221</v>
      </c>
      <c r="D527" s="19">
        <v>354000</v>
      </c>
      <c r="E527" s="19">
        <v>240000</v>
      </c>
      <c r="F527" s="19">
        <v>800000</v>
      </c>
      <c r="G527" s="19">
        <v>800000</v>
      </c>
      <c r="H527" s="250"/>
      <c r="I527" s="255" t="s">
        <v>4631</v>
      </c>
    </row>
    <row r="528" spans="1:9" ht="13.15" customHeight="1" x14ac:dyDescent="0.25">
      <c r="A528" s="3">
        <v>9</v>
      </c>
      <c r="B528" s="254" t="s">
        <v>4422</v>
      </c>
      <c r="C528" s="207" t="s">
        <v>4222</v>
      </c>
      <c r="D528" s="20">
        <v>0</v>
      </c>
      <c r="E528" s="20">
        <v>0</v>
      </c>
      <c r="F528" s="20">
        <v>0</v>
      </c>
      <c r="G528" s="19">
        <v>500000</v>
      </c>
      <c r="H528" s="250"/>
      <c r="I528" s="255" t="s">
        <v>4631</v>
      </c>
    </row>
    <row r="529" spans="1:9" ht="13.15" customHeight="1" x14ac:dyDescent="0.25">
      <c r="A529" s="3">
        <v>10</v>
      </c>
      <c r="B529" s="254" t="s">
        <v>4423</v>
      </c>
      <c r="C529" s="207" t="s">
        <v>4223</v>
      </c>
      <c r="D529" s="19">
        <v>692000</v>
      </c>
      <c r="E529" s="19">
        <v>280000</v>
      </c>
      <c r="F529" s="19">
        <v>800000</v>
      </c>
      <c r="G529" s="19">
        <v>875000</v>
      </c>
      <c r="H529" s="250"/>
      <c r="I529" s="255" t="s">
        <v>4631</v>
      </c>
    </row>
    <row r="530" spans="1:9" ht="13.15" customHeight="1" x14ac:dyDescent="0.25">
      <c r="A530" s="3">
        <v>11</v>
      </c>
      <c r="B530" s="254" t="s">
        <v>4491</v>
      </c>
      <c r="C530" s="207" t="s">
        <v>4294</v>
      </c>
      <c r="D530" s="20">
        <v>0</v>
      </c>
      <c r="E530" s="20">
        <v>0</v>
      </c>
      <c r="F530" s="20">
        <v>0</v>
      </c>
      <c r="G530" s="20">
        <v>0</v>
      </c>
      <c r="H530" s="250"/>
      <c r="I530" s="255" t="s">
        <v>4631</v>
      </c>
    </row>
    <row r="531" spans="1:9" ht="13.15" customHeight="1" x14ac:dyDescent="0.25">
      <c r="A531" s="50" t="s">
        <v>294</v>
      </c>
      <c r="B531" s="256"/>
      <c r="C531" s="208"/>
      <c r="D531" s="257">
        <v>10500000</v>
      </c>
      <c r="E531" s="257">
        <v>6000000</v>
      </c>
      <c r="F531" s="257">
        <v>19500000</v>
      </c>
      <c r="G531" s="257">
        <v>18525000</v>
      </c>
      <c r="H531" s="250"/>
      <c r="I531" s="255"/>
    </row>
    <row r="532" spans="1:9" ht="13.15" customHeight="1" x14ac:dyDescent="0.25">
      <c r="A532" s="57">
        <v>51</v>
      </c>
      <c r="B532" s="252" t="s">
        <v>4492</v>
      </c>
      <c r="C532" s="205" t="s">
        <v>4295</v>
      </c>
      <c r="D532" s="253"/>
      <c r="E532" s="253"/>
      <c r="F532" s="253"/>
      <c r="G532" s="253"/>
      <c r="H532" s="250"/>
      <c r="I532" s="255"/>
    </row>
    <row r="533" spans="1:9" ht="13.15" customHeight="1" x14ac:dyDescent="0.25">
      <c r="A533" s="3">
        <v>1</v>
      </c>
      <c r="B533" s="254" t="s">
        <v>4410</v>
      </c>
      <c r="C533" s="207" t="s">
        <v>4210</v>
      </c>
      <c r="D533" s="19">
        <v>602000</v>
      </c>
      <c r="E533" s="19">
        <v>400000</v>
      </c>
      <c r="F533" s="19">
        <v>1480000</v>
      </c>
      <c r="G533" s="19">
        <v>1246000</v>
      </c>
      <c r="H533" s="250"/>
      <c r="I533" s="255" t="s">
        <v>4631</v>
      </c>
    </row>
    <row r="534" spans="1:9" ht="13.15" customHeight="1" x14ac:dyDescent="0.25">
      <c r="A534" s="3">
        <v>2</v>
      </c>
      <c r="B534" s="254" t="s">
        <v>4425</v>
      </c>
      <c r="C534" s="207" t="s">
        <v>4225</v>
      </c>
      <c r="D534" s="19">
        <v>70000</v>
      </c>
      <c r="E534" s="19">
        <v>240000</v>
      </c>
      <c r="F534" s="19">
        <v>500000</v>
      </c>
      <c r="G534" s="19">
        <v>500000</v>
      </c>
      <c r="H534" s="250"/>
      <c r="I534" s="255" t="s">
        <v>4631</v>
      </c>
    </row>
    <row r="535" spans="1:9" ht="13.15" customHeight="1" x14ac:dyDescent="0.25">
      <c r="A535" s="3">
        <v>3</v>
      </c>
      <c r="B535" s="254" t="s">
        <v>4411</v>
      </c>
      <c r="C535" s="207" t="s">
        <v>4211</v>
      </c>
      <c r="D535" s="19">
        <v>70000</v>
      </c>
      <c r="E535" s="19">
        <v>200000</v>
      </c>
      <c r="F535" s="19">
        <v>200000</v>
      </c>
      <c r="G535" s="19">
        <v>200000</v>
      </c>
      <c r="H535" s="250"/>
      <c r="I535" s="255" t="s">
        <v>4631</v>
      </c>
    </row>
    <row r="536" spans="1:9" ht="13.15" customHeight="1" x14ac:dyDescent="0.25">
      <c r="A536" s="3">
        <v>4</v>
      </c>
      <c r="B536" s="254" t="s">
        <v>4413</v>
      </c>
      <c r="C536" s="207" t="s">
        <v>4213</v>
      </c>
      <c r="D536" s="19">
        <v>125000</v>
      </c>
      <c r="E536" s="19">
        <v>200000</v>
      </c>
      <c r="F536" s="19">
        <v>200000</v>
      </c>
      <c r="G536" s="19">
        <v>200000</v>
      </c>
      <c r="H536" s="250"/>
      <c r="I536" s="255" t="s">
        <v>4631</v>
      </c>
    </row>
    <row r="537" spans="1:9" ht="13.15" customHeight="1" x14ac:dyDescent="0.25">
      <c r="A537" s="3">
        <v>5</v>
      </c>
      <c r="B537" s="254" t="s">
        <v>4428</v>
      </c>
      <c r="C537" s="207" t="s">
        <v>4228</v>
      </c>
      <c r="D537" s="19">
        <v>200000</v>
      </c>
      <c r="E537" s="19">
        <v>200000</v>
      </c>
      <c r="F537" s="19">
        <v>800000</v>
      </c>
      <c r="G537" s="19">
        <v>800000</v>
      </c>
      <c r="H537" s="250"/>
      <c r="I537" s="255" t="s">
        <v>4631</v>
      </c>
    </row>
    <row r="538" spans="1:9" ht="13.15" customHeight="1" x14ac:dyDescent="0.25">
      <c r="A538" s="3">
        <v>6</v>
      </c>
      <c r="B538" s="254" t="s">
        <v>4432</v>
      </c>
      <c r="C538" s="207" t="s">
        <v>4232</v>
      </c>
      <c r="D538" s="20">
        <v>0</v>
      </c>
      <c r="E538" s="20">
        <v>0</v>
      </c>
      <c r="F538" s="19">
        <v>1400000</v>
      </c>
      <c r="G538" s="19">
        <v>1400000</v>
      </c>
      <c r="H538" s="250"/>
      <c r="I538" s="255" t="s">
        <v>4631</v>
      </c>
    </row>
    <row r="539" spans="1:9" ht="13.15" customHeight="1" x14ac:dyDescent="0.25">
      <c r="A539" s="3">
        <v>7</v>
      </c>
      <c r="B539" s="254" t="s">
        <v>4423</v>
      </c>
      <c r="C539" s="207" t="s">
        <v>4223</v>
      </c>
      <c r="D539" s="19">
        <v>95000</v>
      </c>
      <c r="E539" s="19">
        <v>200000</v>
      </c>
      <c r="F539" s="19">
        <v>100000</v>
      </c>
      <c r="G539" s="19">
        <v>100000</v>
      </c>
      <c r="H539" s="250"/>
      <c r="I539" s="255" t="s">
        <v>4631</v>
      </c>
    </row>
    <row r="540" spans="1:9" ht="13.15" customHeight="1" x14ac:dyDescent="0.25">
      <c r="A540" s="50" t="s">
        <v>294</v>
      </c>
      <c r="B540" s="256"/>
      <c r="C540" s="208"/>
      <c r="D540" s="257">
        <v>1162000</v>
      </c>
      <c r="E540" s="257">
        <v>1440000</v>
      </c>
      <c r="F540" s="257">
        <v>4680000</v>
      </c>
      <c r="G540" s="257">
        <v>4446000</v>
      </c>
      <c r="H540" s="250"/>
      <c r="I540" s="255"/>
    </row>
    <row r="541" spans="1:9" ht="13.15" customHeight="1" x14ac:dyDescent="0.25">
      <c r="A541" s="57">
        <v>53</v>
      </c>
      <c r="B541" s="252" t="s">
        <v>4493</v>
      </c>
      <c r="C541" s="205" t="s">
        <v>4296</v>
      </c>
      <c r="D541" s="253"/>
      <c r="E541" s="253"/>
      <c r="F541" s="253"/>
      <c r="G541" s="253"/>
      <c r="H541" s="250"/>
      <c r="I541" s="255" t="s">
        <v>4631</v>
      </c>
    </row>
    <row r="542" spans="1:9" ht="13.15" customHeight="1" x14ac:dyDescent="0.25">
      <c r="A542" s="3">
        <v>1</v>
      </c>
      <c r="B542" s="254" t="s">
        <v>4476</v>
      </c>
      <c r="C542" s="207" t="s">
        <v>4279</v>
      </c>
      <c r="D542" s="19">
        <v>44460</v>
      </c>
      <c r="E542" s="19">
        <v>56000</v>
      </c>
      <c r="F542" s="19">
        <v>140000</v>
      </c>
      <c r="G542" s="19">
        <v>130000</v>
      </c>
      <c r="H542" s="250"/>
      <c r="I542" s="255" t="s">
        <v>4631</v>
      </c>
    </row>
    <row r="543" spans="1:9" ht="13.15" customHeight="1" x14ac:dyDescent="0.25">
      <c r="A543" s="3">
        <v>2</v>
      </c>
      <c r="B543" s="254" t="s">
        <v>4410</v>
      </c>
      <c r="C543" s="207" t="s">
        <v>4210</v>
      </c>
      <c r="D543" s="19">
        <v>44460</v>
      </c>
      <c r="E543" s="19">
        <v>56000</v>
      </c>
      <c r="F543" s="19">
        <v>140000</v>
      </c>
      <c r="G543" s="19">
        <v>130000</v>
      </c>
      <c r="H543" s="250"/>
      <c r="I543" s="255" t="s">
        <v>4631</v>
      </c>
    </row>
    <row r="544" spans="1:9" ht="13.15" customHeight="1" x14ac:dyDescent="0.25">
      <c r="A544" s="3">
        <v>3</v>
      </c>
      <c r="B544" s="254" t="s">
        <v>4425</v>
      </c>
      <c r="C544" s="207" t="s">
        <v>4225</v>
      </c>
      <c r="D544" s="19">
        <v>16100</v>
      </c>
      <c r="E544" s="19">
        <v>20000</v>
      </c>
      <c r="F544" s="19">
        <v>50000</v>
      </c>
      <c r="G544" s="19">
        <v>50000</v>
      </c>
      <c r="H544" s="250"/>
      <c r="I544" s="255" t="s">
        <v>4631</v>
      </c>
    </row>
    <row r="545" spans="1:9" ht="13.15" customHeight="1" x14ac:dyDescent="0.25">
      <c r="A545" s="3">
        <v>4</v>
      </c>
      <c r="B545" s="254" t="s">
        <v>4411</v>
      </c>
      <c r="C545" s="207" t="s">
        <v>4211</v>
      </c>
      <c r="D545" s="19">
        <v>16100</v>
      </c>
      <c r="E545" s="19">
        <v>20000</v>
      </c>
      <c r="F545" s="19">
        <v>50000</v>
      </c>
      <c r="G545" s="19">
        <v>50000</v>
      </c>
      <c r="H545" s="250"/>
      <c r="I545" s="255" t="s">
        <v>4631</v>
      </c>
    </row>
    <row r="546" spans="1:9" ht="13.15" customHeight="1" x14ac:dyDescent="0.25">
      <c r="A546" s="3">
        <v>5</v>
      </c>
      <c r="B546" s="254" t="s">
        <v>4413</v>
      </c>
      <c r="C546" s="207" t="s">
        <v>4213</v>
      </c>
      <c r="D546" s="19">
        <v>16100</v>
      </c>
      <c r="E546" s="19">
        <v>20000</v>
      </c>
      <c r="F546" s="19">
        <v>50000</v>
      </c>
      <c r="G546" s="19">
        <v>50000</v>
      </c>
      <c r="H546" s="250"/>
      <c r="I546" s="255" t="s">
        <v>4631</v>
      </c>
    </row>
    <row r="547" spans="1:9" ht="13.15" customHeight="1" x14ac:dyDescent="0.25">
      <c r="A547" s="3">
        <v>6</v>
      </c>
      <c r="B547" s="254" t="s">
        <v>4416</v>
      </c>
      <c r="C547" s="207" t="s">
        <v>4216</v>
      </c>
      <c r="D547" s="19">
        <v>1930</v>
      </c>
      <c r="E547" s="19">
        <v>4000</v>
      </c>
      <c r="F547" s="19">
        <v>10000</v>
      </c>
      <c r="G547" s="19">
        <v>10000</v>
      </c>
      <c r="H547" s="250"/>
      <c r="I547" s="255" t="s">
        <v>4631</v>
      </c>
    </row>
    <row r="548" spans="1:9" ht="13.15" customHeight="1" x14ac:dyDescent="0.25">
      <c r="A548" s="3">
        <v>7</v>
      </c>
      <c r="B548" s="254" t="s">
        <v>4417</v>
      </c>
      <c r="C548" s="207" t="s">
        <v>4217</v>
      </c>
      <c r="D548" s="19">
        <v>9730</v>
      </c>
      <c r="E548" s="19">
        <v>12000</v>
      </c>
      <c r="F548" s="19">
        <v>30000</v>
      </c>
      <c r="G548" s="19">
        <v>40000</v>
      </c>
      <c r="H548" s="250"/>
      <c r="I548" s="255" t="s">
        <v>4631</v>
      </c>
    </row>
    <row r="549" spans="1:9" ht="13.15" customHeight="1" x14ac:dyDescent="0.25">
      <c r="A549" s="3">
        <v>8</v>
      </c>
      <c r="B549" s="254" t="s">
        <v>4428</v>
      </c>
      <c r="C549" s="207" t="s">
        <v>4228</v>
      </c>
      <c r="D549" s="19">
        <v>19302</v>
      </c>
      <c r="E549" s="19">
        <v>22000</v>
      </c>
      <c r="F549" s="19">
        <v>55000</v>
      </c>
      <c r="G549" s="19">
        <v>200000</v>
      </c>
      <c r="H549" s="250"/>
      <c r="I549" s="255" t="s">
        <v>4631</v>
      </c>
    </row>
    <row r="550" spans="1:9" ht="13.15" customHeight="1" x14ac:dyDescent="0.25">
      <c r="A550" s="3">
        <v>9</v>
      </c>
      <c r="B550" s="254" t="s">
        <v>4432</v>
      </c>
      <c r="C550" s="207" t="s">
        <v>4232</v>
      </c>
      <c r="D550" s="19">
        <v>70900</v>
      </c>
      <c r="E550" s="19">
        <v>90000</v>
      </c>
      <c r="F550" s="19">
        <v>225000</v>
      </c>
      <c r="G550" s="19">
        <v>50000</v>
      </c>
      <c r="H550" s="250"/>
      <c r="I550" s="255" t="s">
        <v>4631</v>
      </c>
    </row>
    <row r="551" spans="1:9" ht="13.15" customHeight="1" x14ac:dyDescent="0.25">
      <c r="A551" s="3">
        <v>10</v>
      </c>
      <c r="B551" s="254" t="s">
        <v>4421</v>
      </c>
      <c r="C551" s="207" t="s">
        <v>4221</v>
      </c>
      <c r="D551" s="19">
        <v>16100</v>
      </c>
      <c r="E551" s="19">
        <v>20000</v>
      </c>
      <c r="F551" s="19">
        <v>50000</v>
      </c>
      <c r="G551" s="19">
        <v>50000</v>
      </c>
      <c r="H551" s="250"/>
      <c r="I551" s="255" t="s">
        <v>4631</v>
      </c>
    </row>
    <row r="552" spans="1:9" ht="13.15" customHeight="1" x14ac:dyDescent="0.25">
      <c r="A552" s="3">
        <v>11</v>
      </c>
      <c r="B552" s="254" t="s">
        <v>4423</v>
      </c>
      <c r="C552" s="207" t="s">
        <v>4223</v>
      </c>
      <c r="D552" s="19">
        <v>44460</v>
      </c>
      <c r="E552" s="19">
        <v>56000</v>
      </c>
      <c r="F552" s="19">
        <v>140000</v>
      </c>
      <c r="G552" s="19">
        <v>130000</v>
      </c>
      <c r="H552" s="250"/>
      <c r="I552" s="255" t="s">
        <v>4631</v>
      </c>
    </row>
    <row r="553" spans="1:9" ht="13.15" customHeight="1" x14ac:dyDescent="0.25">
      <c r="A553" s="3">
        <v>12</v>
      </c>
      <c r="B553" s="254" t="s">
        <v>4446</v>
      </c>
      <c r="C553" s="207" t="s">
        <v>4246</v>
      </c>
      <c r="D553" s="19">
        <v>22500</v>
      </c>
      <c r="E553" s="19">
        <v>24000</v>
      </c>
      <c r="F553" s="19">
        <v>60000</v>
      </c>
      <c r="G553" s="19">
        <v>60000</v>
      </c>
      <c r="H553" s="250"/>
      <c r="I553" s="255" t="s">
        <v>4631</v>
      </c>
    </row>
    <row r="554" spans="1:9" ht="13.15" customHeight="1" x14ac:dyDescent="0.25">
      <c r="A554" s="50" t="s">
        <v>294</v>
      </c>
      <c r="B554" s="256"/>
      <c r="C554" s="208"/>
      <c r="D554" s="257">
        <v>322142</v>
      </c>
      <c r="E554" s="257">
        <v>400000</v>
      </c>
      <c r="F554" s="257">
        <v>1000000</v>
      </c>
      <c r="G554" s="257">
        <v>950000</v>
      </c>
      <c r="H554" s="250"/>
      <c r="I554" s="255"/>
    </row>
    <row r="555" spans="1:9" ht="13.15" customHeight="1" x14ac:dyDescent="0.25">
      <c r="A555" s="57">
        <v>54</v>
      </c>
      <c r="B555" s="252" t="s">
        <v>4494</v>
      </c>
      <c r="C555" s="205" t="s">
        <v>4297</v>
      </c>
      <c r="D555" s="253"/>
      <c r="E555" s="253"/>
      <c r="F555" s="253"/>
      <c r="G555" s="253"/>
      <c r="H555" s="250"/>
      <c r="I555" s="255"/>
    </row>
    <row r="556" spans="1:9" ht="13.15" customHeight="1" x14ac:dyDescent="0.25">
      <c r="A556" s="3">
        <v>1</v>
      </c>
      <c r="B556" s="254" t="s">
        <v>4410</v>
      </c>
      <c r="C556" s="207" t="s">
        <v>4210</v>
      </c>
      <c r="D556" s="19">
        <v>3512000</v>
      </c>
      <c r="E556" s="19">
        <v>1175000</v>
      </c>
      <c r="F556" s="19">
        <v>2200000</v>
      </c>
      <c r="G556" s="19">
        <v>1956250</v>
      </c>
      <c r="H556" s="250"/>
      <c r="I556" s="255" t="s">
        <v>4631</v>
      </c>
    </row>
    <row r="557" spans="1:9" ht="13.15" customHeight="1" x14ac:dyDescent="0.25">
      <c r="A557" s="3">
        <v>2</v>
      </c>
      <c r="B557" s="254" t="s">
        <v>4425</v>
      </c>
      <c r="C557" s="207" t="s">
        <v>4225</v>
      </c>
      <c r="D557" s="20">
        <v>0</v>
      </c>
      <c r="E557" s="19">
        <v>30000</v>
      </c>
      <c r="F557" s="19">
        <v>300000</v>
      </c>
      <c r="G557" s="19">
        <v>300000</v>
      </c>
      <c r="H557" s="250"/>
      <c r="I557" s="255" t="s">
        <v>4631</v>
      </c>
    </row>
    <row r="558" spans="1:9" ht="13.15" customHeight="1" x14ac:dyDescent="0.25">
      <c r="A558" s="3">
        <v>3</v>
      </c>
      <c r="B558" s="254" t="s">
        <v>4411</v>
      </c>
      <c r="C558" s="207" t="s">
        <v>4211</v>
      </c>
      <c r="D558" s="20">
        <v>0</v>
      </c>
      <c r="E558" s="20">
        <v>0</v>
      </c>
      <c r="F558" s="19">
        <v>500000</v>
      </c>
      <c r="G558" s="19">
        <v>100000</v>
      </c>
      <c r="H558" s="250"/>
      <c r="I558" s="255" t="s">
        <v>4631</v>
      </c>
    </row>
    <row r="559" spans="1:9" ht="13.15" customHeight="1" x14ac:dyDescent="0.25">
      <c r="A559" s="3">
        <v>4</v>
      </c>
      <c r="B559" s="254" t="s">
        <v>4413</v>
      </c>
      <c r="C559" s="207" t="s">
        <v>4213</v>
      </c>
      <c r="D559" s="19">
        <v>82000</v>
      </c>
      <c r="E559" s="19">
        <v>200000</v>
      </c>
      <c r="F559" s="19">
        <v>100000</v>
      </c>
      <c r="G559" s="19">
        <v>275000</v>
      </c>
      <c r="H559" s="250"/>
      <c r="I559" s="255" t="s">
        <v>4631</v>
      </c>
    </row>
    <row r="560" spans="1:9" ht="13.15" customHeight="1" x14ac:dyDescent="0.25">
      <c r="A560" s="3">
        <v>5</v>
      </c>
      <c r="B560" s="254" t="s">
        <v>4416</v>
      </c>
      <c r="C560" s="207" t="s">
        <v>4216</v>
      </c>
      <c r="D560" s="20">
        <v>0</v>
      </c>
      <c r="E560" s="20">
        <v>0</v>
      </c>
      <c r="F560" s="19">
        <v>275000</v>
      </c>
      <c r="G560" s="19">
        <v>100000</v>
      </c>
      <c r="H560" s="250"/>
      <c r="I560" s="255" t="s">
        <v>4631</v>
      </c>
    </row>
    <row r="561" spans="1:9" ht="13.15" customHeight="1" x14ac:dyDescent="0.25">
      <c r="A561" s="3">
        <v>6</v>
      </c>
      <c r="B561" s="254" t="s">
        <v>4417</v>
      </c>
      <c r="C561" s="207" t="s">
        <v>4217</v>
      </c>
      <c r="D561" s="19">
        <v>270000</v>
      </c>
      <c r="E561" s="19">
        <v>330000</v>
      </c>
      <c r="F561" s="19">
        <v>100000</v>
      </c>
      <c r="G561" s="19">
        <v>300000</v>
      </c>
      <c r="H561" s="250"/>
      <c r="I561" s="255" t="s">
        <v>4631</v>
      </c>
    </row>
    <row r="562" spans="1:9" ht="13.15" customHeight="1" x14ac:dyDescent="0.25">
      <c r="A562" s="3">
        <v>7</v>
      </c>
      <c r="B562" s="254" t="s">
        <v>4428</v>
      </c>
      <c r="C562" s="207" t="s">
        <v>4228</v>
      </c>
      <c r="D562" s="19">
        <v>85000</v>
      </c>
      <c r="E562" s="19">
        <v>50000</v>
      </c>
      <c r="F562" s="19">
        <v>500000</v>
      </c>
      <c r="G562" s="19">
        <v>100000</v>
      </c>
      <c r="H562" s="250"/>
      <c r="I562" s="255" t="s">
        <v>4631</v>
      </c>
    </row>
    <row r="563" spans="1:9" ht="13.15" customHeight="1" x14ac:dyDescent="0.25">
      <c r="A563" s="3">
        <v>8</v>
      </c>
      <c r="B563" s="254" t="s">
        <v>4432</v>
      </c>
      <c r="C563" s="207" t="s">
        <v>4232</v>
      </c>
      <c r="D563" s="19">
        <v>90000</v>
      </c>
      <c r="E563" s="19">
        <v>280000</v>
      </c>
      <c r="F563" s="19">
        <v>100000</v>
      </c>
      <c r="G563" s="19">
        <v>300000</v>
      </c>
      <c r="H563" s="250"/>
      <c r="I563" s="255" t="s">
        <v>4631</v>
      </c>
    </row>
    <row r="564" spans="1:9" ht="13.15" customHeight="1" x14ac:dyDescent="0.25">
      <c r="A564" s="3">
        <v>9</v>
      </c>
      <c r="B564" s="254" t="s">
        <v>4421</v>
      </c>
      <c r="C564" s="207" t="s">
        <v>4221</v>
      </c>
      <c r="D564" s="20">
        <v>0</v>
      </c>
      <c r="E564" s="19">
        <v>110000</v>
      </c>
      <c r="F564" s="19">
        <v>500000</v>
      </c>
      <c r="G564" s="19">
        <v>200000</v>
      </c>
      <c r="H564" s="250"/>
      <c r="I564" s="255" t="s">
        <v>4631</v>
      </c>
    </row>
    <row r="565" spans="1:9" ht="13.15" customHeight="1" x14ac:dyDescent="0.25">
      <c r="A565" s="3">
        <v>10</v>
      </c>
      <c r="B565" s="254" t="s">
        <v>4423</v>
      </c>
      <c r="C565" s="207" t="s">
        <v>4223</v>
      </c>
      <c r="D565" s="19">
        <v>150000</v>
      </c>
      <c r="E565" s="19">
        <v>300000</v>
      </c>
      <c r="F565" s="19">
        <v>300000</v>
      </c>
      <c r="G565" s="19">
        <v>1000000</v>
      </c>
      <c r="H565" s="250"/>
      <c r="I565" s="255" t="s">
        <v>4631</v>
      </c>
    </row>
    <row r="566" spans="1:9" ht="13.15" customHeight="1" x14ac:dyDescent="0.25">
      <c r="A566" s="50" t="s">
        <v>294</v>
      </c>
      <c r="B566" s="256"/>
      <c r="C566" s="208"/>
      <c r="D566" s="257">
        <v>4189000</v>
      </c>
      <c r="E566" s="257">
        <v>2475000</v>
      </c>
      <c r="F566" s="257">
        <v>4875000</v>
      </c>
      <c r="G566" s="257">
        <v>4631250</v>
      </c>
      <c r="H566" s="250"/>
      <c r="I566" s="255"/>
    </row>
    <row r="567" spans="1:9" ht="13.15" customHeight="1" x14ac:dyDescent="0.25">
      <c r="A567" s="57">
        <v>55</v>
      </c>
      <c r="B567" s="252" t="s">
        <v>4495</v>
      </c>
      <c r="C567" s="205" t="s">
        <v>4298</v>
      </c>
      <c r="D567" s="253"/>
      <c r="E567" s="253"/>
      <c r="F567" s="253"/>
      <c r="G567" s="253"/>
      <c r="H567" s="250"/>
      <c r="I567" s="255"/>
    </row>
    <row r="568" spans="1:9" ht="13.15" customHeight="1" x14ac:dyDescent="0.25">
      <c r="A568" s="3">
        <v>1</v>
      </c>
      <c r="B568" s="254" t="s">
        <v>4410</v>
      </c>
      <c r="C568" s="207" t="s">
        <v>4210</v>
      </c>
      <c r="D568" s="19">
        <v>1047500</v>
      </c>
      <c r="E568" s="19">
        <v>230000</v>
      </c>
      <c r="F568" s="19">
        <v>1500000</v>
      </c>
      <c r="G568" s="19">
        <v>1500000</v>
      </c>
      <c r="H568" s="250"/>
      <c r="I568" s="255" t="s">
        <v>4631</v>
      </c>
    </row>
    <row r="569" spans="1:9" ht="13.15" customHeight="1" x14ac:dyDescent="0.25">
      <c r="A569" s="3">
        <v>2</v>
      </c>
      <c r="B569" s="254" t="s">
        <v>4425</v>
      </c>
      <c r="C569" s="207" t="s">
        <v>4225</v>
      </c>
      <c r="D569" s="20">
        <v>0</v>
      </c>
      <c r="E569" s="19">
        <v>30000</v>
      </c>
      <c r="F569" s="19">
        <v>200000</v>
      </c>
      <c r="G569" s="19">
        <v>200000</v>
      </c>
      <c r="H569" s="250"/>
      <c r="I569" s="255" t="s">
        <v>4631</v>
      </c>
    </row>
    <row r="570" spans="1:9" ht="13.15" customHeight="1" x14ac:dyDescent="0.25">
      <c r="A570" s="3">
        <v>3</v>
      </c>
      <c r="B570" s="254" t="s">
        <v>4411</v>
      </c>
      <c r="C570" s="207" t="s">
        <v>4211</v>
      </c>
      <c r="D570" s="19">
        <v>295000</v>
      </c>
      <c r="E570" s="19">
        <v>60000</v>
      </c>
      <c r="F570" s="19">
        <v>500000</v>
      </c>
      <c r="G570" s="19">
        <v>500000</v>
      </c>
      <c r="H570" s="250"/>
      <c r="I570" s="255" t="s">
        <v>4631</v>
      </c>
    </row>
    <row r="571" spans="1:9" ht="13.15" customHeight="1" x14ac:dyDescent="0.25">
      <c r="A571" s="3">
        <v>4</v>
      </c>
      <c r="B571" s="254" t="s">
        <v>4413</v>
      </c>
      <c r="C571" s="207" t="s">
        <v>4213</v>
      </c>
      <c r="D571" s="19">
        <v>147500</v>
      </c>
      <c r="E571" s="19">
        <v>50000</v>
      </c>
      <c r="F571" s="19">
        <v>200000</v>
      </c>
      <c r="G571" s="19">
        <v>200000</v>
      </c>
      <c r="H571" s="250"/>
      <c r="I571" s="255" t="s">
        <v>4631</v>
      </c>
    </row>
    <row r="572" spans="1:9" ht="13.15" customHeight="1" x14ac:dyDescent="0.25">
      <c r="A572" s="3">
        <v>5</v>
      </c>
      <c r="B572" s="254" t="s">
        <v>4416</v>
      </c>
      <c r="C572" s="207" t="s">
        <v>4216</v>
      </c>
      <c r="D572" s="19">
        <v>577000</v>
      </c>
      <c r="E572" s="19">
        <v>130000</v>
      </c>
      <c r="F572" s="19">
        <v>700000</v>
      </c>
      <c r="G572" s="19">
        <v>700000</v>
      </c>
      <c r="H572" s="250"/>
      <c r="I572" s="255" t="s">
        <v>4631</v>
      </c>
    </row>
    <row r="573" spans="1:9" ht="13.15" customHeight="1" x14ac:dyDescent="0.25">
      <c r="A573" s="3">
        <v>6</v>
      </c>
      <c r="B573" s="254" t="s">
        <v>4417</v>
      </c>
      <c r="C573" s="207" t="s">
        <v>4217</v>
      </c>
      <c r="D573" s="19">
        <v>892000</v>
      </c>
      <c r="E573" s="19">
        <v>170000</v>
      </c>
      <c r="F573" s="19">
        <v>1100000</v>
      </c>
      <c r="G573" s="19">
        <v>1100000</v>
      </c>
      <c r="H573" s="250"/>
      <c r="I573" s="255" t="s">
        <v>4631</v>
      </c>
    </row>
    <row r="574" spans="1:9" ht="13.15" customHeight="1" x14ac:dyDescent="0.25">
      <c r="A574" s="3">
        <v>7</v>
      </c>
      <c r="B574" s="254" t="s">
        <v>4428</v>
      </c>
      <c r="C574" s="207" t="s">
        <v>4228</v>
      </c>
      <c r="D574" s="20">
        <v>0</v>
      </c>
      <c r="E574" s="19">
        <v>160000</v>
      </c>
      <c r="F574" s="19">
        <v>800000</v>
      </c>
      <c r="G574" s="19">
        <v>700000</v>
      </c>
      <c r="H574" s="250"/>
      <c r="I574" s="255" t="s">
        <v>4631</v>
      </c>
    </row>
    <row r="575" spans="1:9" ht="13.15" customHeight="1" x14ac:dyDescent="0.25">
      <c r="A575" s="3">
        <v>8</v>
      </c>
      <c r="B575" s="254" t="s">
        <v>4432</v>
      </c>
      <c r="C575" s="207" t="s">
        <v>4232</v>
      </c>
      <c r="D575" s="19">
        <v>1145000</v>
      </c>
      <c r="E575" s="19">
        <v>240000</v>
      </c>
      <c r="F575" s="19">
        <v>1500000</v>
      </c>
      <c r="G575" s="19">
        <v>1500000</v>
      </c>
      <c r="H575" s="250"/>
      <c r="I575" s="255" t="s">
        <v>4631</v>
      </c>
    </row>
    <row r="576" spans="1:9" ht="13.15" customHeight="1" x14ac:dyDescent="0.25">
      <c r="A576" s="3">
        <v>9</v>
      </c>
      <c r="B576" s="254" t="s">
        <v>4421</v>
      </c>
      <c r="C576" s="207" t="s">
        <v>4221</v>
      </c>
      <c r="D576" s="19">
        <v>553000</v>
      </c>
      <c r="E576" s="19">
        <v>80000</v>
      </c>
      <c r="F576" s="19">
        <v>500000</v>
      </c>
      <c r="G576" s="19">
        <v>500000</v>
      </c>
      <c r="H576" s="250"/>
      <c r="I576" s="255" t="s">
        <v>4631</v>
      </c>
    </row>
    <row r="577" spans="1:9" ht="13.15" customHeight="1" x14ac:dyDescent="0.25">
      <c r="A577" s="3">
        <v>10</v>
      </c>
      <c r="B577" s="254" t="s">
        <v>4423</v>
      </c>
      <c r="C577" s="207" t="s">
        <v>4223</v>
      </c>
      <c r="D577" s="20">
        <v>0</v>
      </c>
      <c r="E577" s="19">
        <v>350000</v>
      </c>
      <c r="F577" s="19">
        <v>2000000</v>
      </c>
      <c r="G577" s="19">
        <v>1650000</v>
      </c>
      <c r="H577" s="250"/>
      <c r="I577" s="255" t="s">
        <v>4631</v>
      </c>
    </row>
    <row r="578" spans="1:9" ht="13.15" customHeight="1" x14ac:dyDescent="0.25">
      <c r="A578" s="50" t="s">
        <v>294</v>
      </c>
      <c r="B578" s="256"/>
      <c r="C578" s="208"/>
      <c r="D578" s="257">
        <v>4657000</v>
      </c>
      <c r="E578" s="257">
        <v>1500000</v>
      </c>
      <c r="F578" s="257">
        <v>9000000</v>
      </c>
      <c r="G578" s="257">
        <v>8550000</v>
      </c>
      <c r="H578" s="250"/>
      <c r="I578" s="255"/>
    </row>
    <row r="579" spans="1:9" ht="13.15" customHeight="1" x14ac:dyDescent="0.25">
      <c r="A579" s="57">
        <v>56</v>
      </c>
      <c r="B579" s="252" t="s">
        <v>4496</v>
      </c>
      <c r="C579" s="205" t="s">
        <v>4299</v>
      </c>
      <c r="D579" s="253"/>
      <c r="E579" s="253"/>
      <c r="F579" s="253"/>
      <c r="G579" s="253"/>
      <c r="H579" s="250"/>
      <c r="I579" s="255"/>
    </row>
    <row r="580" spans="1:9" ht="13.15" customHeight="1" x14ac:dyDescent="0.25">
      <c r="A580" s="3">
        <v>1</v>
      </c>
      <c r="B580" s="254" t="s">
        <v>4410</v>
      </c>
      <c r="C580" s="207" t="s">
        <v>4210</v>
      </c>
      <c r="D580" s="19">
        <v>543000</v>
      </c>
      <c r="E580" s="19">
        <v>300000</v>
      </c>
      <c r="F580" s="19">
        <v>750000</v>
      </c>
      <c r="G580" s="19">
        <v>750000</v>
      </c>
      <c r="H580" s="250"/>
      <c r="I580" s="255" t="s">
        <v>4631</v>
      </c>
    </row>
    <row r="581" spans="1:9" ht="13.15" customHeight="1" x14ac:dyDescent="0.25">
      <c r="A581" s="3">
        <v>2</v>
      </c>
      <c r="B581" s="254" t="s">
        <v>4425</v>
      </c>
      <c r="C581" s="207" t="s">
        <v>4225</v>
      </c>
      <c r="D581" s="19">
        <v>40000</v>
      </c>
      <c r="E581" s="19">
        <v>100000</v>
      </c>
      <c r="F581" s="19">
        <v>200000</v>
      </c>
      <c r="G581" s="19">
        <v>200000</v>
      </c>
      <c r="H581" s="250"/>
      <c r="I581" s="255" t="s">
        <v>4631</v>
      </c>
    </row>
    <row r="582" spans="1:9" ht="13.15" customHeight="1" x14ac:dyDescent="0.25">
      <c r="A582" s="3">
        <v>3</v>
      </c>
      <c r="B582" s="254" t="s">
        <v>4411</v>
      </c>
      <c r="C582" s="207" t="s">
        <v>4211</v>
      </c>
      <c r="D582" s="19">
        <v>20000</v>
      </c>
      <c r="E582" s="19">
        <v>22500</v>
      </c>
      <c r="F582" s="19">
        <v>80000</v>
      </c>
      <c r="G582" s="19">
        <v>80000</v>
      </c>
      <c r="H582" s="250"/>
      <c r="I582" s="255" t="s">
        <v>4631</v>
      </c>
    </row>
    <row r="583" spans="1:9" ht="13.15" customHeight="1" x14ac:dyDescent="0.25">
      <c r="A583" s="3">
        <v>4</v>
      </c>
      <c r="B583" s="254" t="s">
        <v>4413</v>
      </c>
      <c r="C583" s="207" t="s">
        <v>4213</v>
      </c>
      <c r="D583" s="19">
        <v>250000</v>
      </c>
      <c r="E583" s="19">
        <v>162500</v>
      </c>
      <c r="F583" s="19">
        <v>300000</v>
      </c>
      <c r="G583" s="19">
        <v>300000</v>
      </c>
      <c r="H583" s="250"/>
      <c r="I583" s="255" t="s">
        <v>4631</v>
      </c>
    </row>
    <row r="584" spans="1:9" ht="13.15" customHeight="1" x14ac:dyDescent="0.25">
      <c r="A584" s="3">
        <v>5</v>
      </c>
      <c r="B584" s="254" t="s">
        <v>4416</v>
      </c>
      <c r="C584" s="207" t="s">
        <v>4216</v>
      </c>
      <c r="D584" s="19">
        <v>160000</v>
      </c>
      <c r="E584" s="19">
        <v>150000</v>
      </c>
      <c r="F584" s="19">
        <v>200000</v>
      </c>
      <c r="G584" s="19">
        <v>200000</v>
      </c>
      <c r="H584" s="250"/>
      <c r="I584" s="255" t="s">
        <v>4631</v>
      </c>
    </row>
    <row r="585" spans="1:9" ht="13.15" customHeight="1" x14ac:dyDescent="0.25">
      <c r="A585" s="3">
        <v>6</v>
      </c>
      <c r="B585" s="254" t="s">
        <v>4417</v>
      </c>
      <c r="C585" s="207" t="s">
        <v>4217</v>
      </c>
      <c r="D585" s="19">
        <v>554960</v>
      </c>
      <c r="E585" s="19">
        <v>252500</v>
      </c>
      <c r="F585" s="19">
        <v>500000</v>
      </c>
      <c r="G585" s="19">
        <v>500000</v>
      </c>
      <c r="H585" s="250"/>
      <c r="I585" s="255" t="s">
        <v>4631</v>
      </c>
    </row>
    <row r="586" spans="1:9" ht="13.15" customHeight="1" x14ac:dyDescent="0.25">
      <c r="A586" s="3">
        <v>7</v>
      </c>
      <c r="B586" s="254" t="s">
        <v>4428</v>
      </c>
      <c r="C586" s="207" t="s">
        <v>4228</v>
      </c>
      <c r="D586" s="19">
        <v>130000</v>
      </c>
      <c r="E586" s="20">
        <v>0</v>
      </c>
      <c r="F586" s="19">
        <v>350000</v>
      </c>
      <c r="G586" s="19">
        <v>400000</v>
      </c>
      <c r="H586" s="250"/>
      <c r="I586" s="255" t="s">
        <v>4631</v>
      </c>
    </row>
    <row r="587" spans="1:9" ht="13.15" customHeight="1" x14ac:dyDescent="0.25">
      <c r="A587" s="3">
        <v>8</v>
      </c>
      <c r="B587" s="254" t="s">
        <v>4432</v>
      </c>
      <c r="C587" s="207" t="s">
        <v>4232</v>
      </c>
      <c r="D587" s="19">
        <v>82500</v>
      </c>
      <c r="E587" s="20">
        <v>0</v>
      </c>
      <c r="F587" s="19">
        <v>400000</v>
      </c>
      <c r="G587" s="19">
        <v>400000</v>
      </c>
      <c r="H587" s="250"/>
      <c r="I587" s="255" t="s">
        <v>4631</v>
      </c>
    </row>
    <row r="588" spans="1:9" ht="13.15" customHeight="1" x14ac:dyDescent="0.25">
      <c r="A588" s="3">
        <v>9</v>
      </c>
      <c r="B588" s="254" t="s">
        <v>4497</v>
      </c>
      <c r="C588" s="207" t="s">
        <v>4300</v>
      </c>
      <c r="D588" s="20">
        <v>0</v>
      </c>
      <c r="E588" s="20">
        <v>0</v>
      </c>
      <c r="F588" s="19">
        <v>150000</v>
      </c>
      <c r="G588" s="19">
        <v>150000</v>
      </c>
      <c r="H588" s="250"/>
      <c r="I588" s="255" t="s">
        <v>4631</v>
      </c>
    </row>
    <row r="589" spans="1:9" ht="13.15" customHeight="1" x14ac:dyDescent="0.25">
      <c r="A589" s="3">
        <v>10</v>
      </c>
      <c r="B589" s="254" t="s">
        <v>4421</v>
      </c>
      <c r="C589" s="207" t="s">
        <v>4221</v>
      </c>
      <c r="D589" s="19">
        <v>75500</v>
      </c>
      <c r="E589" s="19">
        <v>62500</v>
      </c>
      <c r="F589" s="19">
        <v>120000</v>
      </c>
      <c r="G589" s="19">
        <v>150000</v>
      </c>
      <c r="H589" s="250"/>
      <c r="I589" s="255" t="s">
        <v>4631</v>
      </c>
    </row>
    <row r="590" spans="1:9" ht="13.15" customHeight="1" x14ac:dyDescent="0.25">
      <c r="A590" s="3">
        <v>11</v>
      </c>
      <c r="B590" s="254" t="s">
        <v>4438</v>
      </c>
      <c r="C590" s="207" t="s">
        <v>4238</v>
      </c>
      <c r="D590" s="20">
        <v>0</v>
      </c>
      <c r="E590" s="20">
        <v>0</v>
      </c>
      <c r="F590" s="19">
        <v>50000</v>
      </c>
      <c r="G590" s="19">
        <v>100000</v>
      </c>
      <c r="H590" s="250"/>
      <c r="I590" s="255" t="s">
        <v>4631</v>
      </c>
    </row>
    <row r="591" spans="1:9" ht="13.15" customHeight="1" x14ac:dyDescent="0.25">
      <c r="A591" s="3">
        <v>12</v>
      </c>
      <c r="B591" s="254" t="s">
        <v>4423</v>
      </c>
      <c r="C591" s="207" t="s">
        <v>4223</v>
      </c>
      <c r="D591" s="19">
        <v>499500</v>
      </c>
      <c r="E591" s="20">
        <v>0</v>
      </c>
      <c r="F591" s="19">
        <v>400000</v>
      </c>
      <c r="G591" s="19">
        <v>270000</v>
      </c>
      <c r="H591" s="250"/>
      <c r="I591" s="255" t="s">
        <v>4631</v>
      </c>
    </row>
    <row r="592" spans="1:9" ht="13.15" customHeight="1" x14ac:dyDescent="0.25">
      <c r="A592" s="50" t="s">
        <v>294</v>
      </c>
      <c r="B592" s="256"/>
      <c r="C592" s="208"/>
      <c r="D592" s="257">
        <v>2355460</v>
      </c>
      <c r="E592" s="257">
        <v>1050000</v>
      </c>
      <c r="F592" s="257">
        <v>3500000</v>
      </c>
      <c r="G592" s="257">
        <v>3500000</v>
      </c>
      <c r="H592" s="250"/>
      <c r="I592" s="255"/>
    </row>
    <row r="593" spans="1:9" ht="13.15" customHeight="1" x14ac:dyDescent="0.25">
      <c r="A593" s="57">
        <v>57</v>
      </c>
      <c r="B593" s="252" t="s">
        <v>4498</v>
      </c>
      <c r="C593" s="205" t="s">
        <v>4301</v>
      </c>
      <c r="D593" s="253"/>
      <c r="E593" s="253"/>
      <c r="F593" s="253"/>
      <c r="G593" s="253"/>
      <c r="H593" s="250"/>
      <c r="I593" s="255"/>
    </row>
    <row r="594" spans="1:9" ht="13.15" customHeight="1" x14ac:dyDescent="0.25">
      <c r="A594" s="3">
        <v>1</v>
      </c>
      <c r="B594" s="254" t="s">
        <v>4476</v>
      </c>
      <c r="C594" s="207" t="s">
        <v>4279</v>
      </c>
      <c r="D594" s="20">
        <v>0</v>
      </c>
      <c r="E594" s="20">
        <v>0</v>
      </c>
      <c r="F594" s="19">
        <v>520000</v>
      </c>
      <c r="G594" s="19">
        <v>500000</v>
      </c>
      <c r="H594" s="250"/>
      <c r="I594" s="255" t="s">
        <v>4631</v>
      </c>
    </row>
    <row r="595" spans="1:9" ht="13.15" customHeight="1" x14ac:dyDescent="0.25">
      <c r="A595" s="3">
        <v>2</v>
      </c>
      <c r="B595" s="254" t="s">
        <v>4410</v>
      </c>
      <c r="C595" s="207" t="s">
        <v>4210</v>
      </c>
      <c r="D595" s="20">
        <v>0</v>
      </c>
      <c r="E595" s="20">
        <v>0</v>
      </c>
      <c r="F595" s="19">
        <v>500000</v>
      </c>
      <c r="G595" s="19">
        <v>500000</v>
      </c>
      <c r="H595" s="250"/>
      <c r="I595" s="255" t="s">
        <v>4631</v>
      </c>
    </row>
    <row r="596" spans="1:9" ht="13.15" customHeight="1" x14ac:dyDescent="0.25">
      <c r="A596" s="3">
        <v>3</v>
      </c>
      <c r="B596" s="254" t="s">
        <v>4425</v>
      </c>
      <c r="C596" s="207" t="s">
        <v>4225</v>
      </c>
      <c r="D596" s="20">
        <v>0</v>
      </c>
      <c r="E596" s="20">
        <v>0</v>
      </c>
      <c r="F596" s="19">
        <v>187000</v>
      </c>
      <c r="G596" s="19">
        <v>172250</v>
      </c>
      <c r="H596" s="250"/>
      <c r="I596" s="255" t="s">
        <v>4631</v>
      </c>
    </row>
    <row r="597" spans="1:9" ht="13.15" customHeight="1" x14ac:dyDescent="0.25">
      <c r="A597" s="3">
        <v>4</v>
      </c>
      <c r="B597" s="254" t="s">
        <v>4411</v>
      </c>
      <c r="C597" s="207" t="s">
        <v>4211</v>
      </c>
      <c r="D597" s="20">
        <v>0</v>
      </c>
      <c r="E597" s="20">
        <v>0</v>
      </c>
      <c r="F597" s="19">
        <v>187000</v>
      </c>
      <c r="G597" s="19">
        <v>174000</v>
      </c>
      <c r="H597" s="250"/>
      <c r="I597" s="255" t="s">
        <v>4631</v>
      </c>
    </row>
    <row r="598" spans="1:9" ht="13.15" customHeight="1" x14ac:dyDescent="0.25">
      <c r="A598" s="3">
        <v>5</v>
      </c>
      <c r="B598" s="254" t="s">
        <v>4413</v>
      </c>
      <c r="C598" s="207" t="s">
        <v>4213</v>
      </c>
      <c r="D598" s="20">
        <v>0</v>
      </c>
      <c r="E598" s="20">
        <v>0</v>
      </c>
      <c r="F598" s="19">
        <v>150000</v>
      </c>
      <c r="G598" s="19">
        <v>130000</v>
      </c>
      <c r="H598" s="250"/>
      <c r="I598" s="255" t="s">
        <v>4631</v>
      </c>
    </row>
    <row r="599" spans="1:9" ht="13.15" customHeight="1" x14ac:dyDescent="0.25">
      <c r="A599" s="3">
        <v>6</v>
      </c>
      <c r="B599" s="254" t="s">
        <v>4416</v>
      </c>
      <c r="C599" s="207" t="s">
        <v>4216</v>
      </c>
      <c r="D599" s="20">
        <v>0</v>
      </c>
      <c r="E599" s="20">
        <v>0</v>
      </c>
      <c r="F599" s="19">
        <v>309000</v>
      </c>
      <c r="G599" s="19">
        <v>300000</v>
      </c>
      <c r="H599" s="250"/>
      <c r="I599" s="255" t="s">
        <v>4631</v>
      </c>
    </row>
    <row r="600" spans="1:9" ht="13.15" customHeight="1" x14ac:dyDescent="0.25">
      <c r="A600" s="3">
        <v>7</v>
      </c>
      <c r="B600" s="254" t="s">
        <v>4417</v>
      </c>
      <c r="C600" s="207" t="s">
        <v>4217</v>
      </c>
      <c r="D600" s="20">
        <v>0</v>
      </c>
      <c r="E600" s="20">
        <v>0</v>
      </c>
      <c r="F600" s="19">
        <v>200000</v>
      </c>
      <c r="G600" s="19">
        <v>200000</v>
      </c>
      <c r="H600" s="250"/>
      <c r="I600" s="255" t="s">
        <v>4631</v>
      </c>
    </row>
    <row r="601" spans="1:9" ht="13.15" customHeight="1" x14ac:dyDescent="0.25">
      <c r="A601" s="3">
        <v>8</v>
      </c>
      <c r="B601" s="254" t="s">
        <v>4428</v>
      </c>
      <c r="C601" s="207" t="s">
        <v>4228</v>
      </c>
      <c r="D601" s="20">
        <v>0</v>
      </c>
      <c r="E601" s="20">
        <v>0</v>
      </c>
      <c r="F601" s="19">
        <v>150000</v>
      </c>
      <c r="G601" s="19">
        <v>150000</v>
      </c>
      <c r="H601" s="250"/>
      <c r="I601" s="255" t="s">
        <v>4631</v>
      </c>
    </row>
    <row r="602" spans="1:9" ht="13.15" customHeight="1" x14ac:dyDescent="0.25">
      <c r="A602" s="3">
        <v>9</v>
      </c>
      <c r="B602" s="254" t="s">
        <v>4432</v>
      </c>
      <c r="C602" s="207" t="s">
        <v>4232</v>
      </c>
      <c r="D602" s="20">
        <v>0</v>
      </c>
      <c r="E602" s="20">
        <v>0</v>
      </c>
      <c r="F602" s="19">
        <v>800000</v>
      </c>
      <c r="G602" s="19">
        <v>800000</v>
      </c>
      <c r="H602" s="250"/>
      <c r="I602" s="255" t="s">
        <v>4631</v>
      </c>
    </row>
    <row r="603" spans="1:9" ht="13.15" customHeight="1" x14ac:dyDescent="0.25">
      <c r="A603" s="3">
        <v>10</v>
      </c>
      <c r="B603" s="254" t="s">
        <v>4445</v>
      </c>
      <c r="C603" s="207" t="s">
        <v>4245</v>
      </c>
      <c r="D603" s="20">
        <v>0</v>
      </c>
      <c r="E603" s="20">
        <v>0</v>
      </c>
      <c r="F603" s="19">
        <v>150000</v>
      </c>
      <c r="G603" s="19">
        <v>100000</v>
      </c>
      <c r="H603" s="250"/>
      <c r="I603" s="255" t="s">
        <v>4631</v>
      </c>
    </row>
    <row r="604" spans="1:9" ht="13.15" customHeight="1" x14ac:dyDescent="0.25">
      <c r="A604" s="3">
        <v>11</v>
      </c>
      <c r="B604" s="254" t="s">
        <v>4421</v>
      </c>
      <c r="C604" s="207" t="s">
        <v>4221</v>
      </c>
      <c r="D604" s="20">
        <v>0</v>
      </c>
      <c r="E604" s="20">
        <v>0</v>
      </c>
      <c r="F604" s="19">
        <v>150000</v>
      </c>
      <c r="G604" s="19">
        <v>150000</v>
      </c>
      <c r="H604" s="250"/>
      <c r="I604" s="255" t="s">
        <v>4631</v>
      </c>
    </row>
    <row r="605" spans="1:9" ht="13.15" customHeight="1" x14ac:dyDescent="0.25">
      <c r="A605" s="3">
        <v>12</v>
      </c>
      <c r="B605" s="254" t="s">
        <v>4423</v>
      </c>
      <c r="C605" s="207" t="s">
        <v>4223</v>
      </c>
      <c r="D605" s="20">
        <v>0</v>
      </c>
      <c r="E605" s="20">
        <v>0</v>
      </c>
      <c r="F605" s="19">
        <v>272000</v>
      </c>
      <c r="G605" s="19">
        <v>220000</v>
      </c>
      <c r="H605" s="250"/>
      <c r="I605" s="255" t="s">
        <v>4631</v>
      </c>
    </row>
    <row r="606" spans="1:9" ht="13.15" customHeight="1" x14ac:dyDescent="0.25">
      <c r="A606" s="50" t="s">
        <v>294</v>
      </c>
      <c r="B606" s="256"/>
      <c r="C606" s="208"/>
      <c r="D606" s="258">
        <v>0</v>
      </c>
      <c r="E606" s="258">
        <v>0</v>
      </c>
      <c r="F606" s="257">
        <v>3575000</v>
      </c>
      <c r="G606" s="257">
        <v>3396250</v>
      </c>
      <c r="H606" s="250"/>
      <c r="I606" s="255"/>
    </row>
    <row r="607" spans="1:9" ht="13.15" customHeight="1" x14ac:dyDescent="0.25">
      <c r="A607" s="57">
        <v>58</v>
      </c>
      <c r="B607" s="252" t="s">
        <v>4499</v>
      </c>
      <c r="C607" s="205" t="s">
        <v>4302</v>
      </c>
      <c r="D607" s="253"/>
      <c r="E607" s="253"/>
      <c r="F607" s="253"/>
      <c r="G607" s="253"/>
      <c r="H607" s="250"/>
      <c r="I607" s="255"/>
    </row>
    <row r="608" spans="1:9" ht="13.15" customHeight="1" x14ac:dyDescent="0.25">
      <c r="A608" s="3">
        <v>1</v>
      </c>
      <c r="B608" s="254" t="s">
        <v>4410</v>
      </c>
      <c r="C608" s="207" t="s">
        <v>4210</v>
      </c>
      <c r="D608" s="19">
        <v>541000</v>
      </c>
      <c r="E608" s="19">
        <v>419000</v>
      </c>
      <c r="F608" s="19">
        <v>1200000</v>
      </c>
      <c r="G608" s="19">
        <v>1000000</v>
      </c>
      <c r="H608" s="250"/>
      <c r="I608" s="255" t="s">
        <v>4631</v>
      </c>
    </row>
    <row r="609" spans="1:9" ht="13.15" customHeight="1" x14ac:dyDescent="0.25">
      <c r="A609" s="3">
        <v>2</v>
      </c>
      <c r="B609" s="254" t="s">
        <v>4425</v>
      </c>
      <c r="C609" s="207" t="s">
        <v>4225</v>
      </c>
      <c r="D609" s="19">
        <v>264500</v>
      </c>
      <c r="E609" s="19">
        <v>220000</v>
      </c>
      <c r="F609" s="19">
        <v>500000</v>
      </c>
      <c r="G609" s="19">
        <v>500000</v>
      </c>
      <c r="H609" s="250"/>
      <c r="I609" s="255" t="s">
        <v>4631</v>
      </c>
    </row>
    <row r="610" spans="1:9" ht="13.15" customHeight="1" x14ac:dyDescent="0.25">
      <c r="A610" s="3">
        <v>3</v>
      </c>
      <c r="B610" s="254" t="s">
        <v>4411</v>
      </c>
      <c r="C610" s="207" t="s">
        <v>4211</v>
      </c>
      <c r="D610" s="19">
        <v>192000</v>
      </c>
      <c r="E610" s="19">
        <v>12000</v>
      </c>
      <c r="F610" s="19">
        <v>43750</v>
      </c>
      <c r="G610" s="19">
        <v>58750</v>
      </c>
      <c r="H610" s="250"/>
      <c r="I610" s="255" t="s">
        <v>4631</v>
      </c>
    </row>
    <row r="611" spans="1:9" ht="13.15" customHeight="1" x14ac:dyDescent="0.25">
      <c r="A611" s="3">
        <v>4</v>
      </c>
      <c r="B611" s="254" t="s">
        <v>4413</v>
      </c>
      <c r="C611" s="207" t="s">
        <v>4213</v>
      </c>
      <c r="D611" s="19">
        <v>269000</v>
      </c>
      <c r="E611" s="19">
        <v>252000</v>
      </c>
      <c r="F611" s="19">
        <v>600000</v>
      </c>
      <c r="G611" s="19">
        <v>600000</v>
      </c>
      <c r="H611" s="250"/>
      <c r="I611" s="255" t="s">
        <v>4631</v>
      </c>
    </row>
    <row r="612" spans="1:9" ht="13.15" customHeight="1" x14ac:dyDescent="0.25">
      <c r="A612" s="3">
        <v>5</v>
      </c>
      <c r="B612" s="254" t="s">
        <v>4452</v>
      </c>
      <c r="C612" s="207" t="s">
        <v>4252</v>
      </c>
      <c r="D612" s="19">
        <v>140000</v>
      </c>
      <c r="E612" s="19">
        <v>166000</v>
      </c>
      <c r="F612" s="19">
        <v>400000</v>
      </c>
      <c r="G612" s="19">
        <v>400000</v>
      </c>
      <c r="H612" s="250"/>
      <c r="I612" s="255" t="s">
        <v>4631</v>
      </c>
    </row>
    <row r="613" spans="1:9" ht="13.15" customHeight="1" x14ac:dyDescent="0.25">
      <c r="A613" s="3">
        <v>6</v>
      </c>
      <c r="B613" s="254" t="s">
        <v>4417</v>
      </c>
      <c r="C613" s="207" t="s">
        <v>4217</v>
      </c>
      <c r="D613" s="19">
        <v>278500</v>
      </c>
      <c r="E613" s="19">
        <v>320000</v>
      </c>
      <c r="F613" s="19">
        <v>725000</v>
      </c>
      <c r="G613" s="19">
        <v>725000</v>
      </c>
      <c r="H613" s="250"/>
      <c r="I613" s="255" t="s">
        <v>4631</v>
      </c>
    </row>
    <row r="614" spans="1:9" ht="13.15" customHeight="1" x14ac:dyDescent="0.25">
      <c r="A614" s="3">
        <v>7</v>
      </c>
      <c r="B614" s="254" t="s">
        <v>4428</v>
      </c>
      <c r="C614" s="207" t="s">
        <v>4228</v>
      </c>
      <c r="D614" s="19">
        <v>168000</v>
      </c>
      <c r="E614" s="19">
        <v>210000</v>
      </c>
      <c r="F614" s="19">
        <v>406250</v>
      </c>
      <c r="G614" s="19">
        <v>406250</v>
      </c>
      <c r="H614" s="250"/>
      <c r="I614" s="255" t="s">
        <v>4631</v>
      </c>
    </row>
    <row r="615" spans="1:9" ht="13.15" customHeight="1" x14ac:dyDescent="0.25">
      <c r="A615" s="3">
        <v>8</v>
      </c>
      <c r="B615" s="254" t="s">
        <v>4432</v>
      </c>
      <c r="C615" s="207" t="s">
        <v>4232</v>
      </c>
      <c r="D615" s="19">
        <v>17000</v>
      </c>
      <c r="E615" s="19">
        <v>285000</v>
      </c>
      <c r="F615" s="19">
        <v>1075000</v>
      </c>
      <c r="G615" s="19">
        <v>1000000</v>
      </c>
      <c r="H615" s="250"/>
      <c r="I615" s="255" t="s">
        <v>4631</v>
      </c>
    </row>
    <row r="616" spans="1:9" ht="13.15" customHeight="1" x14ac:dyDescent="0.25">
      <c r="A616" s="3">
        <v>9</v>
      </c>
      <c r="B616" s="254" t="s">
        <v>4423</v>
      </c>
      <c r="C616" s="207" t="s">
        <v>4223</v>
      </c>
      <c r="D616" s="20">
        <v>0</v>
      </c>
      <c r="E616" s="19">
        <v>116000</v>
      </c>
      <c r="F616" s="19">
        <v>250000</v>
      </c>
      <c r="G616" s="19">
        <v>250000</v>
      </c>
      <c r="H616" s="250"/>
      <c r="I616" s="255" t="s">
        <v>4631</v>
      </c>
    </row>
    <row r="617" spans="1:9" ht="13.15" customHeight="1" x14ac:dyDescent="0.25">
      <c r="A617" s="50" t="s">
        <v>294</v>
      </c>
      <c r="B617" s="256"/>
      <c r="C617" s="208"/>
      <c r="D617" s="257">
        <v>1870000</v>
      </c>
      <c r="E617" s="257">
        <v>2000000</v>
      </c>
      <c r="F617" s="257">
        <v>5200000</v>
      </c>
      <c r="G617" s="257">
        <v>4940000</v>
      </c>
      <c r="H617" s="250"/>
      <c r="I617" s="255"/>
    </row>
    <row r="618" spans="1:9" ht="13.15" customHeight="1" x14ac:dyDescent="0.25">
      <c r="A618" s="57">
        <v>59</v>
      </c>
      <c r="B618" s="252" t="s">
        <v>4500</v>
      </c>
      <c r="C618" s="205" t="s">
        <v>4303</v>
      </c>
      <c r="D618" s="253"/>
      <c r="E618" s="253"/>
      <c r="F618" s="253"/>
      <c r="G618" s="253"/>
      <c r="H618" s="250"/>
      <c r="I618" s="255"/>
    </row>
    <row r="619" spans="1:9" ht="13.15" customHeight="1" x14ac:dyDescent="0.25">
      <c r="A619" s="3">
        <v>1</v>
      </c>
      <c r="B619" s="254" t="s">
        <v>4410</v>
      </c>
      <c r="C619" s="207" t="s">
        <v>4210</v>
      </c>
      <c r="D619" s="19">
        <v>20231000</v>
      </c>
      <c r="E619" s="19">
        <v>31500000</v>
      </c>
      <c r="F619" s="19">
        <v>42500000</v>
      </c>
      <c r="G619" s="19">
        <v>42500000</v>
      </c>
      <c r="H619" s="250"/>
      <c r="I619" s="255" t="s">
        <v>4631</v>
      </c>
    </row>
    <row r="620" spans="1:9" ht="13.15" customHeight="1" x14ac:dyDescent="0.25">
      <c r="A620" s="3">
        <v>2</v>
      </c>
      <c r="B620" s="254" t="s">
        <v>4425</v>
      </c>
      <c r="C620" s="207" t="s">
        <v>4225</v>
      </c>
      <c r="D620" s="19">
        <v>4281000</v>
      </c>
      <c r="E620" s="19">
        <v>8806500</v>
      </c>
      <c r="F620" s="19">
        <v>9000000</v>
      </c>
      <c r="G620" s="19">
        <v>8000000</v>
      </c>
      <c r="H620" s="250"/>
      <c r="I620" s="255" t="s">
        <v>4631</v>
      </c>
    </row>
    <row r="621" spans="1:9" ht="13.15" customHeight="1" x14ac:dyDescent="0.25">
      <c r="A621" s="3">
        <v>3</v>
      </c>
      <c r="B621" s="254" t="s">
        <v>4411</v>
      </c>
      <c r="C621" s="207" t="s">
        <v>4211</v>
      </c>
      <c r="D621" s="19">
        <v>4480000</v>
      </c>
      <c r="E621" s="19">
        <v>4500000</v>
      </c>
      <c r="F621" s="19">
        <v>5000000</v>
      </c>
      <c r="G621" s="19">
        <v>5000000</v>
      </c>
      <c r="H621" s="250"/>
      <c r="I621" s="255" t="s">
        <v>4631</v>
      </c>
    </row>
    <row r="622" spans="1:9" ht="13.15" customHeight="1" x14ac:dyDescent="0.25">
      <c r="A622" s="3">
        <v>4</v>
      </c>
      <c r="B622" s="254" t="s">
        <v>4413</v>
      </c>
      <c r="C622" s="207" t="s">
        <v>4213</v>
      </c>
      <c r="D622" s="19">
        <v>13552000</v>
      </c>
      <c r="E622" s="19">
        <v>6500000</v>
      </c>
      <c r="F622" s="19">
        <v>8000000</v>
      </c>
      <c r="G622" s="19">
        <v>8000000</v>
      </c>
      <c r="H622" s="250"/>
      <c r="I622" s="255" t="s">
        <v>4631</v>
      </c>
    </row>
    <row r="623" spans="1:9" ht="13.15" customHeight="1" x14ac:dyDescent="0.25">
      <c r="A623" s="3">
        <v>5</v>
      </c>
      <c r="B623" s="254" t="s">
        <v>4452</v>
      </c>
      <c r="C623" s="207" t="s">
        <v>4252</v>
      </c>
      <c r="D623" s="19">
        <v>5099000</v>
      </c>
      <c r="E623" s="19">
        <v>3000000</v>
      </c>
      <c r="F623" s="19">
        <v>4000000</v>
      </c>
      <c r="G623" s="19">
        <v>4000000</v>
      </c>
      <c r="H623" s="250"/>
      <c r="I623" s="255" t="s">
        <v>4631</v>
      </c>
    </row>
    <row r="624" spans="1:9" ht="13.15" customHeight="1" x14ac:dyDescent="0.25">
      <c r="A624" s="3">
        <v>6</v>
      </c>
      <c r="B624" s="254" t="s">
        <v>4417</v>
      </c>
      <c r="C624" s="207" t="s">
        <v>4217</v>
      </c>
      <c r="D624" s="19">
        <v>4725000</v>
      </c>
      <c r="E624" s="19">
        <v>5000000</v>
      </c>
      <c r="F624" s="19">
        <v>6000000</v>
      </c>
      <c r="G624" s="19">
        <v>7000000</v>
      </c>
      <c r="H624" s="250"/>
      <c r="I624" s="255" t="s">
        <v>4631</v>
      </c>
    </row>
    <row r="625" spans="1:9" ht="13.15" customHeight="1" x14ac:dyDescent="0.25">
      <c r="A625" s="3">
        <v>7</v>
      </c>
      <c r="B625" s="254" t="s">
        <v>4428</v>
      </c>
      <c r="C625" s="207" t="s">
        <v>4228</v>
      </c>
      <c r="D625" s="19">
        <v>1413000</v>
      </c>
      <c r="E625" s="19">
        <v>5500000</v>
      </c>
      <c r="F625" s="19">
        <v>7000000</v>
      </c>
      <c r="G625" s="19">
        <v>7000000</v>
      </c>
      <c r="H625" s="250"/>
      <c r="I625" s="255" t="s">
        <v>4631</v>
      </c>
    </row>
    <row r="626" spans="1:9" ht="13.15" customHeight="1" x14ac:dyDescent="0.25">
      <c r="A626" s="3">
        <v>8</v>
      </c>
      <c r="B626" s="254" t="s">
        <v>4432</v>
      </c>
      <c r="C626" s="207" t="s">
        <v>4232</v>
      </c>
      <c r="D626" s="19">
        <v>23992000</v>
      </c>
      <c r="E626" s="19">
        <v>11500000</v>
      </c>
      <c r="F626" s="19">
        <v>14000000</v>
      </c>
      <c r="G626" s="19">
        <v>12000000</v>
      </c>
      <c r="H626" s="250"/>
      <c r="I626" s="255" t="s">
        <v>4631</v>
      </c>
    </row>
    <row r="627" spans="1:9" ht="13.15" customHeight="1" x14ac:dyDescent="0.25">
      <c r="A627" s="3">
        <v>9</v>
      </c>
      <c r="B627" s="254" t="s">
        <v>4445</v>
      </c>
      <c r="C627" s="207" t="s">
        <v>4245</v>
      </c>
      <c r="D627" s="19">
        <v>2000000</v>
      </c>
      <c r="E627" s="19">
        <v>1600000</v>
      </c>
      <c r="F627" s="19">
        <v>2000000</v>
      </c>
      <c r="G627" s="19">
        <v>2000000</v>
      </c>
      <c r="H627" s="250"/>
      <c r="I627" s="255" t="s">
        <v>4631</v>
      </c>
    </row>
    <row r="628" spans="1:9" ht="13.15" customHeight="1" x14ac:dyDescent="0.25">
      <c r="A628" s="3">
        <v>10</v>
      </c>
      <c r="B628" s="254" t="s">
        <v>4421</v>
      </c>
      <c r="C628" s="207" t="s">
        <v>4221</v>
      </c>
      <c r="D628" s="19">
        <v>1143000</v>
      </c>
      <c r="E628" s="19">
        <v>1200000</v>
      </c>
      <c r="F628" s="19">
        <v>2000000</v>
      </c>
      <c r="G628" s="19">
        <v>2000000</v>
      </c>
      <c r="H628" s="250"/>
      <c r="I628" s="255" t="s">
        <v>4631</v>
      </c>
    </row>
    <row r="629" spans="1:9" ht="13.15" customHeight="1" x14ac:dyDescent="0.25">
      <c r="A629" s="3">
        <v>11</v>
      </c>
      <c r="B629" s="254" t="s">
        <v>4423</v>
      </c>
      <c r="C629" s="207" t="s">
        <v>4223</v>
      </c>
      <c r="D629" s="19">
        <v>47961000</v>
      </c>
      <c r="E629" s="19">
        <v>44700000</v>
      </c>
      <c r="F629" s="19">
        <v>50500000</v>
      </c>
      <c r="G629" s="19">
        <v>52500000</v>
      </c>
      <c r="H629" s="250"/>
      <c r="I629" s="255" t="s">
        <v>4631</v>
      </c>
    </row>
    <row r="630" spans="1:9" ht="13.15" customHeight="1" x14ac:dyDescent="0.25">
      <c r="A630" s="50" t="s">
        <v>294</v>
      </c>
      <c r="B630" s="256"/>
      <c r="C630" s="208"/>
      <c r="D630" s="257">
        <v>128877000</v>
      </c>
      <c r="E630" s="257">
        <v>123806500</v>
      </c>
      <c r="F630" s="257">
        <v>150000000</v>
      </c>
      <c r="G630" s="257">
        <v>150000000</v>
      </c>
      <c r="H630" s="250"/>
      <c r="I630" s="255"/>
    </row>
    <row r="631" spans="1:9" ht="13.15" customHeight="1" x14ac:dyDescent="0.25">
      <c r="A631" s="57">
        <v>60</v>
      </c>
      <c r="B631" s="252" t="s">
        <v>4501</v>
      </c>
      <c r="C631" s="205" t="s">
        <v>4304</v>
      </c>
      <c r="D631" s="253"/>
      <c r="E631" s="253"/>
      <c r="F631" s="253"/>
      <c r="G631" s="253"/>
      <c r="H631" s="250"/>
      <c r="I631" s="255"/>
    </row>
    <row r="632" spans="1:9" ht="13.15" customHeight="1" x14ac:dyDescent="0.25">
      <c r="A632" s="3">
        <v>1</v>
      </c>
      <c r="B632" s="254" t="s">
        <v>4410</v>
      </c>
      <c r="C632" s="207" t="s">
        <v>4210</v>
      </c>
      <c r="D632" s="19">
        <v>4098000</v>
      </c>
      <c r="E632" s="19">
        <v>4693000</v>
      </c>
      <c r="F632" s="19">
        <v>5200000</v>
      </c>
      <c r="G632" s="19">
        <v>5200000</v>
      </c>
      <c r="H632" s="250"/>
      <c r="I632" s="255" t="s">
        <v>4631</v>
      </c>
    </row>
    <row r="633" spans="1:9" ht="13.15" customHeight="1" x14ac:dyDescent="0.25">
      <c r="A633" s="3">
        <v>2</v>
      </c>
      <c r="B633" s="254" t="s">
        <v>4411</v>
      </c>
      <c r="C633" s="207" t="s">
        <v>4211</v>
      </c>
      <c r="D633" s="19">
        <v>1249500</v>
      </c>
      <c r="E633" s="19">
        <v>1624950</v>
      </c>
      <c r="F633" s="19">
        <v>1800000</v>
      </c>
      <c r="G633" s="19">
        <v>1800000</v>
      </c>
      <c r="H633" s="250"/>
      <c r="I633" s="255" t="s">
        <v>4631</v>
      </c>
    </row>
    <row r="634" spans="1:9" ht="13.15" customHeight="1" x14ac:dyDescent="0.25">
      <c r="A634" s="3">
        <v>3</v>
      </c>
      <c r="B634" s="254" t="s">
        <v>4413</v>
      </c>
      <c r="C634" s="207" t="s">
        <v>4213</v>
      </c>
      <c r="D634" s="19">
        <v>2182500</v>
      </c>
      <c r="E634" s="19">
        <v>2702825</v>
      </c>
      <c r="F634" s="19">
        <v>3000000</v>
      </c>
      <c r="G634" s="19">
        <v>3000000</v>
      </c>
      <c r="H634" s="250"/>
      <c r="I634" s="255" t="s">
        <v>4631</v>
      </c>
    </row>
    <row r="635" spans="1:9" ht="13.15" customHeight="1" x14ac:dyDescent="0.25">
      <c r="A635" s="3">
        <v>4</v>
      </c>
      <c r="B635" s="254" t="s">
        <v>4416</v>
      </c>
      <c r="C635" s="207" t="s">
        <v>4216</v>
      </c>
      <c r="D635" s="19">
        <v>1111800</v>
      </c>
      <c r="E635" s="19">
        <v>1533655</v>
      </c>
      <c r="F635" s="19">
        <v>1700000</v>
      </c>
      <c r="G635" s="19">
        <v>1700000</v>
      </c>
      <c r="H635" s="250"/>
      <c r="I635" s="255" t="s">
        <v>4631</v>
      </c>
    </row>
    <row r="636" spans="1:9" ht="13.15" customHeight="1" x14ac:dyDescent="0.25">
      <c r="A636" s="3">
        <v>5</v>
      </c>
      <c r="B636" s="254" t="s">
        <v>4417</v>
      </c>
      <c r="C636" s="207" t="s">
        <v>4217</v>
      </c>
      <c r="D636" s="19">
        <v>1663600</v>
      </c>
      <c r="E636" s="19">
        <v>2256291.67</v>
      </c>
      <c r="F636" s="19">
        <v>2500000</v>
      </c>
      <c r="G636" s="19">
        <v>2500000</v>
      </c>
      <c r="H636" s="250"/>
      <c r="I636" s="255" t="s">
        <v>4631</v>
      </c>
    </row>
    <row r="637" spans="1:9" ht="13.15" customHeight="1" x14ac:dyDescent="0.25">
      <c r="A637" s="3">
        <v>6</v>
      </c>
      <c r="B637" s="254" t="s">
        <v>4428</v>
      </c>
      <c r="C637" s="207" t="s">
        <v>4228</v>
      </c>
      <c r="D637" s="19">
        <v>1466850</v>
      </c>
      <c r="E637" s="19">
        <v>1805033.33</v>
      </c>
      <c r="F637" s="19">
        <v>2000000</v>
      </c>
      <c r="G637" s="19">
        <v>2000000</v>
      </c>
      <c r="H637" s="250"/>
      <c r="I637" s="255" t="s">
        <v>4631</v>
      </c>
    </row>
    <row r="638" spans="1:9" ht="13.15" customHeight="1" x14ac:dyDescent="0.25">
      <c r="A638" s="3">
        <v>7</v>
      </c>
      <c r="B638" s="254" t="s">
        <v>4432</v>
      </c>
      <c r="C638" s="207" t="s">
        <v>4232</v>
      </c>
      <c r="D638" s="19">
        <v>3037750</v>
      </c>
      <c r="E638" s="19">
        <v>3627350</v>
      </c>
      <c r="F638" s="19">
        <v>4000000</v>
      </c>
      <c r="G638" s="19">
        <v>4000000</v>
      </c>
      <c r="H638" s="250"/>
      <c r="I638" s="255" t="s">
        <v>4631</v>
      </c>
    </row>
    <row r="639" spans="1:9" ht="13.15" customHeight="1" x14ac:dyDescent="0.25">
      <c r="A639" s="3">
        <v>8</v>
      </c>
      <c r="B639" s="254" t="s">
        <v>4421</v>
      </c>
      <c r="C639" s="207" t="s">
        <v>4221</v>
      </c>
      <c r="D639" s="19">
        <v>1395000</v>
      </c>
      <c r="E639" s="19">
        <v>1805700</v>
      </c>
      <c r="F639" s="19">
        <v>2000000</v>
      </c>
      <c r="G639" s="19">
        <v>2000000</v>
      </c>
      <c r="H639" s="250"/>
      <c r="I639" s="255" t="s">
        <v>4631</v>
      </c>
    </row>
    <row r="640" spans="1:9" ht="13.15" customHeight="1" x14ac:dyDescent="0.25">
      <c r="A640" s="3">
        <v>9</v>
      </c>
      <c r="B640" s="254" t="s">
        <v>4423</v>
      </c>
      <c r="C640" s="207" t="s">
        <v>4223</v>
      </c>
      <c r="D640" s="19">
        <v>1215000</v>
      </c>
      <c r="E640" s="19">
        <v>1617195</v>
      </c>
      <c r="F640" s="19">
        <v>1800000</v>
      </c>
      <c r="G640" s="19">
        <v>1800000</v>
      </c>
      <c r="H640" s="250"/>
      <c r="I640" s="255" t="s">
        <v>4631</v>
      </c>
    </row>
    <row r="641" spans="1:9" ht="13.15" customHeight="1" x14ac:dyDescent="0.25">
      <c r="A641" s="50" t="s">
        <v>294</v>
      </c>
      <c r="B641" s="256"/>
      <c r="C641" s="208"/>
      <c r="D641" s="257">
        <v>17420000</v>
      </c>
      <c r="E641" s="257">
        <v>21666000</v>
      </c>
      <c r="F641" s="257">
        <v>24000000</v>
      </c>
      <c r="G641" s="257">
        <v>24000000</v>
      </c>
      <c r="H641" s="250"/>
      <c r="I641" s="255"/>
    </row>
    <row r="642" spans="1:9" ht="13.15" customHeight="1" x14ac:dyDescent="0.25">
      <c r="A642" s="57">
        <v>61</v>
      </c>
      <c r="B642" s="252" t="s">
        <v>4502</v>
      </c>
      <c r="C642" s="205" t="s">
        <v>4305</v>
      </c>
      <c r="D642" s="253"/>
      <c r="E642" s="253"/>
      <c r="F642" s="253"/>
      <c r="G642" s="253"/>
      <c r="H642" s="250"/>
      <c r="I642" s="255"/>
    </row>
    <row r="643" spans="1:9" ht="13.15" customHeight="1" x14ac:dyDescent="0.25">
      <c r="A643" s="3">
        <v>1</v>
      </c>
      <c r="B643" s="254" t="s">
        <v>4410</v>
      </c>
      <c r="C643" s="207" t="s">
        <v>4210</v>
      </c>
      <c r="D643" s="19">
        <v>2790000</v>
      </c>
      <c r="E643" s="19">
        <v>3200000</v>
      </c>
      <c r="F643" s="19">
        <v>5000000</v>
      </c>
      <c r="G643" s="19">
        <v>5000000</v>
      </c>
      <c r="H643" s="250"/>
      <c r="I643" s="255" t="s">
        <v>4631</v>
      </c>
    </row>
    <row r="644" spans="1:9" ht="13.15" customHeight="1" x14ac:dyDescent="0.25">
      <c r="A644" s="3">
        <v>2</v>
      </c>
      <c r="B644" s="254" t="s">
        <v>4425</v>
      </c>
      <c r="C644" s="207" t="s">
        <v>4225</v>
      </c>
      <c r="D644" s="19">
        <v>480000</v>
      </c>
      <c r="E644" s="19">
        <v>640000</v>
      </c>
      <c r="F644" s="19">
        <v>900000</v>
      </c>
      <c r="G644" s="19">
        <v>855000</v>
      </c>
      <c r="H644" s="250"/>
      <c r="I644" s="255" t="s">
        <v>4631</v>
      </c>
    </row>
    <row r="645" spans="1:9" ht="13.15" customHeight="1" x14ac:dyDescent="0.25">
      <c r="A645" s="3">
        <v>3</v>
      </c>
      <c r="B645" s="254" t="s">
        <v>4411</v>
      </c>
      <c r="C645" s="207" t="s">
        <v>4211</v>
      </c>
      <c r="D645" s="19">
        <v>520000</v>
      </c>
      <c r="E645" s="19">
        <v>600000</v>
      </c>
      <c r="F645" s="19">
        <v>900000</v>
      </c>
      <c r="G645" s="19">
        <v>855000</v>
      </c>
      <c r="H645" s="250"/>
      <c r="I645" s="255" t="s">
        <v>4631</v>
      </c>
    </row>
    <row r="646" spans="1:9" ht="13.15" customHeight="1" x14ac:dyDescent="0.25">
      <c r="A646" s="3">
        <v>4</v>
      </c>
      <c r="B646" s="254" t="s">
        <v>4413</v>
      </c>
      <c r="C646" s="207" t="s">
        <v>4213</v>
      </c>
      <c r="D646" s="19">
        <v>2500000</v>
      </c>
      <c r="E646" s="19">
        <v>2570000</v>
      </c>
      <c r="F646" s="19">
        <v>4000000</v>
      </c>
      <c r="G646" s="19">
        <v>4000000</v>
      </c>
      <c r="H646" s="250"/>
      <c r="I646" s="255" t="s">
        <v>4631</v>
      </c>
    </row>
    <row r="647" spans="1:9" ht="13.15" customHeight="1" x14ac:dyDescent="0.25">
      <c r="A647" s="3">
        <v>5</v>
      </c>
      <c r="B647" s="254" t="s">
        <v>4416</v>
      </c>
      <c r="C647" s="207" t="s">
        <v>4216</v>
      </c>
      <c r="D647" s="19">
        <v>800000</v>
      </c>
      <c r="E647" s="19">
        <v>790000</v>
      </c>
      <c r="F647" s="19">
        <v>1200000</v>
      </c>
      <c r="G647" s="19">
        <v>1200000</v>
      </c>
      <c r="H647" s="250"/>
      <c r="I647" s="255" t="s">
        <v>4631</v>
      </c>
    </row>
    <row r="648" spans="1:9" ht="13.15" customHeight="1" x14ac:dyDescent="0.25">
      <c r="A648" s="3">
        <v>6</v>
      </c>
      <c r="B648" s="254" t="s">
        <v>4417</v>
      </c>
      <c r="C648" s="207" t="s">
        <v>4217</v>
      </c>
      <c r="D648" s="19">
        <v>2100000</v>
      </c>
      <c r="E648" s="19">
        <v>2901510.55</v>
      </c>
      <c r="F648" s="19">
        <v>3000000</v>
      </c>
      <c r="G648" s="19">
        <v>3000000</v>
      </c>
      <c r="H648" s="250"/>
      <c r="I648" s="255" t="s">
        <v>4631</v>
      </c>
    </row>
    <row r="649" spans="1:9" ht="13.15" customHeight="1" x14ac:dyDescent="0.25">
      <c r="A649" s="3">
        <v>7</v>
      </c>
      <c r="B649" s="254" t="s">
        <v>4428</v>
      </c>
      <c r="C649" s="207" t="s">
        <v>4228</v>
      </c>
      <c r="D649" s="19">
        <v>1200000</v>
      </c>
      <c r="E649" s="19">
        <v>1720000</v>
      </c>
      <c r="F649" s="19">
        <v>2000000</v>
      </c>
      <c r="G649" s="19">
        <v>1990000</v>
      </c>
      <c r="H649" s="250"/>
      <c r="I649" s="255" t="s">
        <v>4631</v>
      </c>
    </row>
    <row r="650" spans="1:9" ht="13.15" customHeight="1" x14ac:dyDescent="0.25">
      <c r="A650" s="3">
        <v>8</v>
      </c>
      <c r="B650" s="254" t="s">
        <v>4432</v>
      </c>
      <c r="C650" s="207" t="s">
        <v>4232</v>
      </c>
      <c r="D650" s="19">
        <v>2050000</v>
      </c>
      <c r="E650" s="19">
        <v>1900000</v>
      </c>
      <c r="F650" s="19">
        <v>3000000</v>
      </c>
      <c r="G650" s="19">
        <v>3200000</v>
      </c>
      <c r="H650" s="250"/>
      <c r="I650" s="255" t="s">
        <v>4631</v>
      </c>
    </row>
    <row r="651" spans="1:9" ht="13.15" customHeight="1" x14ac:dyDescent="0.25">
      <c r="A651" s="3">
        <v>9</v>
      </c>
      <c r="B651" s="254" t="s">
        <v>4445</v>
      </c>
      <c r="C651" s="207" t="s">
        <v>4245</v>
      </c>
      <c r="D651" s="20">
        <v>0</v>
      </c>
      <c r="E651" s="20">
        <v>0</v>
      </c>
      <c r="F651" s="20">
        <v>0</v>
      </c>
      <c r="G651" s="20">
        <v>0</v>
      </c>
      <c r="H651" s="250"/>
      <c r="I651" s="255" t="s">
        <v>4631</v>
      </c>
    </row>
    <row r="652" spans="1:9" ht="13.15" customHeight="1" x14ac:dyDescent="0.25">
      <c r="A652" s="3">
        <v>10</v>
      </c>
      <c r="B652" s="254" t="s">
        <v>4421</v>
      </c>
      <c r="C652" s="207" t="s">
        <v>4221</v>
      </c>
      <c r="D652" s="19">
        <v>220000</v>
      </c>
      <c r="E652" s="19">
        <v>1520000</v>
      </c>
      <c r="F652" s="19">
        <v>2000000</v>
      </c>
      <c r="G652" s="19">
        <v>2000000</v>
      </c>
      <c r="H652" s="250"/>
      <c r="I652" s="255" t="s">
        <v>4631</v>
      </c>
    </row>
    <row r="653" spans="1:9" ht="13.15" customHeight="1" x14ac:dyDescent="0.25">
      <c r="A653" s="3">
        <v>11</v>
      </c>
      <c r="B653" s="254" t="s">
        <v>4423</v>
      </c>
      <c r="C653" s="207" t="s">
        <v>4223</v>
      </c>
      <c r="D653" s="19">
        <v>700000</v>
      </c>
      <c r="E653" s="19">
        <v>1480000</v>
      </c>
      <c r="F653" s="19">
        <v>2000000</v>
      </c>
      <c r="G653" s="19">
        <v>1900000</v>
      </c>
      <c r="H653" s="250"/>
      <c r="I653" s="255" t="s">
        <v>4631</v>
      </c>
    </row>
    <row r="654" spans="1:9" ht="13.15" customHeight="1" x14ac:dyDescent="0.25">
      <c r="A654" s="50" t="s">
        <v>294</v>
      </c>
      <c r="B654" s="256"/>
      <c r="C654" s="208"/>
      <c r="D654" s="257">
        <v>13360000</v>
      </c>
      <c r="E654" s="257">
        <v>17321510.550000001</v>
      </c>
      <c r="F654" s="257">
        <v>24000000</v>
      </c>
      <c r="G654" s="257">
        <v>24000000</v>
      </c>
      <c r="H654" s="250"/>
      <c r="I654" s="255"/>
    </row>
    <row r="655" spans="1:9" ht="13.15" customHeight="1" x14ac:dyDescent="0.25">
      <c r="A655" s="57">
        <v>62</v>
      </c>
      <c r="B655" s="252" t="s">
        <v>4503</v>
      </c>
      <c r="C655" s="205" t="s">
        <v>4306</v>
      </c>
      <c r="D655" s="253"/>
      <c r="E655" s="253"/>
      <c r="F655" s="253"/>
      <c r="G655" s="253"/>
      <c r="H655" s="250"/>
      <c r="I655" s="255"/>
    </row>
    <row r="656" spans="1:9" ht="13.15" customHeight="1" x14ac:dyDescent="0.25">
      <c r="A656" s="3">
        <v>1</v>
      </c>
      <c r="B656" s="254" t="s">
        <v>4410</v>
      </c>
      <c r="C656" s="207" t="s">
        <v>4210</v>
      </c>
      <c r="D656" s="19">
        <v>27936000</v>
      </c>
      <c r="E656" s="19">
        <v>29946666.670000002</v>
      </c>
      <c r="F656" s="19">
        <v>44920000</v>
      </c>
      <c r="G656" s="19">
        <v>44920000</v>
      </c>
      <c r="H656" s="250"/>
      <c r="I656" s="255" t="s">
        <v>4631</v>
      </c>
    </row>
    <row r="657" spans="1:9" ht="13.15" customHeight="1" x14ac:dyDescent="0.25">
      <c r="A657" s="3">
        <v>2</v>
      </c>
      <c r="B657" s="254" t="s">
        <v>4425</v>
      </c>
      <c r="C657" s="207" t="s">
        <v>4225</v>
      </c>
      <c r="D657" s="19">
        <v>8736000</v>
      </c>
      <c r="E657" s="19">
        <v>7280000</v>
      </c>
      <c r="F657" s="19">
        <v>10920000</v>
      </c>
      <c r="G657" s="19">
        <v>10920000</v>
      </c>
      <c r="H657" s="250"/>
      <c r="I657" s="255" t="s">
        <v>4631</v>
      </c>
    </row>
    <row r="658" spans="1:9" ht="13.15" customHeight="1" x14ac:dyDescent="0.25">
      <c r="A658" s="3">
        <v>3</v>
      </c>
      <c r="B658" s="254" t="s">
        <v>4411</v>
      </c>
      <c r="C658" s="207" t="s">
        <v>4211</v>
      </c>
      <c r="D658" s="19">
        <v>6912000</v>
      </c>
      <c r="E658" s="19">
        <v>5760000</v>
      </c>
      <c r="F658" s="19">
        <v>8640000</v>
      </c>
      <c r="G658" s="19">
        <v>8640000</v>
      </c>
      <c r="H658" s="250"/>
      <c r="I658" s="255" t="s">
        <v>4631</v>
      </c>
    </row>
    <row r="659" spans="1:9" ht="13.15" customHeight="1" x14ac:dyDescent="0.25">
      <c r="A659" s="3">
        <v>4</v>
      </c>
      <c r="B659" s="254" t="s">
        <v>4413</v>
      </c>
      <c r="C659" s="207" t="s">
        <v>4213</v>
      </c>
      <c r="D659" s="19">
        <v>9600000</v>
      </c>
      <c r="E659" s="19">
        <v>8000000</v>
      </c>
      <c r="F659" s="19">
        <v>12000000</v>
      </c>
      <c r="G659" s="19">
        <v>12000000</v>
      </c>
      <c r="H659" s="250"/>
      <c r="I659" s="255" t="s">
        <v>4631</v>
      </c>
    </row>
    <row r="660" spans="1:9" ht="13.15" customHeight="1" x14ac:dyDescent="0.25">
      <c r="A660" s="3">
        <v>5</v>
      </c>
      <c r="B660" s="254" t="s">
        <v>4416</v>
      </c>
      <c r="C660" s="207" t="s">
        <v>4216</v>
      </c>
      <c r="D660" s="19">
        <v>6624000</v>
      </c>
      <c r="E660" s="19">
        <v>5520000</v>
      </c>
      <c r="F660" s="19">
        <v>8280000</v>
      </c>
      <c r="G660" s="19">
        <v>8280000</v>
      </c>
      <c r="H660" s="250"/>
      <c r="I660" s="255" t="s">
        <v>4631</v>
      </c>
    </row>
    <row r="661" spans="1:9" ht="13.15" customHeight="1" x14ac:dyDescent="0.25">
      <c r="A661" s="3">
        <v>6</v>
      </c>
      <c r="B661" s="254" t="s">
        <v>4417</v>
      </c>
      <c r="C661" s="207" t="s">
        <v>4217</v>
      </c>
      <c r="D661" s="19">
        <v>6625600</v>
      </c>
      <c r="E661" s="19">
        <v>6854666.6699999999</v>
      </c>
      <c r="F661" s="19">
        <v>10282000</v>
      </c>
      <c r="G661" s="19">
        <v>10282000</v>
      </c>
      <c r="H661" s="250"/>
      <c r="I661" s="255" t="s">
        <v>4631</v>
      </c>
    </row>
    <row r="662" spans="1:9" ht="13.15" customHeight="1" x14ac:dyDescent="0.25">
      <c r="A662" s="3">
        <v>7</v>
      </c>
      <c r="B662" s="254" t="s">
        <v>4428</v>
      </c>
      <c r="C662" s="207" t="s">
        <v>4228</v>
      </c>
      <c r="D662" s="19">
        <v>6144000</v>
      </c>
      <c r="E662" s="19">
        <v>5120000</v>
      </c>
      <c r="F662" s="19">
        <v>7680000</v>
      </c>
      <c r="G662" s="19">
        <v>7680000</v>
      </c>
      <c r="H662" s="250"/>
      <c r="I662" s="255" t="s">
        <v>4631</v>
      </c>
    </row>
    <row r="663" spans="1:9" ht="13.15" customHeight="1" x14ac:dyDescent="0.25">
      <c r="A663" s="3">
        <v>8</v>
      </c>
      <c r="B663" s="254" t="s">
        <v>4432</v>
      </c>
      <c r="C663" s="207" t="s">
        <v>4232</v>
      </c>
      <c r="D663" s="19">
        <v>13054400</v>
      </c>
      <c r="E663" s="19">
        <v>13545333.33</v>
      </c>
      <c r="F663" s="19">
        <v>20318000</v>
      </c>
      <c r="G663" s="19">
        <v>20318000</v>
      </c>
      <c r="H663" s="250"/>
      <c r="I663" s="255" t="s">
        <v>4631</v>
      </c>
    </row>
    <row r="664" spans="1:9" ht="13.15" customHeight="1" x14ac:dyDescent="0.25">
      <c r="A664" s="3">
        <v>9</v>
      </c>
      <c r="B664" s="254" t="s">
        <v>4421</v>
      </c>
      <c r="C664" s="207" t="s">
        <v>4221</v>
      </c>
      <c r="D664" s="19">
        <v>3840000</v>
      </c>
      <c r="E664" s="19">
        <v>3200000</v>
      </c>
      <c r="F664" s="19">
        <v>4800000</v>
      </c>
      <c r="G664" s="19">
        <v>4800000</v>
      </c>
      <c r="H664" s="250"/>
      <c r="I664" s="255" t="s">
        <v>4631</v>
      </c>
    </row>
    <row r="665" spans="1:9" ht="13.15" customHeight="1" x14ac:dyDescent="0.25">
      <c r="A665" s="3">
        <v>10</v>
      </c>
      <c r="B665" s="254" t="s">
        <v>4423</v>
      </c>
      <c r="C665" s="207" t="s">
        <v>4223</v>
      </c>
      <c r="D665" s="19">
        <v>6528000</v>
      </c>
      <c r="E665" s="19">
        <v>8106666.6699999999</v>
      </c>
      <c r="F665" s="19">
        <v>12160000</v>
      </c>
      <c r="G665" s="19">
        <v>12160000</v>
      </c>
      <c r="H665" s="250"/>
      <c r="I665" s="255" t="s">
        <v>4631</v>
      </c>
    </row>
    <row r="666" spans="1:9" ht="13.15" customHeight="1" x14ac:dyDescent="0.25">
      <c r="A666" s="50" t="s">
        <v>294</v>
      </c>
      <c r="B666" s="256"/>
      <c r="C666" s="208"/>
      <c r="D666" s="257">
        <v>96000000</v>
      </c>
      <c r="E666" s="257">
        <v>93333333.340000004</v>
      </c>
      <c r="F666" s="257">
        <v>140000000</v>
      </c>
      <c r="G666" s="257">
        <v>140000000</v>
      </c>
      <c r="H666" s="250"/>
      <c r="I666" s="255"/>
    </row>
    <row r="667" spans="1:9" ht="13.15" customHeight="1" x14ac:dyDescent="0.25">
      <c r="A667" s="57">
        <v>64</v>
      </c>
      <c r="B667" s="252" t="s">
        <v>4505</v>
      </c>
      <c r="C667" s="205" t="s">
        <v>4308</v>
      </c>
      <c r="D667" s="253"/>
      <c r="E667" s="253"/>
      <c r="F667" s="253"/>
      <c r="G667" s="253"/>
      <c r="H667" s="250"/>
      <c r="I667" s="255"/>
    </row>
    <row r="668" spans="1:9" ht="13.15" customHeight="1" x14ac:dyDescent="0.25">
      <c r="A668" s="3">
        <v>1</v>
      </c>
      <c r="B668" s="254" t="s">
        <v>4410</v>
      </c>
      <c r="C668" s="207" t="s">
        <v>4210</v>
      </c>
      <c r="D668" s="19">
        <v>5041250</v>
      </c>
      <c r="E668" s="19">
        <v>4300500</v>
      </c>
      <c r="F668" s="19">
        <v>5500000</v>
      </c>
      <c r="G668" s="19">
        <v>5000000</v>
      </c>
      <c r="H668" s="250"/>
      <c r="I668" s="255" t="s">
        <v>4631</v>
      </c>
    </row>
    <row r="669" spans="1:9" ht="13.15" customHeight="1" x14ac:dyDescent="0.25">
      <c r="A669" s="3">
        <v>2</v>
      </c>
      <c r="B669" s="254" t="s">
        <v>4411</v>
      </c>
      <c r="C669" s="207" t="s">
        <v>4211</v>
      </c>
      <c r="D669" s="19">
        <v>296000</v>
      </c>
      <c r="E669" s="19">
        <v>400000</v>
      </c>
      <c r="F669" s="19">
        <v>1000000</v>
      </c>
      <c r="G669" s="19">
        <v>1000000</v>
      </c>
      <c r="H669" s="250"/>
      <c r="I669" s="255" t="s">
        <v>4631</v>
      </c>
    </row>
    <row r="670" spans="1:9" ht="13.15" customHeight="1" x14ac:dyDescent="0.25">
      <c r="A670" s="3">
        <v>3</v>
      </c>
      <c r="B670" s="254" t="s">
        <v>4413</v>
      </c>
      <c r="C670" s="207" t="s">
        <v>4213</v>
      </c>
      <c r="D670" s="19">
        <v>544500</v>
      </c>
      <c r="E670" s="19">
        <v>1250000</v>
      </c>
      <c r="F670" s="19">
        <v>2000000</v>
      </c>
      <c r="G670" s="19">
        <v>2000000</v>
      </c>
      <c r="H670" s="250"/>
      <c r="I670" s="255" t="s">
        <v>4631</v>
      </c>
    </row>
    <row r="671" spans="1:9" ht="13.15" customHeight="1" x14ac:dyDescent="0.25">
      <c r="A671" s="3">
        <v>4</v>
      </c>
      <c r="B671" s="254" t="s">
        <v>4416</v>
      </c>
      <c r="C671" s="207" t="s">
        <v>4216</v>
      </c>
      <c r="D671" s="19">
        <v>445500</v>
      </c>
      <c r="E671" s="19">
        <v>500000</v>
      </c>
      <c r="F671" s="19">
        <v>1500000</v>
      </c>
      <c r="G671" s="19">
        <v>1500000</v>
      </c>
      <c r="H671" s="250"/>
      <c r="I671" s="255" t="s">
        <v>4631</v>
      </c>
    </row>
    <row r="672" spans="1:9" ht="13.15" customHeight="1" x14ac:dyDescent="0.25">
      <c r="A672" s="3">
        <v>5</v>
      </c>
      <c r="B672" s="254" t="s">
        <v>4417</v>
      </c>
      <c r="C672" s="207" t="s">
        <v>4217</v>
      </c>
      <c r="D672" s="19">
        <v>495000</v>
      </c>
      <c r="E672" s="19">
        <v>750000</v>
      </c>
      <c r="F672" s="19">
        <v>1000000</v>
      </c>
      <c r="G672" s="19">
        <v>1025000</v>
      </c>
      <c r="H672" s="250"/>
      <c r="I672" s="255" t="s">
        <v>4631</v>
      </c>
    </row>
    <row r="673" spans="1:9" ht="13.15" customHeight="1" x14ac:dyDescent="0.25">
      <c r="A673" s="3">
        <v>6</v>
      </c>
      <c r="B673" s="254" t="s">
        <v>4428</v>
      </c>
      <c r="C673" s="207" t="s">
        <v>4228</v>
      </c>
      <c r="D673" s="19">
        <v>247500</v>
      </c>
      <c r="E673" s="19">
        <v>1127742.8600000001</v>
      </c>
      <c r="F673" s="19">
        <v>2000000</v>
      </c>
      <c r="G673" s="19">
        <v>1500000</v>
      </c>
      <c r="H673" s="250"/>
      <c r="I673" s="255" t="s">
        <v>4631</v>
      </c>
    </row>
    <row r="674" spans="1:9" ht="13.15" customHeight="1" x14ac:dyDescent="0.25">
      <c r="A674" s="3">
        <v>7</v>
      </c>
      <c r="B674" s="254" t="s">
        <v>4432</v>
      </c>
      <c r="C674" s="207" t="s">
        <v>4232</v>
      </c>
      <c r="D674" s="19">
        <v>943000</v>
      </c>
      <c r="E674" s="19">
        <v>1750000</v>
      </c>
      <c r="F674" s="19">
        <v>3000000</v>
      </c>
      <c r="G674" s="19">
        <v>3000000</v>
      </c>
      <c r="H674" s="250"/>
      <c r="I674" s="255" t="s">
        <v>4631</v>
      </c>
    </row>
    <row r="675" spans="1:9" ht="13.15" customHeight="1" x14ac:dyDescent="0.25">
      <c r="A675" s="3">
        <v>8</v>
      </c>
      <c r="B675" s="254" t="s">
        <v>4421</v>
      </c>
      <c r="C675" s="207" t="s">
        <v>4221</v>
      </c>
      <c r="D675" s="19">
        <v>445500</v>
      </c>
      <c r="E675" s="19">
        <v>500000</v>
      </c>
      <c r="F675" s="19">
        <v>2000000</v>
      </c>
      <c r="G675" s="19">
        <v>2000000</v>
      </c>
      <c r="H675" s="250"/>
      <c r="I675" s="255" t="s">
        <v>4631</v>
      </c>
    </row>
    <row r="676" spans="1:9" ht="13.15" customHeight="1" x14ac:dyDescent="0.25">
      <c r="A676" s="3">
        <v>9</v>
      </c>
      <c r="B676" s="254" t="s">
        <v>4423</v>
      </c>
      <c r="C676" s="207" t="s">
        <v>4223</v>
      </c>
      <c r="D676" s="19">
        <v>247500</v>
      </c>
      <c r="E676" s="19">
        <v>475000</v>
      </c>
      <c r="F676" s="19">
        <v>1500000</v>
      </c>
      <c r="G676" s="19">
        <v>1500000</v>
      </c>
      <c r="H676" s="250"/>
      <c r="I676" s="255" t="s">
        <v>4631</v>
      </c>
    </row>
    <row r="677" spans="1:9" ht="13.15" customHeight="1" x14ac:dyDescent="0.25">
      <c r="A677" s="50" t="s">
        <v>294</v>
      </c>
      <c r="B677" s="256"/>
      <c r="C677" s="208"/>
      <c r="D677" s="257">
        <v>8705750</v>
      </c>
      <c r="E677" s="257">
        <v>11053242.859999999</v>
      </c>
      <c r="F677" s="257">
        <v>19500000</v>
      </c>
      <c r="G677" s="257">
        <v>18525000</v>
      </c>
      <c r="H677" s="250"/>
      <c r="I677" s="255"/>
    </row>
    <row r="678" spans="1:9" ht="13.15" customHeight="1" x14ac:dyDescent="0.25">
      <c r="A678" s="57">
        <v>65</v>
      </c>
      <c r="B678" s="252" t="s">
        <v>4506</v>
      </c>
      <c r="C678" s="205" t="s">
        <v>4309</v>
      </c>
      <c r="D678" s="253"/>
      <c r="E678" s="253"/>
      <c r="F678" s="253"/>
      <c r="G678" s="253"/>
      <c r="H678" s="250"/>
      <c r="I678" s="255"/>
    </row>
    <row r="679" spans="1:9" ht="13.15" customHeight="1" x14ac:dyDescent="0.25">
      <c r="A679" s="3">
        <v>1</v>
      </c>
      <c r="B679" s="254" t="s">
        <v>4410</v>
      </c>
      <c r="C679" s="207" t="s">
        <v>4210</v>
      </c>
      <c r="D679" s="19">
        <v>812500</v>
      </c>
      <c r="E679" s="19">
        <v>352500</v>
      </c>
      <c r="F679" s="19">
        <v>1000000</v>
      </c>
      <c r="G679" s="19">
        <v>1000000</v>
      </c>
      <c r="H679" s="250"/>
      <c r="I679" s="255" t="s">
        <v>4631</v>
      </c>
    </row>
    <row r="680" spans="1:9" ht="13.15" customHeight="1" x14ac:dyDescent="0.25">
      <c r="A680" s="3">
        <v>2</v>
      </c>
      <c r="B680" s="254" t="s">
        <v>4425</v>
      </c>
      <c r="C680" s="207" t="s">
        <v>4225</v>
      </c>
      <c r="D680" s="19">
        <v>105000</v>
      </c>
      <c r="E680" s="19">
        <v>45000</v>
      </c>
      <c r="F680" s="19">
        <v>200000</v>
      </c>
      <c r="G680" s="19">
        <v>200000</v>
      </c>
      <c r="H680" s="250"/>
      <c r="I680" s="255" t="s">
        <v>4631</v>
      </c>
    </row>
    <row r="681" spans="1:9" ht="13.15" customHeight="1" x14ac:dyDescent="0.25">
      <c r="A681" s="3">
        <v>3</v>
      </c>
      <c r="B681" s="254" t="s">
        <v>4413</v>
      </c>
      <c r="C681" s="207" t="s">
        <v>4213</v>
      </c>
      <c r="D681" s="19">
        <v>134500</v>
      </c>
      <c r="E681" s="19">
        <v>90000</v>
      </c>
      <c r="F681" s="19">
        <v>300000</v>
      </c>
      <c r="G681" s="19">
        <v>300000</v>
      </c>
      <c r="H681" s="250"/>
      <c r="I681" s="255" t="s">
        <v>4631</v>
      </c>
    </row>
    <row r="682" spans="1:9" ht="13.15" customHeight="1" x14ac:dyDescent="0.25">
      <c r="A682" s="3">
        <v>4</v>
      </c>
      <c r="B682" s="254" t="s">
        <v>4416</v>
      </c>
      <c r="C682" s="207" t="s">
        <v>4216</v>
      </c>
      <c r="D682" s="19">
        <v>60000</v>
      </c>
      <c r="E682" s="19">
        <v>20000</v>
      </c>
      <c r="F682" s="19">
        <v>500000</v>
      </c>
      <c r="G682" s="19">
        <v>500000</v>
      </c>
      <c r="H682" s="250"/>
      <c r="I682" s="255" t="s">
        <v>4631</v>
      </c>
    </row>
    <row r="683" spans="1:9" ht="13.15" customHeight="1" x14ac:dyDescent="0.25">
      <c r="A683" s="3">
        <v>5</v>
      </c>
      <c r="B683" s="254" t="s">
        <v>4417</v>
      </c>
      <c r="C683" s="207" t="s">
        <v>4217</v>
      </c>
      <c r="D683" s="19">
        <v>137500</v>
      </c>
      <c r="E683" s="19">
        <v>95000</v>
      </c>
      <c r="F683" s="19">
        <v>650000</v>
      </c>
      <c r="G683" s="19">
        <v>600000</v>
      </c>
      <c r="H683" s="250"/>
      <c r="I683" s="255" t="s">
        <v>4631</v>
      </c>
    </row>
    <row r="684" spans="1:9" ht="13.15" customHeight="1" x14ac:dyDescent="0.25">
      <c r="A684" s="3">
        <v>6</v>
      </c>
      <c r="B684" s="254" t="s">
        <v>4428</v>
      </c>
      <c r="C684" s="207" t="s">
        <v>4228</v>
      </c>
      <c r="D684" s="19">
        <v>50000</v>
      </c>
      <c r="E684" s="19">
        <v>30000</v>
      </c>
      <c r="F684" s="19">
        <v>300000</v>
      </c>
      <c r="G684" s="19">
        <v>300000</v>
      </c>
      <c r="H684" s="250"/>
      <c r="I684" s="255" t="s">
        <v>4631</v>
      </c>
    </row>
    <row r="685" spans="1:9" ht="13.15" customHeight="1" x14ac:dyDescent="0.25">
      <c r="A685" s="3">
        <v>7</v>
      </c>
      <c r="B685" s="254" t="s">
        <v>4432</v>
      </c>
      <c r="C685" s="207" t="s">
        <v>4232</v>
      </c>
      <c r="D685" s="19">
        <v>210000</v>
      </c>
      <c r="E685" s="19">
        <v>50000</v>
      </c>
      <c r="F685" s="19">
        <v>750000</v>
      </c>
      <c r="G685" s="19">
        <v>700000</v>
      </c>
      <c r="H685" s="250"/>
      <c r="I685" s="255" t="s">
        <v>4631</v>
      </c>
    </row>
    <row r="686" spans="1:9" ht="13.15" customHeight="1" x14ac:dyDescent="0.25">
      <c r="A686" s="3">
        <v>8</v>
      </c>
      <c r="B686" s="254" t="s">
        <v>4421</v>
      </c>
      <c r="C686" s="207" t="s">
        <v>4221</v>
      </c>
      <c r="D686" s="19">
        <v>33000</v>
      </c>
      <c r="E686" s="19">
        <v>60000</v>
      </c>
      <c r="F686" s="19">
        <v>150000</v>
      </c>
      <c r="G686" s="19">
        <v>100000</v>
      </c>
      <c r="H686" s="250"/>
      <c r="I686" s="255" t="s">
        <v>4631</v>
      </c>
    </row>
    <row r="687" spans="1:9" ht="13.15" customHeight="1" x14ac:dyDescent="0.25">
      <c r="A687" s="3">
        <v>9</v>
      </c>
      <c r="B687" s="254" t="s">
        <v>4423</v>
      </c>
      <c r="C687" s="207" t="s">
        <v>4223</v>
      </c>
      <c r="D687" s="19">
        <v>20000</v>
      </c>
      <c r="E687" s="19">
        <v>7500</v>
      </c>
      <c r="F687" s="19">
        <v>150000</v>
      </c>
      <c r="G687" s="19">
        <v>100000</v>
      </c>
      <c r="H687" s="250"/>
      <c r="I687" s="255" t="s">
        <v>4631</v>
      </c>
    </row>
    <row r="688" spans="1:9" ht="13.15" customHeight="1" x14ac:dyDescent="0.25">
      <c r="A688" s="50" t="s">
        <v>294</v>
      </c>
      <c r="B688" s="256"/>
      <c r="C688" s="208"/>
      <c r="D688" s="257">
        <v>1562500</v>
      </c>
      <c r="E688" s="257">
        <v>750000</v>
      </c>
      <c r="F688" s="257">
        <v>4000000</v>
      </c>
      <c r="G688" s="257">
        <v>3800000</v>
      </c>
      <c r="H688" s="250"/>
      <c r="I688" s="255"/>
    </row>
    <row r="689" spans="1:9" ht="13.15" customHeight="1" x14ac:dyDescent="0.25">
      <c r="A689" s="57">
        <v>66</v>
      </c>
      <c r="B689" s="252" t="s">
        <v>4507</v>
      </c>
      <c r="C689" s="205" t="s">
        <v>4310</v>
      </c>
      <c r="D689" s="253"/>
      <c r="E689" s="253"/>
      <c r="F689" s="253"/>
      <c r="G689" s="253"/>
      <c r="H689" s="250"/>
      <c r="I689" s="255"/>
    </row>
    <row r="690" spans="1:9" ht="13.15" customHeight="1" x14ac:dyDescent="0.25">
      <c r="A690" s="3">
        <v>1</v>
      </c>
      <c r="B690" s="254" t="s">
        <v>4410</v>
      </c>
      <c r="C690" s="207" t="s">
        <v>4210</v>
      </c>
      <c r="D690" s="19">
        <v>3180000</v>
      </c>
      <c r="E690" s="19">
        <v>2300000</v>
      </c>
      <c r="F690" s="19">
        <v>4800000</v>
      </c>
      <c r="G690" s="19">
        <v>4800000</v>
      </c>
      <c r="H690" s="250"/>
      <c r="I690" s="255" t="s">
        <v>4631</v>
      </c>
    </row>
    <row r="691" spans="1:9" ht="13.15" customHeight="1" x14ac:dyDescent="0.25">
      <c r="A691" s="3">
        <v>2</v>
      </c>
      <c r="B691" s="254" t="s">
        <v>4425</v>
      </c>
      <c r="C691" s="207" t="s">
        <v>4225</v>
      </c>
      <c r="D691" s="19">
        <v>800000</v>
      </c>
      <c r="E691" s="19">
        <v>1000000</v>
      </c>
      <c r="F691" s="19">
        <v>2000000</v>
      </c>
      <c r="G691" s="19">
        <v>1800000</v>
      </c>
      <c r="H691" s="250"/>
      <c r="I691" s="255" t="s">
        <v>4631</v>
      </c>
    </row>
    <row r="692" spans="1:9" ht="13.15" customHeight="1" x14ac:dyDescent="0.25">
      <c r="A692" s="3">
        <v>3</v>
      </c>
      <c r="B692" s="254" t="s">
        <v>4411</v>
      </c>
      <c r="C692" s="207" t="s">
        <v>4211</v>
      </c>
      <c r="D692" s="19">
        <v>100000</v>
      </c>
      <c r="E692" s="19">
        <v>100000</v>
      </c>
      <c r="F692" s="19">
        <v>100000</v>
      </c>
      <c r="G692" s="19">
        <v>100000</v>
      </c>
      <c r="H692" s="250"/>
      <c r="I692" s="255" t="s">
        <v>4631</v>
      </c>
    </row>
    <row r="693" spans="1:9" ht="13.15" customHeight="1" x14ac:dyDescent="0.25">
      <c r="A693" s="3">
        <v>4</v>
      </c>
      <c r="B693" s="254" t="s">
        <v>4413</v>
      </c>
      <c r="C693" s="207" t="s">
        <v>4213</v>
      </c>
      <c r="D693" s="19">
        <v>1109000</v>
      </c>
      <c r="E693" s="19">
        <v>1150000</v>
      </c>
      <c r="F693" s="19">
        <v>2000000</v>
      </c>
      <c r="G693" s="19">
        <v>2000000</v>
      </c>
      <c r="H693" s="250"/>
      <c r="I693" s="255" t="s">
        <v>4631</v>
      </c>
    </row>
    <row r="694" spans="1:9" ht="13.15" customHeight="1" x14ac:dyDescent="0.25">
      <c r="A694" s="3">
        <v>5</v>
      </c>
      <c r="B694" s="254" t="s">
        <v>4416</v>
      </c>
      <c r="C694" s="207" t="s">
        <v>4216</v>
      </c>
      <c r="D694" s="19">
        <v>230000</v>
      </c>
      <c r="E694" s="19">
        <v>330500</v>
      </c>
      <c r="F694" s="19">
        <v>500000</v>
      </c>
      <c r="G694" s="19">
        <v>500000</v>
      </c>
      <c r="H694" s="250"/>
      <c r="I694" s="255" t="s">
        <v>4631</v>
      </c>
    </row>
    <row r="695" spans="1:9" ht="13.15" customHeight="1" x14ac:dyDescent="0.25">
      <c r="A695" s="3">
        <v>6</v>
      </c>
      <c r="B695" s="254" t="s">
        <v>4417</v>
      </c>
      <c r="C695" s="207" t="s">
        <v>4217</v>
      </c>
      <c r="D695" s="19">
        <v>940000</v>
      </c>
      <c r="E695" s="19">
        <v>1650000</v>
      </c>
      <c r="F695" s="19">
        <v>2000000</v>
      </c>
      <c r="G695" s="19">
        <v>2000000</v>
      </c>
      <c r="H695" s="250"/>
      <c r="I695" s="255" t="s">
        <v>4631</v>
      </c>
    </row>
    <row r="696" spans="1:9" ht="13.15" customHeight="1" x14ac:dyDescent="0.25">
      <c r="A696" s="3">
        <v>7</v>
      </c>
      <c r="B696" s="254" t="s">
        <v>4428</v>
      </c>
      <c r="C696" s="207" t="s">
        <v>4228</v>
      </c>
      <c r="D696" s="19">
        <v>1000000</v>
      </c>
      <c r="E696" s="19">
        <v>910800</v>
      </c>
      <c r="F696" s="19">
        <v>2000000</v>
      </c>
      <c r="G696" s="19">
        <v>1387300</v>
      </c>
      <c r="H696" s="250"/>
      <c r="I696" s="255" t="s">
        <v>4631</v>
      </c>
    </row>
    <row r="697" spans="1:9" ht="13.15" customHeight="1" x14ac:dyDescent="0.25">
      <c r="A697" s="3">
        <v>8</v>
      </c>
      <c r="B697" s="254" t="s">
        <v>4432</v>
      </c>
      <c r="C697" s="207" t="s">
        <v>4232</v>
      </c>
      <c r="D697" s="19">
        <v>920000</v>
      </c>
      <c r="E697" s="19">
        <v>980000</v>
      </c>
      <c r="F697" s="19">
        <v>2250000</v>
      </c>
      <c r="G697" s="19">
        <v>2300000</v>
      </c>
      <c r="H697" s="250"/>
      <c r="I697" s="255" t="s">
        <v>4631</v>
      </c>
    </row>
    <row r="698" spans="1:9" ht="13.15" customHeight="1" x14ac:dyDescent="0.25">
      <c r="A698" s="3">
        <v>9</v>
      </c>
      <c r="B698" s="254" t="s">
        <v>4421</v>
      </c>
      <c r="C698" s="207" t="s">
        <v>4221</v>
      </c>
      <c r="D698" s="19">
        <v>181000</v>
      </c>
      <c r="E698" s="19">
        <v>118700</v>
      </c>
      <c r="F698" s="19">
        <v>250000</v>
      </c>
      <c r="G698" s="24">
        <v>200200</v>
      </c>
      <c r="H698" s="250"/>
      <c r="I698" s="255" t="s">
        <v>4631</v>
      </c>
    </row>
    <row r="699" spans="1:9" ht="13.15" customHeight="1" x14ac:dyDescent="0.25">
      <c r="A699" s="3">
        <v>10</v>
      </c>
      <c r="B699" s="254" t="s">
        <v>4423</v>
      </c>
      <c r="C699" s="207" t="s">
        <v>4223</v>
      </c>
      <c r="D699" s="19">
        <v>290000</v>
      </c>
      <c r="E699" s="19">
        <v>210000</v>
      </c>
      <c r="F699" s="19">
        <v>350000</v>
      </c>
      <c r="G699" s="19">
        <v>350000</v>
      </c>
      <c r="H699" s="250"/>
      <c r="I699" s="255" t="s">
        <v>4631</v>
      </c>
    </row>
    <row r="700" spans="1:9" ht="13.15" customHeight="1" x14ac:dyDescent="0.25">
      <c r="A700" s="50" t="s">
        <v>294</v>
      </c>
      <c r="B700" s="256"/>
      <c r="C700" s="208"/>
      <c r="D700" s="257">
        <v>8750000</v>
      </c>
      <c r="E700" s="257">
        <v>8750000</v>
      </c>
      <c r="F700" s="257">
        <v>16250000</v>
      </c>
      <c r="G700" s="257">
        <f>SUM(G690:G699)</f>
        <v>15437500</v>
      </c>
      <c r="H700" s="250"/>
      <c r="I700" s="255"/>
    </row>
    <row r="701" spans="1:9" ht="13.15" customHeight="1" x14ac:dyDescent="0.25">
      <c r="A701" s="57">
        <v>69</v>
      </c>
      <c r="B701" s="252" t="s">
        <v>4508</v>
      </c>
      <c r="C701" s="205" t="s">
        <v>4311</v>
      </c>
      <c r="D701" s="253"/>
      <c r="E701" s="253"/>
      <c r="F701" s="253"/>
      <c r="G701" s="253"/>
      <c r="H701" s="250"/>
      <c r="I701" s="255"/>
    </row>
    <row r="702" spans="1:9" ht="13.15" customHeight="1" x14ac:dyDescent="0.25">
      <c r="A702" s="3">
        <v>1</v>
      </c>
      <c r="B702" s="254" t="s">
        <v>4410</v>
      </c>
      <c r="C702" s="207" t="s">
        <v>4210</v>
      </c>
      <c r="D702" s="19">
        <v>600000</v>
      </c>
      <c r="E702" s="19">
        <v>1300000</v>
      </c>
      <c r="F702" s="19">
        <v>1700000</v>
      </c>
      <c r="G702" s="19">
        <v>2000000</v>
      </c>
      <c r="H702" s="250"/>
      <c r="I702" s="255" t="s">
        <v>4631</v>
      </c>
    </row>
    <row r="703" spans="1:9" ht="13.15" customHeight="1" x14ac:dyDescent="0.25">
      <c r="A703" s="3">
        <v>2</v>
      </c>
      <c r="B703" s="254" t="s">
        <v>4425</v>
      </c>
      <c r="C703" s="207" t="s">
        <v>4225</v>
      </c>
      <c r="D703" s="19">
        <v>550000</v>
      </c>
      <c r="E703" s="19">
        <v>350000</v>
      </c>
      <c r="F703" s="19">
        <v>500000</v>
      </c>
      <c r="G703" s="19">
        <v>900000</v>
      </c>
      <c r="H703" s="250"/>
      <c r="I703" s="255" t="s">
        <v>4631</v>
      </c>
    </row>
    <row r="704" spans="1:9" ht="13.15" customHeight="1" x14ac:dyDescent="0.25">
      <c r="A704" s="3">
        <v>3</v>
      </c>
      <c r="B704" s="254" t="s">
        <v>4411</v>
      </c>
      <c r="C704" s="207" t="s">
        <v>4211</v>
      </c>
      <c r="D704" s="19">
        <v>350000</v>
      </c>
      <c r="E704" s="19">
        <v>350000</v>
      </c>
      <c r="F704" s="19">
        <v>500000</v>
      </c>
      <c r="G704" s="19">
        <v>402500</v>
      </c>
      <c r="H704" s="250"/>
      <c r="I704" s="255" t="s">
        <v>4631</v>
      </c>
    </row>
    <row r="705" spans="1:9" ht="13.15" customHeight="1" x14ac:dyDescent="0.25">
      <c r="A705" s="3">
        <v>4</v>
      </c>
      <c r="B705" s="254" t="s">
        <v>4413</v>
      </c>
      <c r="C705" s="207" t="s">
        <v>4213</v>
      </c>
      <c r="D705" s="19">
        <v>550000</v>
      </c>
      <c r="E705" s="19">
        <v>500000</v>
      </c>
      <c r="F705" s="19">
        <v>500000</v>
      </c>
      <c r="G705" s="19">
        <v>1200000</v>
      </c>
      <c r="H705" s="250"/>
      <c r="I705" s="255" t="s">
        <v>4631</v>
      </c>
    </row>
    <row r="706" spans="1:9" ht="13.15" customHeight="1" x14ac:dyDescent="0.25">
      <c r="A706" s="3">
        <v>5</v>
      </c>
      <c r="B706" s="254" t="s">
        <v>4416</v>
      </c>
      <c r="C706" s="207" t="s">
        <v>4216</v>
      </c>
      <c r="D706" s="19">
        <v>350000</v>
      </c>
      <c r="E706" s="19">
        <v>400000</v>
      </c>
      <c r="F706" s="19">
        <v>900000</v>
      </c>
      <c r="G706" s="19">
        <v>950000</v>
      </c>
      <c r="H706" s="250"/>
      <c r="I706" s="255" t="s">
        <v>4631</v>
      </c>
    </row>
    <row r="707" spans="1:9" ht="13.15" customHeight="1" x14ac:dyDescent="0.25">
      <c r="A707" s="3">
        <v>6</v>
      </c>
      <c r="B707" s="254" t="s">
        <v>4417</v>
      </c>
      <c r="C707" s="207" t="s">
        <v>4217</v>
      </c>
      <c r="D707" s="19">
        <v>800000</v>
      </c>
      <c r="E707" s="19">
        <v>900000</v>
      </c>
      <c r="F707" s="19">
        <v>900000</v>
      </c>
      <c r="G707" s="19">
        <v>1500000</v>
      </c>
      <c r="H707" s="250"/>
      <c r="I707" s="255" t="s">
        <v>4631</v>
      </c>
    </row>
    <row r="708" spans="1:9" ht="13.15" customHeight="1" x14ac:dyDescent="0.25">
      <c r="A708" s="3">
        <v>7</v>
      </c>
      <c r="B708" s="254" t="s">
        <v>4428</v>
      </c>
      <c r="C708" s="207" t="s">
        <v>4228</v>
      </c>
      <c r="D708" s="19">
        <v>600000</v>
      </c>
      <c r="E708" s="19">
        <v>300000</v>
      </c>
      <c r="F708" s="19">
        <v>500000</v>
      </c>
      <c r="G708" s="19">
        <v>900000</v>
      </c>
      <c r="H708" s="250"/>
      <c r="I708" s="255" t="s">
        <v>4631</v>
      </c>
    </row>
    <row r="709" spans="1:9" ht="13.15" customHeight="1" x14ac:dyDescent="0.25">
      <c r="A709" s="3">
        <v>8</v>
      </c>
      <c r="B709" s="254" t="s">
        <v>4432</v>
      </c>
      <c r="C709" s="207" t="s">
        <v>4232</v>
      </c>
      <c r="D709" s="19">
        <v>900000</v>
      </c>
      <c r="E709" s="19">
        <v>1100000</v>
      </c>
      <c r="F709" s="19">
        <v>1250000</v>
      </c>
      <c r="G709" s="19">
        <v>2227500</v>
      </c>
      <c r="H709" s="250"/>
      <c r="I709" s="255" t="s">
        <v>4631</v>
      </c>
    </row>
    <row r="710" spans="1:9" ht="13.15" customHeight="1" x14ac:dyDescent="0.25">
      <c r="A710" s="3">
        <v>9</v>
      </c>
      <c r="B710" s="254" t="s">
        <v>4445</v>
      </c>
      <c r="C710" s="207" t="s">
        <v>4245</v>
      </c>
      <c r="D710" s="19">
        <v>600000</v>
      </c>
      <c r="E710" s="19">
        <v>500000</v>
      </c>
      <c r="F710" s="19">
        <v>500000</v>
      </c>
      <c r="G710" s="19">
        <v>720000</v>
      </c>
      <c r="H710" s="250"/>
      <c r="I710" s="255" t="s">
        <v>4631</v>
      </c>
    </row>
    <row r="711" spans="1:9" ht="13.15" customHeight="1" x14ac:dyDescent="0.25">
      <c r="A711" s="3">
        <v>10</v>
      </c>
      <c r="B711" s="254" t="s">
        <v>4421</v>
      </c>
      <c r="C711" s="207" t="s">
        <v>4221</v>
      </c>
      <c r="D711" s="19">
        <v>500000</v>
      </c>
      <c r="E711" s="19">
        <v>350000</v>
      </c>
      <c r="F711" s="19">
        <v>500000</v>
      </c>
      <c r="G711" s="19">
        <v>500000</v>
      </c>
      <c r="H711" s="250"/>
      <c r="I711" s="255" t="s">
        <v>4631</v>
      </c>
    </row>
    <row r="712" spans="1:9" ht="13.15" customHeight="1" x14ac:dyDescent="0.25">
      <c r="A712" s="3">
        <v>11</v>
      </c>
      <c r="B712" s="254" t="s">
        <v>4423</v>
      </c>
      <c r="C712" s="207" t="s">
        <v>4223</v>
      </c>
      <c r="D712" s="19">
        <v>800000</v>
      </c>
      <c r="E712" s="19">
        <v>550000</v>
      </c>
      <c r="F712" s="19">
        <v>700000</v>
      </c>
      <c r="G712" s="19">
        <v>700000</v>
      </c>
      <c r="H712" s="250"/>
      <c r="I712" s="255" t="s">
        <v>4631</v>
      </c>
    </row>
    <row r="713" spans="1:9" ht="13.15" customHeight="1" x14ac:dyDescent="0.25">
      <c r="A713" s="50" t="s">
        <v>294</v>
      </c>
      <c r="B713" s="256"/>
      <c r="C713" s="208"/>
      <c r="D713" s="257">
        <v>6600000</v>
      </c>
      <c r="E713" s="257">
        <v>6600000</v>
      </c>
      <c r="F713" s="257">
        <v>8450000</v>
      </c>
      <c r="G713" s="257">
        <v>12000000</v>
      </c>
      <c r="H713" s="250"/>
      <c r="I713" s="255" t="s">
        <v>4631</v>
      </c>
    </row>
    <row r="714" spans="1:9" ht="13.15" customHeight="1" x14ac:dyDescent="0.25">
      <c r="A714" s="57">
        <v>70</v>
      </c>
      <c r="B714" s="252" t="s">
        <v>4509</v>
      </c>
      <c r="C714" s="205" t="s">
        <v>4312</v>
      </c>
      <c r="D714" s="253"/>
      <c r="E714" s="253"/>
      <c r="F714" s="253"/>
      <c r="G714" s="253"/>
      <c r="H714" s="250"/>
      <c r="I714" s="255" t="s">
        <v>4631</v>
      </c>
    </row>
    <row r="715" spans="1:9" ht="13.15" customHeight="1" x14ac:dyDescent="0.25">
      <c r="A715" s="3">
        <v>1</v>
      </c>
      <c r="B715" s="254" t="s">
        <v>4410</v>
      </c>
      <c r="C715" s="207" t="s">
        <v>4210</v>
      </c>
      <c r="D715" s="19">
        <v>890000</v>
      </c>
      <c r="E715" s="19">
        <v>300000</v>
      </c>
      <c r="F715" s="19">
        <v>2600000</v>
      </c>
      <c r="G715" s="19">
        <v>2500000</v>
      </c>
      <c r="H715" s="250"/>
      <c r="I715" s="255" t="s">
        <v>4631</v>
      </c>
    </row>
    <row r="716" spans="1:9" ht="13.15" customHeight="1" x14ac:dyDescent="0.25">
      <c r="A716" s="3">
        <v>2</v>
      </c>
      <c r="B716" s="254" t="s">
        <v>4425</v>
      </c>
      <c r="C716" s="207" t="s">
        <v>4225</v>
      </c>
      <c r="D716" s="19">
        <v>100000</v>
      </c>
      <c r="E716" s="19">
        <v>100000</v>
      </c>
      <c r="F716" s="19">
        <v>150000</v>
      </c>
      <c r="G716" s="19">
        <v>200000</v>
      </c>
      <c r="H716" s="250"/>
      <c r="I716" s="255" t="s">
        <v>4631</v>
      </c>
    </row>
    <row r="717" spans="1:9" ht="13.15" customHeight="1" x14ac:dyDescent="0.25">
      <c r="A717" s="3">
        <v>3</v>
      </c>
      <c r="B717" s="254" t="s">
        <v>4411</v>
      </c>
      <c r="C717" s="207" t="s">
        <v>4211</v>
      </c>
      <c r="D717" s="19">
        <v>240000</v>
      </c>
      <c r="E717" s="19">
        <v>140000</v>
      </c>
      <c r="F717" s="19">
        <v>200000</v>
      </c>
      <c r="G717" s="19">
        <v>200000</v>
      </c>
      <c r="H717" s="250"/>
      <c r="I717" s="255" t="s">
        <v>4631</v>
      </c>
    </row>
    <row r="718" spans="1:9" ht="13.15" customHeight="1" x14ac:dyDescent="0.25">
      <c r="A718" s="3">
        <v>4</v>
      </c>
      <c r="B718" s="254" t="s">
        <v>4413</v>
      </c>
      <c r="C718" s="207" t="s">
        <v>4213</v>
      </c>
      <c r="D718" s="19">
        <v>200000</v>
      </c>
      <c r="E718" s="19">
        <v>60000</v>
      </c>
      <c r="F718" s="19">
        <v>300000</v>
      </c>
      <c r="G718" s="19">
        <v>300000</v>
      </c>
      <c r="H718" s="250"/>
      <c r="I718" s="255" t="s">
        <v>4631</v>
      </c>
    </row>
    <row r="719" spans="1:9" ht="13.15" customHeight="1" x14ac:dyDescent="0.25">
      <c r="A719" s="3">
        <v>5</v>
      </c>
      <c r="B719" s="254" t="s">
        <v>4417</v>
      </c>
      <c r="C719" s="207" t="s">
        <v>4217</v>
      </c>
      <c r="D719" s="19">
        <v>980000</v>
      </c>
      <c r="E719" s="19">
        <v>200000</v>
      </c>
      <c r="F719" s="19">
        <v>500000</v>
      </c>
      <c r="G719" s="19">
        <v>1000000</v>
      </c>
      <c r="H719" s="250"/>
      <c r="I719" s="255" t="s">
        <v>4631</v>
      </c>
    </row>
    <row r="720" spans="1:9" ht="13.15" customHeight="1" x14ac:dyDescent="0.25">
      <c r="A720" s="3">
        <v>6</v>
      </c>
      <c r="B720" s="254" t="s">
        <v>4428</v>
      </c>
      <c r="C720" s="207" t="s">
        <v>4228</v>
      </c>
      <c r="D720" s="19">
        <v>10000</v>
      </c>
      <c r="E720" s="20">
        <v>0</v>
      </c>
      <c r="F720" s="19">
        <v>300000</v>
      </c>
      <c r="G720" s="19">
        <v>500000</v>
      </c>
      <c r="H720" s="250"/>
      <c r="I720" s="255" t="s">
        <v>4631</v>
      </c>
    </row>
    <row r="721" spans="1:9" ht="13.15" customHeight="1" x14ac:dyDescent="0.25">
      <c r="A721" s="3">
        <v>7</v>
      </c>
      <c r="B721" s="254" t="s">
        <v>4432</v>
      </c>
      <c r="C721" s="207" t="s">
        <v>4232</v>
      </c>
      <c r="D721" s="20">
        <v>0</v>
      </c>
      <c r="E721" s="20">
        <v>0</v>
      </c>
      <c r="F721" s="19">
        <v>1250000</v>
      </c>
      <c r="G721" s="19">
        <v>1200000</v>
      </c>
      <c r="H721" s="250"/>
      <c r="I721" s="255" t="s">
        <v>4631</v>
      </c>
    </row>
    <row r="722" spans="1:9" ht="13.15" customHeight="1" x14ac:dyDescent="0.25">
      <c r="A722" s="3">
        <v>8</v>
      </c>
      <c r="B722" s="254" t="s">
        <v>4445</v>
      </c>
      <c r="C722" s="207" t="s">
        <v>4245</v>
      </c>
      <c r="D722" s="20">
        <v>0</v>
      </c>
      <c r="E722" s="20">
        <v>0</v>
      </c>
      <c r="F722" s="19">
        <v>200000</v>
      </c>
      <c r="G722" s="19">
        <v>400000</v>
      </c>
      <c r="H722" s="250"/>
      <c r="I722" s="255" t="s">
        <v>4631</v>
      </c>
    </row>
    <row r="723" spans="1:9" ht="13.15" customHeight="1" x14ac:dyDescent="0.25">
      <c r="A723" s="3">
        <v>9</v>
      </c>
      <c r="B723" s="254" t="s">
        <v>4421</v>
      </c>
      <c r="C723" s="207" t="s">
        <v>4221</v>
      </c>
      <c r="D723" s="19">
        <v>80000</v>
      </c>
      <c r="E723" s="20">
        <v>0</v>
      </c>
      <c r="F723" s="19">
        <v>200000</v>
      </c>
      <c r="G723" s="19">
        <v>400000</v>
      </c>
      <c r="H723" s="250"/>
      <c r="I723" s="255" t="s">
        <v>4631</v>
      </c>
    </row>
    <row r="724" spans="1:9" ht="13.15" customHeight="1" x14ac:dyDescent="0.25">
      <c r="A724" s="3">
        <v>10</v>
      </c>
      <c r="B724" s="254" t="s">
        <v>4423</v>
      </c>
      <c r="C724" s="207" t="s">
        <v>4223</v>
      </c>
      <c r="D724" s="20">
        <v>0</v>
      </c>
      <c r="E724" s="19">
        <v>200000</v>
      </c>
      <c r="F724" s="19">
        <v>300000</v>
      </c>
      <c r="G724" s="19">
        <v>1300000</v>
      </c>
      <c r="H724" s="250"/>
      <c r="I724" s="255" t="s">
        <v>4631</v>
      </c>
    </row>
    <row r="725" spans="1:9" ht="13.15" customHeight="1" x14ac:dyDescent="0.25">
      <c r="A725" s="50" t="s">
        <v>294</v>
      </c>
      <c r="B725" s="256"/>
      <c r="C725" s="208"/>
      <c r="D725" s="257">
        <v>2500000</v>
      </c>
      <c r="E725" s="257">
        <v>1000000</v>
      </c>
      <c r="F725" s="257">
        <v>6000000</v>
      </c>
      <c r="G725" s="257">
        <v>8000000</v>
      </c>
      <c r="H725" s="250"/>
      <c r="I725" s="255"/>
    </row>
    <row r="726" spans="1:9" ht="13.15" customHeight="1" x14ac:dyDescent="0.25">
      <c r="A726" s="57">
        <v>71</v>
      </c>
      <c r="B726" s="252" t="s">
        <v>4510</v>
      </c>
      <c r="C726" s="205" t="s">
        <v>4313</v>
      </c>
      <c r="D726" s="253"/>
      <c r="E726" s="253"/>
      <c r="F726" s="253"/>
      <c r="G726" s="253"/>
      <c r="H726" s="250"/>
      <c r="I726" s="255"/>
    </row>
    <row r="727" spans="1:9" ht="13.15" customHeight="1" x14ac:dyDescent="0.25">
      <c r="A727" s="3">
        <v>1</v>
      </c>
      <c r="B727" s="254" t="s">
        <v>4410</v>
      </c>
      <c r="C727" s="207" t="s">
        <v>4210</v>
      </c>
      <c r="D727" s="19">
        <v>4750000</v>
      </c>
      <c r="E727" s="19">
        <v>4196000</v>
      </c>
      <c r="F727" s="19">
        <v>4200000</v>
      </c>
      <c r="G727" s="19">
        <v>6000000</v>
      </c>
      <c r="H727" s="250"/>
      <c r="I727" s="255" t="s">
        <v>4631</v>
      </c>
    </row>
    <row r="728" spans="1:9" ht="13.15" customHeight="1" x14ac:dyDescent="0.25">
      <c r="A728" s="3">
        <v>2</v>
      </c>
      <c r="B728" s="254" t="s">
        <v>4425</v>
      </c>
      <c r="C728" s="207" t="s">
        <v>4225</v>
      </c>
      <c r="D728" s="20">
        <v>0</v>
      </c>
      <c r="E728" s="19">
        <v>11184</v>
      </c>
      <c r="F728" s="19">
        <v>500000</v>
      </c>
      <c r="G728" s="19">
        <v>500000</v>
      </c>
      <c r="H728" s="250"/>
      <c r="I728" s="255" t="s">
        <v>4631</v>
      </c>
    </row>
    <row r="729" spans="1:9" ht="13.15" customHeight="1" x14ac:dyDescent="0.25">
      <c r="A729" s="3">
        <v>3</v>
      </c>
      <c r="B729" s="254" t="s">
        <v>4411</v>
      </c>
      <c r="C729" s="207" t="s">
        <v>4211</v>
      </c>
      <c r="D729" s="20">
        <v>0</v>
      </c>
      <c r="E729" s="19">
        <v>37500</v>
      </c>
      <c r="F729" s="19">
        <v>250000</v>
      </c>
      <c r="G729" s="19">
        <v>250000</v>
      </c>
      <c r="H729" s="250"/>
      <c r="I729" s="255" t="s">
        <v>4631</v>
      </c>
    </row>
    <row r="730" spans="1:9" ht="13.15" customHeight="1" x14ac:dyDescent="0.25">
      <c r="A730" s="3">
        <v>4</v>
      </c>
      <c r="B730" s="254" t="s">
        <v>4466</v>
      </c>
      <c r="C730" s="207" t="s">
        <v>4269</v>
      </c>
      <c r="D730" s="20">
        <v>0</v>
      </c>
      <c r="E730" s="19">
        <v>20000</v>
      </c>
      <c r="F730" s="19">
        <v>250000</v>
      </c>
      <c r="G730" s="19">
        <v>250000</v>
      </c>
      <c r="H730" s="250"/>
      <c r="I730" s="255" t="s">
        <v>4631</v>
      </c>
    </row>
    <row r="731" spans="1:9" ht="13.15" customHeight="1" x14ac:dyDescent="0.25">
      <c r="A731" s="3">
        <v>5</v>
      </c>
      <c r="B731" s="254" t="s">
        <v>4413</v>
      </c>
      <c r="C731" s="207" t="s">
        <v>4213</v>
      </c>
      <c r="D731" s="19">
        <v>529300</v>
      </c>
      <c r="E731" s="19">
        <v>390000</v>
      </c>
      <c r="F731" s="19">
        <v>600000</v>
      </c>
      <c r="G731" s="19">
        <v>1000000</v>
      </c>
      <c r="H731" s="250"/>
      <c r="I731" s="255" t="s">
        <v>4631</v>
      </c>
    </row>
    <row r="732" spans="1:9" ht="13.15" customHeight="1" x14ac:dyDescent="0.25">
      <c r="A732" s="3">
        <v>6</v>
      </c>
      <c r="B732" s="254" t="s">
        <v>4414</v>
      </c>
      <c r="C732" s="207" t="s">
        <v>4214</v>
      </c>
      <c r="D732" s="20">
        <v>0</v>
      </c>
      <c r="E732" s="20">
        <v>0</v>
      </c>
      <c r="F732" s="19">
        <v>200000</v>
      </c>
      <c r="G732" s="19">
        <v>200000</v>
      </c>
      <c r="H732" s="250"/>
      <c r="I732" s="255" t="s">
        <v>4631</v>
      </c>
    </row>
    <row r="733" spans="1:9" ht="13.15" customHeight="1" x14ac:dyDescent="0.25">
      <c r="A733" s="3">
        <v>7</v>
      </c>
      <c r="B733" s="254" t="s">
        <v>4415</v>
      </c>
      <c r="C733" s="207" t="s">
        <v>4215</v>
      </c>
      <c r="D733" s="20">
        <v>0</v>
      </c>
      <c r="E733" s="19">
        <v>200000</v>
      </c>
      <c r="F733" s="19">
        <v>300000</v>
      </c>
      <c r="G733" s="19">
        <v>300000</v>
      </c>
      <c r="H733" s="250"/>
      <c r="I733" s="255" t="s">
        <v>4631</v>
      </c>
    </row>
    <row r="734" spans="1:9" ht="13.15" customHeight="1" x14ac:dyDescent="0.25">
      <c r="A734" s="3">
        <v>8</v>
      </c>
      <c r="B734" s="254" t="s">
        <v>4416</v>
      </c>
      <c r="C734" s="207" t="s">
        <v>4216</v>
      </c>
      <c r="D734" s="20">
        <v>0</v>
      </c>
      <c r="E734" s="19">
        <v>241000</v>
      </c>
      <c r="F734" s="19">
        <v>300000</v>
      </c>
      <c r="G734" s="19">
        <v>300000</v>
      </c>
      <c r="H734" s="250"/>
      <c r="I734" s="255" t="s">
        <v>4631</v>
      </c>
    </row>
    <row r="735" spans="1:9" ht="13.15" customHeight="1" x14ac:dyDescent="0.25">
      <c r="A735" s="3">
        <v>9</v>
      </c>
      <c r="B735" s="254" t="s">
        <v>4417</v>
      </c>
      <c r="C735" s="207" t="s">
        <v>4217</v>
      </c>
      <c r="D735" s="20">
        <v>0</v>
      </c>
      <c r="E735" s="19">
        <v>264088</v>
      </c>
      <c r="F735" s="19">
        <v>300000</v>
      </c>
      <c r="G735" s="19">
        <v>1500000</v>
      </c>
      <c r="H735" s="250"/>
      <c r="I735" s="255" t="s">
        <v>4631</v>
      </c>
    </row>
    <row r="736" spans="1:9" ht="13.15" customHeight="1" x14ac:dyDescent="0.25">
      <c r="A736" s="3">
        <v>10</v>
      </c>
      <c r="B736" s="254" t="s">
        <v>4430</v>
      </c>
      <c r="C736" s="207" t="s">
        <v>4230</v>
      </c>
      <c r="D736" s="19">
        <v>939000</v>
      </c>
      <c r="E736" s="19">
        <v>736728</v>
      </c>
      <c r="F736" s="19">
        <v>1000000</v>
      </c>
      <c r="G736" s="19">
        <v>1100000</v>
      </c>
      <c r="H736" s="250"/>
      <c r="I736" s="255" t="s">
        <v>4631</v>
      </c>
    </row>
    <row r="737" spans="1:9" ht="13.15" customHeight="1" x14ac:dyDescent="0.25">
      <c r="A737" s="3">
        <v>11</v>
      </c>
      <c r="B737" s="254" t="s">
        <v>4419</v>
      </c>
      <c r="C737" s="207" t="s">
        <v>4219</v>
      </c>
      <c r="D737" s="19">
        <v>1584000</v>
      </c>
      <c r="E737" s="19">
        <v>794000</v>
      </c>
      <c r="F737" s="19">
        <v>1000000</v>
      </c>
      <c r="G737" s="19">
        <v>2000000</v>
      </c>
      <c r="H737" s="250"/>
      <c r="I737" s="255" t="s">
        <v>4631</v>
      </c>
    </row>
    <row r="738" spans="1:9" ht="13.15" customHeight="1" x14ac:dyDescent="0.25">
      <c r="A738" s="3">
        <v>12</v>
      </c>
      <c r="B738" s="254" t="s">
        <v>4421</v>
      </c>
      <c r="C738" s="207" t="s">
        <v>4221</v>
      </c>
      <c r="D738" s="19">
        <v>200000</v>
      </c>
      <c r="E738" s="19">
        <v>380000</v>
      </c>
      <c r="F738" s="19">
        <v>500000</v>
      </c>
      <c r="G738" s="19">
        <v>500000</v>
      </c>
      <c r="H738" s="250"/>
      <c r="I738" s="255" t="s">
        <v>4631</v>
      </c>
    </row>
    <row r="739" spans="1:9" ht="13.15" customHeight="1" x14ac:dyDescent="0.25">
      <c r="A739" s="3">
        <v>13</v>
      </c>
      <c r="B739" s="254" t="s">
        <v>4437</v>
      </c>
      <c r="C739" s="207" t="s">
        <v>4237</v>
      </c>
      <c r="D739" s="20">
        <v>0</v>
      </c>
      <c r="E739" s="20">
        <v>0</v>
      </c>
      <c r="F739" s="19">
        <v>300000</v>
      </c>
      <c r="G739" s="19">
        <v>300000</v>
      </c>
      <c r="H739" s="250"/>
      <c r="I739" s="255" t="s">
        <v>4631</v>
      </c>
    </row>
    <row r="740" spans="1:9" ht="13.15" customHeight="1" x14ac:dyDescent="0.25">
      <c r="A740" s="3">
        <v>14</v>
      </c>
      <c r="B740" s="254" t="s">
        <v>4438</v>
      </c>
      <c r="C740" s="207" t="s">
        <v>4238</v>
      </c>
      <c r="D740" s="20">
        <v>0</v>
      </c>
      <c r="E740" s="19">
        <v>10000</v>
      </c>
      <c r="F740" s="19">
        <v>200000</v>
      </c>
      <c r="G740" s="19">
        <v>200000</v>
      </c>
      <c r="H740" s="250"/>
      <c r="I740" s="255" t="s">
        <v>4631</v>
      </c>
    </row>
    <row r="741" spans="1:9" ht="13.15" customHeight="1" x14ac:dyDescent="0.25">
      <c r="A741" s="3">
        <v>15</v>
      </c>
      <c r="B741" s="254" t="s">
        <v>4423</v>
      </c>
      <c r="C741" s="207" t="s">
        <v>4223</v>
      </c>
      <c r="D741" s="20">
        <v>0</v>
      </c>
      <c r="E741" s="19">
        <v>210000</v>
      </c>
      <c r="F741" s="19">
        <v>500000</v>
      </c>
      <c r="G741" s="19">
        <v>600000</v>
      </c>
      <c r="H741" s="250"/>
      <c r="I741" s="255" t="s">
        <v>4631</v>
      </c>
    </row>
    <row r="742" spans="1:9" ht="13.15" customHeight="1" x14ac:dyDescent="0.25">
      <c r="A742" s="50" t="s">
        <v>294</v>
      </c>
      <c r="B742" s="256"/>
      <c r="C742" s="208"/>
      <c r="D742" s="257">
        <v>8002300</v>
      </c>
      <c r="E742" s="257">
        <v>7490500</v>
      </c>
      <c r="F742" s="257">
        <v>10400000</v>
      </c>
      <c r="G742" s="257">
        <v>15000000</v>
      </c>
      <c r="H742" s="250"/>
      <c r="I742" s="255"/>
    </row>
    <row r="743" spans="1:9" ht="13.15" customHeight="1" x14ac:dyDescent="0.25">
      <c r="A743" s="57">
        <v>73</v>
      </c>
      <c r="B743" s="252" t="s">
        <v>4511</v>
      </c>
      <c r="C743" s="205" t="s">
        <v>4314</v>
      </c>
      <c r="D743" s="253"/>
      <c r="E743" s="253"/>
      <c r="F743" s="253"/>
      <c r="G743" s="253"/>
      <c r="H743" s="250"/>
      <c r="I743" s="255" t="s">
        <v>4631</v>
      </c>
    </row>
    <row r="744" spans="1:9" ht="13.15" customHeight="1" x14ac:dyDescent="0.25">
      <c r="A744" s="3">
        <v>1</v>
      </c>
      <c r="B744" s="254" t="s">
        <v>4410</v>
      </c>
      <c r="C744" s="207" t="s">
        <v>4210</v>
      </c>
      <c r="D744" s="19">
        <v>2199000</v>
      </c>
      <c r="E744" s="19">
        <v>110000</v>
      </c>
      <c r="F744" s="19">
        <v>1000000</v>
      </c>
      <c r="G744" s="19">
        <v>1000000</v>
      </c>
      <c r="H744" s="250"/>
      <c r="I744" s="255" t="s">
        <v>4631</v>
      </c>
    </row>
    <row r="745" spans="1:9" ht="13.15" customHeight="1" x14ac:dyDescent="0.25">
      <c r="A745" s="3">
        <v>2</v>
      </c>
      <c r="B745" s="254" t="s">
        <v>4425</v>
      </c>
      <c r="C745" s="207" t="s">
        <v>4225</v>
      </c>
      <c r="D745" s="19">
        <v>310000</v>
      </c>
      <c r="E745" s="19">
        <v>420000</v>
      </c>
      <c r="F745" s="19">
        <v>500000</v>
      </c>
      <c r="G745" s="19">
        <v>500000</v>
      </c>
      <c r="H745" s="250"/>
      <c r="I745" s="255" t="s">
        <v>4631</v>
      </c>
    </row>
    <row r="746" spans="1:9" ht="13.15" customHeight="1" x14ac:dyDescent="0.25">
      <c r="A746" s="3">
        <v>3</v>
      </c>
      <c r="B746" s="254" t="s">
        <v>4411</v>
      </c>
      <c r="C746" s="207" t="s">
        <v>4211</v>
      </c>
      <c r="D746" s="19">
        <v>290000</v>
      </c>
      <c r="E746" s="19">
        <v>280000</v>
      </c>
      <c r="F746" s="19">
        <v>400000</v>
      </c>
      <c r="G746" s="19">
        <v>400000</v>
      </c>
      <c r="H746" s="250"/>
      <c r="I746" s="255" t="s">
        <v>4631</v>
      </c>
    </row>
    <row r="747" spans="1:9" ht="13.15" customHeight="1" x14ac:dyDescent="0.25">
      <c r="A747" s="3">
        <v>4</v>
      </c>
      <c r="B747" s="254" t="s">
        <v>4413</v>
      </c>
      <c r="C747" s="207" t="s">
        <v>4213</v>
      </c>
      <c r="D747" s="19">
        <v>320000</v>
      </c>
      <c r="E747" s="19">
        <v>200000</v>
      </c>
      <c r="F747" s="19">
        <v>500000</v>
      </c>
      <c r="G747" s="19">
        <v>500000</v>
      </c>
      <c r="H747" s="250"/>
      <c r="I747" s="255" t="s">
        <v>4631</v>
      </c>
    </row>
    <row r="748" spans="1:9" ht="13.15" customHeight="1" x14ac:dyDescent="0.25">
      <c r="A748" s="3">
        <v>5</v>
      </c>
      <c r="B748" s="254" t="s">
        <v>4416</v>
      </c>
      <c r="C748" s="207" t="s">
        <v>4216</v>
      </c>
      <c r="D748" s="19">
        <v>260000</v>
      </c>
      <c r="E748" s="19">
        <v>300000</v>
      </c>
      <c r="F748" s="19">
        <v>375000</v>
      </c>
      <c r="G748" s="19">
        <v>375000</v>
      </c>
      <c r="H748" s="250"/>
      <c r="I748" s="255" t="s">
        <v>4631</v>
      </c>
    </row>
    <row r="749" spans="1:9" ht="13.15" customHeight="1" x14ac:dyDescent="0.25">
      <c r="A749" s="3">
        <v>6</v>
      </c>
      <c r="B749" s="254" t="s">
        <v>4417</v>
      </c>
      <c r="C749" s="207" t="s">
        <v>4217</v>
      </c>
      <c r="D749" s="19">
        <v>360000</v>
      </c>
      <c r="E749" s="19">
        <v>400000</v>
      </c>
      <c r="F749" s="19">
        <v>800000</v>
      </c>
      <c r="G749" s="19">
        <v>700000</v>
      </c>
      <c r="H749" s="250"/>
      <c r="I749" s="255" t="s">
        <v>4631</v>
      </c>
    </row>
    <row r="750" spans="1:9" ht="13.15" customHeight="1" x14ac:dyDescent="0.25">
      <c r="A750" s="3">
        <v>7</v>
      </c>
      <c r="B750" s="254" t="s">
        <v>4428</v>
      </c>
      <c r="C750" s="207" t="s">
        <v>4228</v>
      </c>
      <c r="D750" s="19">
        <v>400000</v>
      </c>
      <c r="E750" s="19">
        <v>320000</v>
      </c>
      <c r="F750" s="19">
        <v>600000</v>
      </c>
      <c r="G750" s="19">
        <v>500000</v>
      </c>
      <c r="H750" s="250"/>
      <c r="I750" s="255" t="s">
        <v>4631</v>
      </c>
    </row>
    <row r="751" spans="1:9" ht="13.15" customHeight="1" x14ac:dyDescent="0.25">
      <c r="A751" s="3">
        <v>8</v>
      </c>
      <c r="B751" s="254" t="s">
        <v>4432</v>
      </c>
      <c r="C751" s="207" t="s">
        <v>4232</v>
      </c>
      <c r="D751" s="19">
        <v>1590500</v>
      </c>
      <c r="E751" s="19">
        <v>110000</v>
      </c>
      <c r="F751" s="19">
        <v>1300000</v>
      </c>
      <c r="G751" s="19">
        <v>1200000</v>
      </c>
      <c r="H751" s="250"/>
      <c r="I751" s="255" t="s">
        <v>4631</v>
      </c>
    </row>
    <row r="752" spans="1:9" ht="13.15" customHeight="1" x14ac:dyDescent="0.25">
      <c r="A752" s="3">
        <v>9</v>
      </c>
      <c r="B752" s="254" t="s">
        <v>4421</v>
      </c>
      <c r="C752" s="207" t="s">
        <v>4221</v>
      </c>
      <c r="D752" s="19">
        <v>250000</v>
      </c>
      <c r="E752" s="19">
        <v>185000</v>
      </c>
      <c r="F752" s="19">
        <v>450000</v>
      </c>
      <c r="G752" s="19">
        <v>425000</v>
      </c>
      <c r="H752" s="250"/>
      <c r="I752" s="255" t="s">
        <v>4631</v>
      </c>
    </row>
    <row r="753" spans="1:9" ht="13.15" customHeight="1" x14ac:dyDescent="0.25">
      <c r="A753" s="3">
        <v>10</v>
      </c>
      <c r="B753" s="254" t="s">
        <v>4423</v>
      </c>
      <c r="C753" s="207" t="s">
        <v>4223</v>
      </c>
      <c r="D753" s="19">
        <v>250000</v>
      </c>
      <c r="E753" s="19">
        <v>175000</v>
      </c>
      <c r="F753" s="19">
        <v>575000</v>
      </c>
      <c r="G753" s="19">
        <v>575000</v>
      </c>
      <c r="H753" s="250"/>
      <c r="I753" s="255" t="s">
        <v>4631</v>
      </c>
    </row>
    <row r="754" spans="1:9" ht="13.15" customHeight="1" x14ac:dyDescent="0.25">
      <c r="A754" s="50" t="s">
        <v>294</v>
      </c>
      <c r="B754" s="256"/>
      <c r="C754" s="208"/>
      <c r="D754" s="257">
        <v>6229500</v>
      </c>
      <c r="E754" s="257">
        <v>2500000</v>
      </c>
      <c r="F754" s="257">
        <v>6500000</v>
      </c>
      <c r="G754" s="257">
        <v>6175000</v>
      </c>
      <c r="H754" s="250"/>
      <c r="I754" s="255"/>
    </row>
    <row r="755" spans="1:9" ht="13.15" customHeight="1" x14ac:dyDescent="0.25">
      <c r="A755" s="57">
        <v>75</v>
      </c>
      <c r="B755" s="252" t="s">
        <v>4512</v>
      </c>
      <c r="C755" s="205" t="s">
        <v>4315</v>
      </c>
      <c r="D755" s="253"/>
      <c r="E755" s="253"/>
      <c r="F755" s="253"/>
      <c r="G755" s="253"/>
      <c r="H755" s="250"/>
      <c r="I755" s="255"/>
    </row>
    <row r="756" spans="1:9" ht="13.15" customHeight="1" x14ac:dyDescent="0.25">
      <c r="A756" s="3">
        <v>1</v>
      </c>
      <c r="B756" s="254" t="s">
        <v>4410</v>
      </c>
      <c r="C756" s="207" t="s">
        <v>4210</v>
      </c>
      <c r="D756" s="19">
        <v>1176000</v>
      </c>
      <c r="E756" s="19">
        <v>441000</v>
      </c>
      <c r="F756" s="19">
        <v>2072000</v>
      </c>
      <c r="G756" s="19">
        <v>1860000</v>
      </c>
      <c r="H756" s="250"/>
      <c r="I756" s="255" t="s">
        <v>4631</v>
      </c>
    </row>
    <row r="757" spans="1:9" ht="13.15" customHeight="1" x14ac:dyDescent="0.25">
      <c r="A757" s="3">
        <v>2</v>
      </c>
      <c r="B757" s="254" t="s">
        <v>4411</v>
      </c>
      <c r="C757" s="207" t="s">
        <v>4211</v>
      </c>
      <c r="D757" s="19">
        <v>225500</v>
      </c>
      <c r="E757" s="19">
        <v>85500</v>
      </c>
      <c r="F757" s="19">
        <v>244000</v>
      </c>
      <c r="G757" s="19">
        <v>342000</v>
      </c>
      <c r="H757" s="250"/>
      <c r="I757" s="255" t="s">
        <v>4631</v>
      </c>
    </row>
    <row r="758" spans="1:9" ht="13.15" customHeight="1" x14ac:dyDescent="0.25">
      <c r="A758" s="3">
        <v>3</v>
      </c>
      <c r="B758" s="254" t="s">
        <v>4413</v>
      </c>
      <c r="C758" s="207" t="s">
        <v>4213</v>
      </c>
      <c r="D758" s="19">
        <v>280000</v>
      </c>
      <c r="E758" s="19">
        <v>105000</v>
      </c>
      <c r="F758" s="19">
        <v>248000</v>
      </c>
      <c r="G758" s="19">
        <v>420000</v>
      </c>
      <c r="H758" s="250"/>
      <c r="I758" s="255" t="s">
        <v>4631</v>
      </c>
    </row>
    <row r="759" spans="1:9" ht="13.15" customHeight="1" x14ac:dyDescent="0.25">
      <c r="A759" s="3">
        <v>4</v>
      </c>
      <c r="B759" s="254" t="s">
        <v>4416</v>
      </c>
      <c r="C759" s="207" t="s">
        <v>4216</v>
      </c>
      <c r="D759" s="20">
        <v>0</v>
      </c>
      <c r="E759" s="20">
        <v>0</v>
      </c>
      <c r="F759" s="19">
        <v>93000</v>
      </c>
      <c r="G759" s="20">
        <v>0</v>
      </c>
      <c r="H759" s="250"/>
      <c r="I759" s="255" t="s">
        <v>4631</v>
      </c>
    </row>
    <row r="760" spans="1:9" ht="13.15" customHeight="1" x14ac:dyDescent="0.25">
      <c r="A760" s="3">
        <v>5</v>
      </c>
      <c r="B760" s="254" t="s">
        <v>4417</v>
      </c>
      <c r="C760" s="207" t="s">
        <v>4217</v>
      </c>
      <c r="D760" s="20">
        <v>0</v>
      </c>
      <c r="E760" s="20">
        <v>0</v>
      </c>
      <c r="F760" s="19">
        <v>310000</v>
      </c>
      <c r="G760" s="20">
        <v>0</v>
      </c>
      <c r="H760" s="250"/>
      <c r="I760" s="255" t="s">
        <v>4631</v>
      </c>
    </row>
    <row r="761" spans="1:9" ht="13.15" customHeight="1" x14ac:dyDescent="0.25">
      <c r="A761" s="3">
        <v>6</v>
      </c>
      <c r="B761" s="254" t="s">
        <v>4428</v>
      </c>
      <c r="C761" s="207" t="s">
        <v>4228</v>
      </c>
      <c r="D761" s="20">
        <v>0</v>
      </c>
      <c r="E761" s="20">
        <v>0</v>
      </c>
      <c r="F761" s="19">
        <v>93000</v>
      </c>
      <c r="G761" s="20">
        <v>0</v>
      </c>
      <c r="H761" s="250"/>
      <c r="I761" s="255" t="s">
        <v>4631</v>
      </c>
    </row>
    <row r="762" spans="1:9" ht="13.15" customHeight="1" x14ac:dyDescent="0.25">
      <c r="A762" s="3">
        <v>7</v>
      </c>
      <c r="B762" s="254" t="s">
        <v>4434</v>
      </c>
      <c r="C762" s="207" t="s">
        <v>4234</v>
      </c>
      <c r="D762" s="19">
        <v>342500</v>
      </c>
      <c r="E762" s="19">
        <v>127500</v>
      </c>
      <c r="F762" s="19">
        <v>530000</v>
      </c>
      <c r="G762" s="19">
        <v>511800</v>
      </c>
      <c r="H762" s="250"/>
      <c r="I762" s="255" t="s">
        <v>4631</v>
      </c>
    </row>
    <row r="763" spans="1:9" ht="13.15" customHeight="1" x14ac:dyDescent="0.25">
      <c r="A763" s="3">
        <v>8</v>
      </c>
      <c r="B763" s="254" t="s">
        <v>4435</v>
      </c>
      <c r="C763" s="207" t="s">
        <v>4235</v>
      </c>
      <c r="D763" s="19">
        <v>376000</v>
      </c>
      <c r="E763" s="19">
        <v>141000</v>
      </c>
      <c r="F763" s="19">
        <v>310000</v>
      </c>
      <c r="G763" s="19">
        <v>571200</v>
      </c>
      <c r="H763" s="250"/>
      <c r="I763" s="255" t="s">
        <v>4631</v>
      </c>
    </row>
    <row r="764" spans="1:9" ht="13.15" customHeight="1" x14ac:dyDescent="0.25">
      <c r="A764" s="50" t="s">
        <v>294</v>
      </c>
      <c r="B764" s="256"/>
      <c r="C764" s="208"/>
      <c r="D764" s="257">
        <v>2400000</v>
      </c>
      <c r="E764" s="257">
        <v>900000</v>
      </c>
      <c r="F764" s="257">
        <v>3900000</v>
      </c>
      <c r="G764" s="257">
        <v>3705000</v>
      </c>
      <c r="H764" s="250"/>
      <c r="I764" s="255"/>
    </row>
    <row r="765" spans="1:9" ht="13.15" customHeight="1" x14ac:dyDescent="0.25">
      <c r="A765" s="57">
        <v>76</v>
      </c>
      <c r="B765" s="252" t="s">
        <v>4513</v>
      </c>
      <c r="C765" s="205" t="s">
        <v>4316</v>
      </c>
      <c r="D765" s="253"/>
      <c r="E765" s="253"/>
      <c r="F765" s="253"/>
      <c r="G765" s="253"/>
      <c r="H765" s="250"/>
      <c r="I765" s="255"/>
    </row>
    <row r="766" spans="1:9" ht="13.15" customHeight="1" x14ac:dyDescent="0.25">
      <c r="A766" s="3">
        <v>1</v>
      </c>
      <c r="B766" s="254" t="s">
        <v>4410</v>
      </c>
      <c r="C766" s="207" t="s">
        <v>4210</v>
      </c>
      <c r="D766" s="19">
        <v>1988000</v>
      </c>
      <c r="E766" s="19">
        <v>1754000</v>
      </c>
      <c r="F766" s="19">
        <v>2400000</v>
      </c>
      <c r="G766" s="19">
        <v>3000000</v>
      </c>
      <c r="H766" s="250"/>
      <c r="I766" s="255" t="s">
        <v>4631</v>
      </c>
    </row>
    <row r="767" spans="1:9" ht="13.15" customHeight="1" x14ac:dyDescent="0.25">
      <c r="A767" s="3">
        <v>2</v>
      </c>
      <c r="B767" s="254" t="s">
        <v>4425</v>
      </c>
      <c r="C767" s="207" t="s">
        <v>4225</v>
      </c>
      <c r="D767" s="19">
        <v>790334.54</v>
      </c>
      <c r="E767" s="19">
        <v>440000</v>
      </c>
      <c r="F767" s="19">
        <v>800000</v>
      </c>
      <c r="G767" s="19">
        <v>1000000</v>
      </c>
      <c r="H767" s="250"/>
      <c r="I767" s="255" t="s">
        <v>4631</v>
      </c>
    </row>
    <row r="768" spans="1:9" ht="13.15" customHeight="1" x14ac:dyDescent="0.25">
      <c r="A768" s="3">
        <v>3</v>
      </c>
      <c r="B768" s="254" t="s">
        <v>4413</v>
      </c>
      <c r="C768" s="207" t="s">
        <v>4213</v>
      </c>
      <c r="D768" s="19">
        <v>904000</v>
      </c>
      <c r="E768" s="19">
        <v>694000</v>
      </c>
      <c r="F768" s="19">
        <v>1200000</v>
      </c>
      <c r="G768" s="19">
        <v>1500000</v>
      </c>
      <c r="H768" s="250"/>
      <c r="I768" s="255" t="s">
        <v>4631</v>
      </c>
    </row>
    <row r="769" spans="1:9" ht="13.15" customHeight="1" x14ac:dyDescent="0.25">
      <c r="A769" s="3">
        <v>4</v>
      </c>
      <c r="B769" s="254" t="s">
        <v>4416</v>
      </c>
      <c r="C769" s="207" t="s">
        <v>4216</v>
      </c>
      <c r="D769" s="19">
        <v>566126</v>
      </c>
      <c r="E769" s="19">
        <v>542000</v>
      </c>
      <c r="F769" s="19">
        <v>800000</v>
      </c>
      <c r="G769" s="19">
        <v>500000</v>
      </c>
      <c r="H769" s="250"/>
      <c r="I769" s="255" t="s">
        <v>4631</v>
      </c>
    </row>
    <row r="770" spans="1:9" ht="13.15" customHeight="1" x14ac:dyDescent="0.25">
      <c r="A770" s="3">
        <v>5</v>
      </c>
      <c r="B770" s="254" t="s">
        <v>4417</v>
      </c>
      <c r="C770" s="207" t="s">
        <v>4217</v>
      </c>
      <c r="D770" s="19">
        <v>3069920.54</v>
      </c>
      <c r="E770" s="19">
        <v>2564000</v>
      </c>
      <c r="F770" s="19">
        <v>3000000</v>
      </c>
      <c r="G770" s="19">
        <v>5000000</v>
      </c>
      <c r="H770" s="250"/>
      <c r="I770" s="255" t="s">
        <v>4631</v>
      </c>
    </row>
    <row r="771" spans="1:9" ht="13.15" customHeight="1" x14ac:dyDescent="0.25">
      <c r="A771" s="3">
        <v>6</v>
      </c>
      <c r="B771" s="254" t="s">
        <v>4428</v>
      </c>
      <c r="C771" s="207" t="s">
        <v>4228</v>
      </c>
      <c r="D771" s="19">
        <v>640000</v>
      </c>
      <c r="E771" s="19">
        <v>1279000</v>
      </c>
      <c r="F771" s="19">
        <v>1300000</v>
      </c>
      <c r="G771" s="19">
        <v>1500000</v>
      </c>
      <c r="H771" s="250"/>
      <c r="I771" s="255" t="s">
        <v>4631</v>
      </c>
    </row>
    <row r="772" spans="1:9" ht="13.15" customHeight="1" x14ac:dyDescent="0.25">
      <c r="A772" s="3">
        <v>7</v>
      </c>
      <c r="B772" s="254" t="s">
        <v>4418</v>
      </c>
      <c r="C772" s="207" t="s">
        <v>4218</v>
      </c>
      <c r="D772" s="19">
        <v>305989</v>
      </c>
      <c r="E772" s="19">
        <v>1134000</v>
      </c>
      <c r="F772" s="19">
        <v>1600000</v>
      </c>
      <c r="G772" s="19">
        <v>2000000</v>
      </c>
      <c r="H772" s="250"/>
      <c r="I772" s="255" t="s">
        <v>4631</v>
      </c>
    </row>
    <row r="773" spans="1:9" ht="13.15" customHeight="1" x14ac:dyDescent="0.25">
      <c r="A773" s="3">
        <v>8</v>
      </c>
      <c r="B773" s="254" t="s">
        <v>4432</v>
      </c>
      <c r="C773" s="207" t="s">
        <v>4232</v>
      </c>
      <c r="D773" s="19">
        <v>890200</v>
      </c>
      <c r="E773" s="19">
        <v>696000</v>
      </c>
      <c r="F773" s="19">
        <v>1200000</v>
      </c>
      <c r="G773" s="19">
        <v>1500000</v>
      </c>
      <c r="H773" s="250"/>
      <c r="I773" s="255" t="s">
        <v>4631</v>
      </c>
    </row>
    <row r="774" spans="1:9" ht="13.15" customHeight="1" x14ac:dyDescent="0.25">
      <c r="A774" s="3">
        <v>10</v>
      </c>
      <c r="B774" s="254" t="s">
        <v>4421</v>
      </c>
      <c r="C774" s="207" t="s">
        <v>4221</v>
      </c>
      <c r="D774" s="19">
        <v>33600</v>
      </c>
      <c r="E774" s="19">
        <v>484000</v>
      </c>
      <c r="F774" s="19">
        <v>700000</v>
      </c>
      <c r="G774" s="19">
        <v>1000000</v>
      </c>
      <c r="H774" s="250"/>
      <c r="I774" s="255" t="s">
        <v>4631</v>
      </c>
    </row>
    <row r="775" spans="1:9" ht="13.15" customHeight="1" x14ac:dyDescent="0.25">
      <c r="A775" s="3">
        <v>11</v>
      </c>
      <c r="B775" s="254" t="s">
        <v>4423</v>
      </c>
      <c r="C775" s="207" t="s">
        <v>4223</v>
      </c>
      <c r="D775" s="19">
        <v>220000</v>
      </c>
      <c r="E775" s="19">
        <v>496000</v>
      </c>
      <c r="F775" s="19">
        <v>1000000</v>
      </c>
      <c r="G775" s="19">
        <v>1000000</v>
      </c>
      <c r="H775" s="250"/>
      <c r="I775" s="255" t="s">
        <v>4631</v>
      </c>
    </row>
    <row r="776" spans="1:9" ht="13.15" customHeight="1" x14ac:dyDescent="0.25">
      <c r="A776" s="50" t="s">
        <v>294</v>
      </c>
      <c r="B776" s="256"/>
      <c r="C776" s="208"/>
      <c r="D776" s="257">
        <v>9823170.0800000001</v>
      </c>
      <c r="E776" s="257">
        <v>10083000</v>
      </c>
      <c r="F776" s="257">
        <v>14000000</v>
      </c>
      <c r="G776" s="257">
        <v>18000000</v>
      </c>
      <c r="H776" s="250"/>
      <c r="I776" s="255"/>
    </row>
    <row r="777" spans="1:9" ht="13.15" customHeight="1" x14ac:dyDescent="0.25">
      <c r="A777" s="57">
        <v>77</v>
      </c>
      <c r="B777" s="252" t="s">
        <v>4514</v>
      </c>
      <c r="C777" s="205" t="s">
        <v>4317</v>
      </c>
      <c r="D777" s="253"/>
      <c r="E777" s="253"/>
      <c r="F777" s="253"/>
      <c r="G777" s="253"/>
      <c r="H777" s="250"/>
      <c r="I777" s="255"/>
    </row>
    <row r="778" spans="1:9" ht="13.15" customHeight="1" x14ac:dyDescent="0.25">
      <c r="A778" s="3">
        <v>1</v>
      </c>
      <c r="B778" s="254" t="s">
        <v>4410</v>
      </c>
      <c r="C778" s="207" t="s">
        <v>4210</v>
      </c>
      <c r="D778" s="19">
        <v>11590000</v>
      </c>
      <c r="E778" s="19">
        <v>17198000</v>
      </c>
      <c r="F778" s="19">
        <v>34250000</v>
      </c>
      <c r="G778" s="19">
        <v>40000000</v>
      </c>
      <c r="H778" s="250"/>
      <c r="I778" s="255" t="s">
        <v>4631</v>
      </c>
    </row>
    <row r="779" spans="1:9" ht="13.15" customHeight="1" x14ac:dyDescent="0.25">
      <c r="A779" s="3">
        <v>2</v>
      </c>
      <c r="B779" s="254" t="s">
        <v>4425</v>
      </c>
      <c r="C779" s="207" t="s">
        <v>4225</v>
      </c>
      <c r="D779" s="20">
        <v>0</v>
      </c>
      <c r="E779" s="20">
        <v>0</v>
      </c>
      <c r="F779" s="20">
        <v>0</v>
      </c>
      <c r="G779" s="20">
        <v>0</v>
      </c>
      <c r="H779" s="250"/>
      <c r="I779" s="255" t="s">
        <v>4631</v>
      </c>
    </row>
    <row r="780" spans="1:9" ht="13.15" customHeight="1" x14ac:dyDescent="0.25">
      <c r="A780" s="3">
        <v>3</v>
      </c>
      <c r="B780" s="254" t="s">
        <v>4411</v>
      </c>
      <c r="C780" s="207" t="s">
        <v>4211</v>
      </c>
      <c r="D780" s="19">
        <v>2350000</v>
      </c>
      <c r="E780" s="19">
        <v>562000</v>
      </c>
      <c r="F780" s="19">
        <v>3000000</v>
      </c>
      <c r="G780" s="19">
        <v>3000000</v>
      </c>
      <c r="H780" s="250"/>
      <c r="I780" s="255" t="s">
        <v>4631</v>
      </c>
    </row>
    <row r="781" spans="1:9" ht="13.15" customHeight="1" x14ac:dyDescent="0.25">
      <c r="A781" s="3">
        <v>4</v>
      </c>
      <c r="B781" s="254" t="s">
        <v>4413</v>
      </c>
      <c r="C781" s="207" t="s">
        <v>4213</v>
      </c>
      <c r="D781" s="19">
        <v>5400000</v>
      </c>
      <c r="E781" s="19">
        <v>3471000</v>
      </c>
      <c r="F781" s="19">
        <v>11000000</v>
      </c>
      <c r="G781" s="19">
        <v>10000000</v>
      </c>
      <c r="H781" s="250"/>
      <c r="I781" s="255" t="s">
        <v>4631</v>
      </c>
    </row>
    <row r="782" spans="1:9" ht="13.15" customHeight="1" x14ac:dyDescent="0.25">
      <c r="A782" s="3">
        <v>5</v>
      </c>
      <c r="B782" s="254" t="s">
        <v>4416</v>
      </c>
      <c r="C782" s="207" t="s">
        <v>4216</v>
      </c>
      <c r="D782" s="19">
        <v>2115000</v>
      </c>
      <c r="E782" s="19">
        <v>2271000</v>
      </c>
      <c r="F782" s="19">
        <v>5000000</v>
      </c>
      <c r="G782" s="19">
        <v>3000000</v>
      </c>
      <c r="H782" s="250"/>
      <c r="I782" s="255" t="s">
        <v>4631</v>
      </c>
    </row>
    <row r="783" spans="1:9" ht="13.15" customHeight="1" x14ac:dyDescent="0.25">
      <c r="A783" s="3">
        <v>6</v>
      </c>
      <c r="B783" s="254" t="s">
        <v>4417</v>
      </c>
      <c r="C783" s="207" t="s">
        <v>4217</v>
      </c>
      <c r="D783" s="19">
        <v>4455000</v>
      </c>
      <c r="E783" s="19">
        <v>3244915</v>
      </c>
      <c r="F783" s="19">
        <v>8000000</v>
      </c>
      <c r="G783" s="19">
        <v>8000000</v>
      </c>
      <c r="H783" s="250"/>
      <c r="I783" s="255" t="s">
        <v>4631</v>
      </c>
    </row>
    <row r="784" spans="1:9" ht="13.15" customHeight="1" x14ac:dyDescent="0.25">
      <c r="A784" s="3">
        <v>7</v>
      </c>
      <c r="B784" s="254" t="s">
        <v>4428</v>
      </c>
      <c r="C784" s="207" t="s">
        <v>4228</v>
      </c>
      <c r="D784" s="19">
        <v>8115000</v>
      </c>
      <c r="E784" s="19">
        <v>2340000</v>
      </c>
      <c r="F784" s="19">
        <v>15000000</v>
      </c>
      <c r="G784" s="19">
        <v>10000000</v>
      </c>
      <c r="H784" s="250"/>
      <c r="I784" s="255" t="s">
        <v>4631</v>
      </c>
    </row>
    <row r="785" spans="1:9" ht="13.15" customHeight="1" x14ac:dyDescent="0.25">
      <c r="A785" s="3">
        <v>8</v>
      </c>
      <c r="B785" s="254" t="s">
        <v>4432</v>
      </c>
      <c r="C785" s="207" t="s">
        <v>4232</v>
      </c>
      <c r="D785" s="19">
        <v>6285000</v>
      </c>
      <c r="E785" s="19">
        <v>6598235</v>
      </c>
      <c r="F785" s="19">
        <v>25000000</v>
      </c>
      <c r="G785" s="19">
        <v>25000000</v>
      </c>
      <c r="H785" s="250"/>
      <c r="I785" s="255" t="s">
        <v>4631</v>
      </c>
    </row>
    <row r="786" spans="1:9" ht="13.15" customHeight="1" x14ac:dyDescent="0.25">
      <c r="A786" s="3">
        <v>10</v>
      </c>
      <c r="B786" s="254" t="s">
        <v>4421</v>
      </c>
      <c r="C786" s="207" t="s">
        <v>4221</v>
      </c>
      <c r="D786" s="19">
        <v>4100000</v>
      </c>
      <c r="E786" s="19">
        <v>4154850</v>
      </c>
      <c r="F786" s="19">
        <v>15000000</v>
      </c>
      <c r="G786" s="19">
        <v>12000000</v>
      </c>
      <c r="H786" s="250"/>
      <c r="I786" s="255" t="s">
        <v>4631</v>
      </c>
    </row>
    <row r="787" spans="1:9" ht="13.15" customHeight="1" x14ac:dyDescent="0.25">
      <c r="A787" s="3">
        <v>11</v>
      </c>
      <c r="B787" s="254" t="s">
        <v>4423</v>
      </c>
      <c r="C787" s="207" t="s">
        <v>4223</v>
      </c>
      <c r="D787" s="19">
        <v>4790000</v>
      </c>
      <c r="E787" s="19">
        <v>3910000</v>
      </c>
      <c r="F787" s="19">
        <v>8000000</v>
      </c>
      <c r="G787" s="19">
        <v>9000000</v>
      </c>
      <c r="H787" s="250"/>
      <c r="I787" s="255" t="s">
        <v>4631</v>
      </c>
    </row>
    <row r="788" spans="1:9" ht="13.15" customHeight="1" x14ac:dyDescent="0.25">
      <c r="A788" s="50" t="s">
        <v>294</v>
      </c>
      <c r="B788" s="256"/>
      <c r="C788" s="208"/>
      <c r="D788" s="257">
        <v>49200000</v>
      </c>
      <c r="E788" s="257">
        <v>43750000</v>
      </c>
      <c r="F788" s="257">
        <v>124250000</v>
      </c>
      <c r="G788" s="257">
        <v>120000000</v>
      </c>
      <c r="H788" s="250"/>
      <c r="I788" s="255"/>
    </row>
    <row r="789" spans="1:9" ht="13.15" customHeight="1" x14ac:dyDescent="0.25">
      <c r="A789" s="57">
        <v>78</v>
      </c>
      <c r="B789" s="252" t="s">
        <v>4515</v>
      </c>
      <c r="C789" s="205" t="s">
        <v>4318</v>
      </c>
      <c r="D789" s="253"/>
      <c r="E789" s="253"/>
      <c r="F789" s="253"/>
      <c r="G789" s="253"/>
      <c r="H789" s="250"/>
      <c r="I789" s="255"/>
    </row>
    <row r="790" spans="1:9" ht="13.15" customHeight="1" x14ac:dyDescent="0.25">
      <c r="A790" s="3">
        <v>1</v>
      </c>
      <c r="B790" s="254" t="s">
        <v>4410</v>
      </c>
      <c r="C790" s="207" t="s">
        <v>4210</v>
      </c>
      <c r="D790" s="19">
        <v>1400000</v>
      </c>
      <c r="E790" s="19">
        <v>1629500</v>
      </c>
      <c r="F790" s="19">
        <v>5100000</v>
      </c>
      <c r="G790" s="19">
        <v>6475000</v>
      </c>
      <c r="H790" s="250"/>
      <c r="I790" s="255" t="s">
        <v>4631</v>
      </c>
    </row>
    <row r="791" spans="1:9" ht="13.15" customHeight="1" x14ac:dyDescent="0.25">
      <c r="A791" s="3">
        <v>2</v>
      </c>
      <c r="B791" s="254" t="s">
        <v>4411</v>
      </c>
      <c r="C791" s="207" t="s">
        <v>4211</v>
      </c>
      <c r="D791" s="19">
        <v>700000</v>
      </c>
      <c r="E791" s="19">
        <v>340450</v>
      </c>
      <c r="F791" s="19">
        <v>2000000</v>
      </c>
      <c r="G791" s="19">
        <v>2000000</v>
      </c>
      <c r="H791" s="250"/>
      <c r="I791" s="255" t="s">
        <v>4631</v>
      </c>
    </row>
    <row r="792" spans="1:9" ht="13.15" customHeight="1" x14ac:dyDescent="0.25">
      <c r="A792" s="3">
        <v>3</v>
      </c>
      <c r="B792" s="254" t="s">
        <v>4413</v>
      </c>
      <c r="C792" s="207" t="s">
        <v>4213</v>
      </c>
      <c r="D792" s="19">
        <v>700000</v>
      </c>
      <c r="E792" s="19">
        <v>775000</v>
      </c>
      <c r="F792" s="19">
        <v>2000000</v>
      </c>
      <c r="G792" s="19">
        <v>2000000</v>
      </c>
      <c r="H792" s="250"/>
      <c r="I792" s="255" t="s">
        <v>4631</v>
      </c>
    </row>
    <row r="793" spans="1:9" ht="13.15" customHeight="1" x14ac:dyDescent="0.25">
      <c r="A793" s="3">
        <v>4</v>
      </c>
      <c r="B793" s="254" t="s">
        <v>4416</v>
      </c>
      <c r="C793" s="207" t="s">
        <v>4216</v>
      </c>
      <c r="D793" s="19">
        <v>700000</v>
      </c>
      <c r="E793" s="19">
        <v>355200</v>
      </c>
      <c r="F793" s="19">
        <v>1200000</v>
      </c>
      <c r="G793" s="19">
        <v>1000000</v>
      </c>
      <c r="H793" s="250"/>
      <c r="I793" s="255" t="s">
        <v>4631</v>
      </c>
    </row>
    <row r="794" spans="1:9" ht="13.15" customHeight="1" x14ac:dyDescent="0.25">
      <c r="A794" s="3">
        <v>5</v>
      </c>
      <c r="B794" s="254" t="s">
        <v>4417</v>
      </c>
      <c r="C794" s="207" t="s">
        <v>4217</v>
      </c>
      <c r="D794" s="19">
        <v>700000</v>
      </c>
      <c r="E794" s="19">
        <v>1195000</v>
      </c>
      <c r="F794" s="19">
        <v>3000000</v>
      </c>
      <c r="G794" s="19">
        <v>2000000</v>
      </c>
      <c r="H794" s="250"/>
      <c r="I794" s="255" t="s">
        <v>4631</v>
      </c>
    </row>
    <row r="795" spans="1:9" ht="13.15" customHeight="1" x14ac:dyDescent="0.25">
      <c r="A795" s="3">
        <v>6</v>
      </c>
      <c r="B795" s="254" t="s">
        <v>4428</v>
      </c>
      <c r="C795" s="207" t="s">
        <v>4228</v>
      </c>
      <c r="D795" s="19">
        <v>700000</v>
      </c>
      <c r="E795" s="19">
        <v>339600</v>
      </c>
      <c r="F795" s="19">
        <v>1000000</v>
      </c>
      <c r="G795" s="19">
        <v>1000000</v>
      </c>
      <c r="H795" s="250"/>
      <c r="I795" s="255" t="s">
        <v>4631</v>
      </c>
    </row>
    <row r="796" spans="1:9" ht="13.15" customHeight="1" x14ac:dyDescent="0.25">
      <c r="A796" s="3">
        <v>7</v>
      </c>
      <c r="B796" s="254" t="s">
        <v>4432</v>
      </c>
      <c r="C796" s="207" t="s">
        <v>4232</v>
      </c>
      <c r="D796" s="19">
        <v>700000</v>
      </c>
      <c r="E796" s="19">
        <v>1717000</v>
      </c>
      <c r="F796" s="19">
        <v>5200000</v>
      </c>
      <c r="G796" s="19">
        <v>4000000</v>
      </c>
      <c r="H796" s="250"/>
      <c r="I796" s="255" t="s">
        <v>4631</v>
      </c>
    </row>
    <row r="797" spans="1:9" ht="13.15" customHeight="1" x14ac:dyDescent="0.25">
      <c r="A797" s="3">
        <v>8</v>
      </c>
      <c r="B797" s="254" t="s">
        <v>4421</v>
      </c>
      <c r="C797" s="207" t="s">
        <v>4221</v>
      </c>
      <c r="D797" s="19">
        <v>700000</v>
      </c>
      <c r="E797" s="19">
        <v>406250</v>
      </c>
      <c r="F797" s="19">
        <v>1500000</v>
      </c>
      <c r="G797" s="19">
        <v>1000000</v>
      </c>
      <c r="H797" s="250"/>
      <c r="I797" s="255" t="s">
        <v>4631</v>
      </c>
    </row>
    <row r="798" spans="1:9" ht="13.15" customHeight="1" x14ac:dyDescent="0.25">
      <c r="A798" s="3">
        <v>9</v>
      </c>
      <c r="B798" s="254" t="s">
        <v>4423</v>
      </c>
      <c r="C798" s="207" t="s">
        <v>4223</v>
      </c>
      <c r="D798" s="19">
        <v>700000</v>
      </c>
      <c r="E798" s="19">
        <v>742000</v>
      </c>
      <c r="F798" s="19">
        <v>3000000</v>
      </c>
      <c r="G798" s="19">
        <v>2525000</v>
      </c>
      <c r="H798" s="250"/>
      <c r="I798" s="255" t="s">
        <v>4631</v>
      </c>
    </row>
    <row r="799" spans="1:9" ht="13.15" customHeight="1" x14ac:dyDescent="0.25">
      <c r="A799" s="50" t="s">
        <v>294</v>
      </c>
      <c r="B799" s="256"/>
      <c r="C799" s="208"/>
      <c r="D799" s="257">
        <v>7000000</v>
      </c>
      <c r="E799" s="257">
        <v>7500000</v>
      </c>
      <c r="F799" s="257">
        <v>24000000</v>
      </c>
      <c r="G799" s="257">
        <v>22000000</v>
      </c>
      <c r="H799" s="250"/>
      <c r="I799" s="255"/>
    </row>
    <row r="800" spans="1:9" ht="13.15" customHeight="1" x14ac:dyDescent="0.25">
      <c r="A800" s="57">
        <v>79</v>
      </c>
      <c r="B800" s="252" t="s">
        <v>4516</v>
      </c>
      <c r="C800" s="205" t="s">
        <v>4319</v>
      </c>
      <c r="D800" s="253"/>
      <c r="E800" s="253"/>
      <c r="F800" s="253"/>
      <c r="G800" s="253"/>
      <c r="H800" s="250"/>
      <c r="I800" s="255"/>
    </row>
    <row r="801" spans="1:9" ht="13.15" customHeight="1" x14ac:dyDescent="0.25">
      <c r="A801" s="3">
        <v>1</v>
      </c>
      <c r="B801" s="254" t="s">
        <v>4410</v>
      </c>
      <c r="C801" s="207" t="s">
        <v>4210</v>
      </c>
      <c r="D801" s="19">
        <v>1080000</v>
      </c>
      <c r="E801" s="19">
        <v>785000</v>
      </c>
      <c r="F801" s="19">
        <v>3800000</v>
      </c>
      <c r="G801" s="19">
        <v>3000000</v>
      </c>
      <c r="H801" s="250"/>
      <c r="I801" s="255" t="s">
        <v>4631</v>
      </c>
    </row>
    <row r="802" spans="1:9" ht="13.15" customHeight="1" x14ac:dyDescent="0.25">
      <c r="A802" s="3">
        <v>2</v>
      </c>
      <c r="B802" s="254" t="s">
        <v>4411</v>
      </c>
      <c r="C802" s="207" t="s">
        <v>4211</v>
      </c>
      <c r="D802" s="19">
        <v>170000</v>
      </c>
      <c r="E802" s="19">
        <v>80000</v>
      </c>
      <c r="F802" s="19">
        <v>200000</v>
      </c>
      <c r="G802" s="19">
        <v>200000</v>
      </c>
      <c r="H802" s="250"/>
      <c r="I802" s="255" t="s">
        <v>4631</v>
      </c>
    </row>
    <row r="803" spans="1:9" ht="13.15" customHeight="1" x14ac:dyDescent="0.25">
      <c r="A803" s="3">
        <v>3</v>
      </c>
      <c r="B803" s="254" t="s">
        <v>4413</v>
      </c>
      <c r="C803" s="207" t="s">
        <v>4213</v>
      </c>
      <c r="D803" s="19">
        <v>110000</v>
      </c>
      <c r="E803" s="19">
        <v>90000</v>
      </c>
      <c r="F803" s="19">
        <v>200000</v>
      </c>
      <c r="G803" s="19">
        <v>200000</v>
      </c>
      <c r="H803" s="250"/>
      <c r="I803" s="255" t="s">
        <v>4631</v>
      </c>
    </row>
    <row r="804" spans="1:9" ht="13.15" customHeight="1" x14ac:dyDescent="0.25">
      <c r="A804" s="3">
        <v>4</v>
      </c>
      <c r="B804" s="254" t="s">
        <v>4416</v>
      </c>
      <c r="C804" s="207" t="s">
        <v>4216</v>
      </c>
      <c r="D804" s="19">
        <v>120000</v>
      </c>
      <c r="E804" s="19">
        <v>65000</v>
      </c>
      <c r="F804" s="19">
        <v>200000</v>
      </c>
      <c r="G804" s="19">
        <v>100000</v>
      </c>
      <c r="H804" s="250"/>
      <c r="I804" s="255" t="s">
        <v>4631</v>
      </c>
    </row>
    <row r="805" spans="1:9" ht="13.15" customHeight="1" x14ac:dyDescent="0.25">
      <c r="A805" s="3">
        <v>5</v>
      </c>
      <c r="B805" s="254" t="s">
        <v>4417</v>
      </c>
      <c r="C805" s="207" t="s">
        <v>4217</v>
      </c>
      <c r="D805" s="19">
        <v>360000</v>
      </c>
      <c r="E805" s="19">
        <v>310225</v>
      </c>
      <c r="F805" s="19">
        <v>1000000</v>
      </c>
      <c r="G805" s="19">
        <v>800000</v>
      </c>
      <c r="H805" s="250"/>
      <c r="I805" s="255" t="s">
        <v>4631</v>
      </c>
    </row>
    <row r="806" spans="1:9" ht="13.15" customHeight="1" x14ac:dyDescent="0.25">
      <c r="A806" s="3">
        <v>6</v>
      </c>
      <c r="B806" s="254" t="s">
        <v>4418</v>
      </c>
      <c r="C806" s="207" t="s">
        <v>4218</v>
      </c>
      <c r="D806" s="19">
        <v>200000</v>
      </c>
      <c r="E806" s="19">
        <v>157000</v>
      </c>
      <c r="F806" s="19">
        <v>500000</v>
      </c>
      <c r="G806" s="19">
        <v>300000</v>
      </c>
      <c r="H806" s="250"/>
      <c r="I806" s="255" t="s">
        <v>4631</v>
      </c>
    </row>
    <row r="807" spans="1:9" ht="13.15" customHeight="1" x14ac:dyDescent="0.25">
      <c r="A807" s="3">
        <v>7</v>
      </c>
      <c r="B807" s="254" t="s">
        <v>4432</v>
      </c>
      <c r="C807" s="207" t="s">
        <v>4232</v>
      </c>
      <c r="D807" s="19">
        <v>610000</v>
      </c>
      <c r="E807" s="19">
        <v>442200</v>
      </c>
      <c r="F807" s="19">
        <v>1500000</v>
      </c>
      <c r="G807" s="19">
        <v>1100000</v>
      </c>
      <c r="H807" s="250"/>
      <c r="I807" s="255" t="s">
        <v>4631</v>
      </c>
    </row>
    <row r="808" spans="1:9" ht="13.15" customHeight="1" x14ac:dyDescent="0.25">
      <c r="A808" s="3">
        <v>8</v>
      </c>
      <c r="B808" s="254" t="s">
        <v>4477</v>
      </c>
      <c r="C808" s="207" t="s">
        <v>4280</v>
      </c>
      <c r="D808" s="19">
        <v>310000</v>
      </c>
      <c r="E808" s="19">
        <v>150000</v>
      </c>
      <c r="F808" s="19">
        <v>500000</v>
      </c>
      <c r="G808" s="19">
        <v>200000</v>
      </c>
      <c r="H808" s="250"/>
      <c r="I808" s="255" t="s">
        <v>4631</v>
      </c>
    </row>
    <row r="809" spans="1:9" ht="13.15" customHeight="1" x14ac:dyDescent="0.25">
      <c r="A809" s="3">
        <v>9</v>
      </c>
      <c r="B809" s="254" t="s">
        <v>4435</v>
      </c>
      <c r="C809" s="207" t="s">
        <v>4235</v>
      </c>
      <c r="D809" s="19">
        <v>580000</v>
      </c>
      <c r="E809" s="19">
        <v>138000</v>
      </c>
      <c r="F809" s="19">
        <v>900000</v>
      </c>
      <c r="G809" s="19">
        <v>1000000</v>
      </c>
      <c r="H809" s="250"/>
      <c r="I809" s="255" t="s">
        <v>4631</v>
      </c>
    </row>
    <row r="810" spans="1:9" ht="13.15" customHeight="1" x14ac:dyDescent="0.25">
      <c r="A810" s="3">
        <v>10</v>
      </c>
      <c r="B810" s="254" t="s">
        <v>4421</v>
      </c>
      <c r="C810" s="207" t="s">
        <v>4221</v>
      </c>
      <c r="D810" s="19">
        <v>150000</v>
      </c>
      <c r="E810" s="19">
        <v>52000</v>
      </c>
      <c r="F810" s="19">
        <v>200000</v>
      </c>
      <c r="G810" s="19">
        <v>100000</v>
      </c>
      <c r="H810" s="250"/>
      <c r="I810" s="255" t="s">
        <v>4631</v>
      </c>
    </row>
    <row r="811" spans="1:9" ht="13.15" customHeight="1" x14ac:dyDescent="0.25">
      <c r="A811" s="3">
        <v>11</v>
      </c>
      <c r="B811" s="254" t="s">
        <v>4423</v>
      </c>
      <c r="C811" s="207" t="s">
        <v>4223</v>
      </c>
      <c r="D811" s="19">
        <v>700000</v>
      </c>
      <c r="E811" s="19">
        <v>230475</v>
      </c>
      <c r="F811" s="19">
        <v>2000000</v>
      </c>
      <c r="G811" s="19">
        <v>3000000</v>
      </c>
      <c r="H811" s="250"/>
      <c r="I811" s="255" t="s">
        <v>4631</v>
      </c>
    </row>
    <row r="812" spans="1:9" ht="13.15" customHeight="1" x14ac:dyDescent="0.25">
      <c r="A812" s="50" t="s">
        <v>294</v>
      </c>
      <c r="B812" s="256"/>
      <c r="C812" s="208"/>
      <c r="D812" s="257">
        <v>4390000</v>
      </c>
      <c r="E812" s="257">
        <v>2499900</v>
      </c>
      <c r="F812" s="257">
        <v>11000000</v>
      </c>
      <c r="G812" s="257">
        <v>10000000</v>
      </c>
      <c r="H812" s="250"/>
      <c r="I812" s="255"/>
    </row>
    <row r="813" spans="1:9" ht="13.15" customHeight="1" x14ac:dyDescent="0.25">
      <c r="A813" s="57">
        <v>81</v>
      </c>
      <c r="B813" s="252" t="s">
        <v>4517</v>
      </c>
      <c r="C813" s="205" t="s">
        <v>4320</v>
      </c>
      <c r="D813" s="253"/>
      <c r="E813" s="253"/>
      <c r="F813" s="253"/>
      <c r="G813" s="253"/>
      <c r="H813" s="250"/>
      <c r="I813" s="255"/>
    </row>
    <row r="814" spans="1:9" ht="13.15" customHeight="1" x14ac:dyDescent="0.25">
      <c r="A814" s="3">
        <v>1</v>
      </c>
      <c r="B814" s="254" t="s">
        <v>4410</v>
      </c>
      <c r="C814" s="207" t="s">
        <v>4210</v>
      </c>
      <c r="D814" s="19">
        <v>1976000</v>
      </c>
      <c r="E814" s="19">
        <v>2293000</v>
      </c>
      <c r="F814" s="19">
        <v>2500000</v>
      </c>
      <c r="G814" s="19">
        <v>2425000</v>
      </c>
      <c r="H814" s="250"/>
      <c r="I814" s="255" t="s">
        <v>4631</v>
      </c>
    </row>
    <row r="815" spans="1:9" ht="13.15" customHeight="1" x14ac:dyDescent="0.25">
      <c r="A815" s="3">
        <v>2</v>
      </c>
      <c r="B815" s="254" t="s">
        <v>4411</v>
      </c>
      <c r="C815" s="207" t="s">
        <v>4211</v>
      </c>
      <c r="D815" s="19">
        <v>10000</v>
      </c>
      <c r="E815" s="20">
        <v>0</v>
      </c>
      <c r="F815" s="19">
        <v>500000</v>
      </c>
      <c r="G815" s="19">
        <v>800000</v>
      </c>
      <c r="H815" s="250"/>
      <c r="I815" s="255" t="s">
        <v>4631</v>
      </c>
    </row>
    <row r="816" spans="1:9" ht="13.15" customHeight="1" x14ac:dyDescent="0.25">
      <c r="A816" s="3">
        <v>3</v>
      </c>
      <c r="B816" s="254" t="s">
        <v>4413</v>
      </c>
      <c r="C816" s="207" t="s">
        <v>4213</v>
      </c>
      <c r="D816" s="19">
        <v>202500</v>
      </c>
      <c r="E816" s="19">
        <v>209000</v>
      </c>
      <c r="F816" s="19">
        <v>400000</v>
      </c>
      <c r="G816" s="19">
        <v>800000</v>
      </c>
      <c r="H816" s="250"/>
      <c r="I816" s="255" t="s">
        <v>4631</v>
      </c>
    </row>
    <row r="817" spans="1:9" ht="13.15" customHeight="1" x14ac:dyDescent="0.25">
      <c r="A817" s="3">
        <v>4</v>
      </c>
      <c r="B817" s="254" t="s">
        <v>4416</v>
      </c>
      <c r="C817" s="207" t="s">
        <v>4216</v>
      </c>
      <c r="D817" s="20">
        <v>0</v>
      </c>
      <c r="E817" s="20">
        <v>0</v>
      </c>
      <c r="F817" s="19">
        <v>500000</v>
      </c>
      <c r="G817" s="19">
        <v>610000</v>
      </c>
      <c r="H817" s="250"/>
      <c r="I817" s="255" t="s">
        <v>4631</v>
      </c>
    </row>
    <row r="818" spans="1:9" ht="13.15" customHeight="1" x14ac:dyDescent="0.25">
      <c r="A818" s="3">
        <v>5</v>
      </c>
      <c r="B818" s="254" t="s">
        <v>4417</v>
      </c>
      <c r="C818" s="207" t="s">
        <v>4217</v>
      </c>
      <c r="D818" s="19">
        <v>115000</v>
      </c>
      <c r="E818" s="19">
        <v>125000</v>
      </c>
      <c r="F818" s="19">
        <v>600000</v>
      </c>
      <c r="G818" s="19">
        <v>950000</v>
      </c>
      <c r="H818" s="250"/>
      <c r="I818" s="255" t="s">
        <v>4631</v>
      </c>
    </row>
    <row r="819" spans="1:9" ht="13.15" customHeight="1" x14ac:dyDescent="0.25">
      <c r="A819" s="3">
        <v>6</v>
      </c>
      <c r="B819" s="254" t="s">
        <v>4428</v>
      </c>
      <c r="C819" s="207" t="s">
        <v>4228</v>
      </c>
      <c r="D819" s="19">
        <v>163500</v>
      </c>
      <c r="E819" s="19">
        <v>97000</v>
      </c>
      <c r="F819" s="19">
        <v>500000</v>
      </c>
      <c r="G819" s="19">
        <v>800000</v>
      </c>
      <c r="H819" s="250"/>
      <c r="I819" s="255" t="s">
        <v>4631</v>
      </c>
    </row>
    <row r="820" spans="1:9" ht="13.15" customHeight="1" x14ac:dyDescent="0.25">
      <c r="A820" s="3">
        <v>7</v>
      </c>
      <c r="B820" s="254" t="s">
        <v>4432</v>
      </c>
      <c r="C820" s="207" t="s">
        <v>4232</v>
      </c>
      <c r="D820" s="20">
        <v>0</v>
      </c>
      <c r="E820" s="19">
        <v>100000</v>
      </c>
      <c r="F820" s="19">
        <v>1500000</v>
      </c>
      <c r="G820" s="19">
        <v>3000000</v>
      </c>
      <c r="H820" s="250"/>
      <c r="I820" s="255" t="s">
        <v>4631</v>
      </c>
    </row>
    <row r="821" spans="1:9" ht="13.15" customHeight="1" x14ac:dyDescent="0.25">
      <c r="A821" s="3">
        <v>8</v>
      </c>
      <c r="B821" s="254" t="s">
        <v>4421</v>
      </c>
      <c r="C821" s="207" t="s">
        <v>4221</v>
      </c>
      <c r="D821" s="19">
        <v>84000</v>
      </c>
      <c r="E821" s="19">
        <v>96000</v>
      </c>
      <c r="F821" s="19">
        <v>700000</v>
      </c>
      <c r="G821" s="19">
        <v>665000</v>
      </c>
      <c r="H821" s="250"/>
      <c r="I821" s="255" t="s">
        <v>4631</v>
      </c>
    </row>
    <row r="822" spans="1:9" ht="13.15" customHeight="1" x14ac:dyDescent="0.25">
      <c r="A822" s="3">
        <v>9</v>
      </c>
      <c r="B822" s="254" t="s">
        <v>4423</v>
      </c>
      <c r="C822" s="207" t="s">
        <v>4223</v>
      </c>
      <c r="D822" s="19">
        <v>249000</v>
      </c>
      <c r="E822" s="19">
        <v>780000</v>
      </c>
      <c r="F822" s="19">
        <v>800000</v>
      </c>
      <c r="G822" s="19">
        <v>1950000</v>
      </c>
      <c r="H822" s="250"/>
      <c r="I822" s="255" t="s">
        <v>4631</v>
      </c>
    </row>
    <row r="823" spans="1:9" ht="13.15" customHeight="1" x14ac:dyDescent="0.25">
      <c r="A823" s="50" t="s">
        <v>294</v>
      </c>
      <c r="B823" s="256"/>
      <c r="C823" s="208"/>
      <c r="D823" s="257">
        <v>2800000</v>
      </c>
      <c r="E823" s="257">
        <v>3700000</v>
      </c>
      <c r="F823" s="257">
        <v>8000000</v>
      </c>
      <c r="G823" s="257">
        <v>12000000</v>
      </c>
      <c r="H823" s="250"/>
      <c r="I823" s="255"/>
    </row>
    <row r="824" spans="1:9" ht="13.15" customHeight="1" x14ac:dyDescent="0.25">
      <c r="A824" s="57">
        <v>82</v>
      </c>
      <c r="B824" s="252" t="s">
        <v>4518</v>
      </c>
      <c r="C824" s="205" t="s">
        <v>4321</v>
      </c>
      <c r="D824" s="253"/>
      <c r="E824" s="253"/>
      <c r="F824" s="253"/>
      <c r="G824" s="253"/>
      <c r="H824" s="250"/>
      <c r="I824" s="255"/>
    </row>
    <row r="825" spans="1:9" ht="13.15" customHeight="1" x14ac:dyDescent="0.25">
      <c r="A825" s="3">
        <v>1</v>
      </c>
      <c r="B825" s="254" t="s">
        <v>4425</v>
      </c>
      <c r="C825" s="207" t="s">
        <v>4225</v>
      </c>
      <c r="D825" s="19">
        <v>400000</v>
      </c>
      <c r="E825" s="19">
        <v>150000</v>
      </c>
      <c r="F825" s="19">
        <v>1000000</v>
      </c>
      <c r="G825" s="19">
        <v>1000000</v>
      </c>
      <c r="H825" s="250"/>
      <c r="I825" s="255" t="s">
        <v>4631</v>
      </c>
    </row>
    <row r="826" spans="1:9" ht="13.15" customHeight="1" x14ac:dyDescent="0.25">
      <c r="A826" s="3">
        <v>2</v>
      </c>
      <c r="B826" s="254" t="s">
        <v>4417</v>
      </c>
      <c r="C826" s="207" t="s">
        <v>4217</v>
      </c>
      <c r="D826" s="19">
        <v>1824960</v>
      </c>
      <c r="E826" s="19">
        <v>400000</v>
      </c>
      <c r="F826" s="19">
        <v>2000000</v>
      </c>
      <c r="G826" s="19">
        <v>2000000</v>
      </c>
      <c r="H826" s="250"/>
      <c r="I826" s="255" t="s">
        <v>4631</v>
      </c>
    </row>
    <row r="827" spans="1:9" ht="13.15" customHeight="1" x14ac:dyDescent="0.25">
      <c r="A827" s="3">
        <v>3</v>
      </c>
      <c r="B827" s="254" t="s">
        <v>4430</v>
      </c>
      <c r="C827" s="207" t="s">
        <v>4230</v>
      </c>
      <c r="D827" s="19">
        <v>1100000</v>
      </c>
      <c r="E827" s="19">
        <v>200000</v>
      </c>
      <c r="F827" s="19">
        <v>1000000</v>
      </c>
      <c r="G827" s="19">
        <v>1000000</v>
      </c>
      <c r="H827" s="250"/>
      <c r="I827" s="255" t="s">
        <v>4631</v>
      </c>
    </row>
    <row r="828" spans="1:9" ht="13.15" customHeight="1" x14ac:dyDescent="0.25">
      <c r="A828" s="3">
        <v>4</v>
      </c>
      <c r="B828" s="254" t="s">
        <v>4431</v>
      </c>
      <c r="C828" s="207" t="s">
        <v>4231</v>
      </c>
      <c r="D828" s="19">
        <v>600000</v>
      </c>
      <c r="E828" s="19">
        <v>150000</v>
      </c>
      <c r="F828" s="19">
        <v>1500000</v>
      </c>
      <c r="G828" s="19">
        <v>1500000</v>
      </c>
      <c r="H828" s="250"/>
      <c r="I828" s="255" t="s">
        <v>4631</v>
      </c>
    </row>
    <row r="829" spans="1:9" ht="13.15" customHeight="1" x14ac:dyDescent="0.25">
      <c r="A829" s="3">
        <v>5</v>
      </c>
      <c r="B829" s="254" t="s">
        <v>4419</v>
      </c>
      <c r="C829" s="207" t="s">
        <v>4219</v>
      </c>
      <c r="D829" s="20">
        <v>0</v>
      </c>
      <c r="E829" s="20">
        <v>0</v>
      </c>
      <c r="F829" s="19">
        <v>1000000</v>
      </c>
      <c r="G829" s="19">
        <v>1000000</v>
      </c>
      <c r="H829" s="250"/>
      <c r="I829" s="255" t="s">
        <v>4631</v>
      </c>
    </row>
    <row r="830" spans="1:9" ht="13.15" customHeight="1" x14ac:dyDescent="0.25">
      <c r="A830" s="3">
        <v>6</v>
      </c>
      <c r="B830" s="254" t="s">
        <v>4433</v>
      </c>
      <c r="C830" s="207" t="s">
        <v>4233</v>
      </c>
      <c r="D830" s="19">
        <v>5956160</v>
      </c>
      <c r="E830" s="19">
        <v>3600000</v>
      </c>
      <c r="F830" s="19">
        <v>11000000</v>
      </c>
      <c r="G830" s="19">
        <v>10000000</v>
      </c>
      <c r="H830" s="250"/>
      <c r="I830" s="255" t="s">
        <v>4631</v>
      </c>
    </row>
    <row r="831" spans="1:9" ht="13.15" customHeight="1" x14ac:dyDescent="0.25">
      <c r="A831" s="3">
        <v>7</v>
      </c>
      <c r="B831" s="254" t="s">
        <v>4519</v>
      </c>
      <c r="C831" s="207" t="s">
        <v>4322</v>
      </c>
      <c r="D831" s="20">
        <v>0</v>
      </c>
      <c r="E831" s="20">
        <v>0</v>
      </c>
      <c r="F831" s="19">
        <v>1500000</v>
      </c>
      <c r="G831" s="19">
        <v>1500000</v>
      </c>
      <c r="H831" s="250"/>
      <c r="I831" s="255" t="s">
        <v>4631</v>
      </c>
    </row>
    <row r="832" spans="1:9" ht="13.15" customHeight="1" x14ac:dyDescent="0.25">
      <c r="A832" s="3">
        <v>10</v>
      </c>
      <c r="B832" s="254" t="s">
        <v>4438</v>
      </c>
      <c r="C832" s="207" t="s">
        <v>4238</v>
      </c>
      <c r="D832" s="20">
        <v>0</v>
      </c>
      <c r="E832" s="20">
        <v>0</v>
      </c>
      <c r="F832" s="19">
        <v>250000</v>
      </c>
      <c r="G832" s="19">
        <v>250000</v>
      </c>
      <c r="H832" s="250"/>
      <c r="I832" s="255" t="s">
        <v>4631</v>
      </c>
    </row>
    <row r="833" spans="1:9" ht="13.15" customHeight="1" x14ac:dyDescent="0.25">
      <c r="A833" s="3">
        <v>11</v>
      </c>
      <c r="B833" s="254" t="s">
        <v>4423</v>
      </c>
      <c r="C833" s="207" t="s">
        <v>4223</v>
      </c>
      <c r="D833" s="20">
        <v>0</v>
      </c>
      <c r="E833" s="20">
        <v>0</v>
      </c>
      <c r="F833" s="19">
        <v>250000</v>
      </c>
      <c r="G833" s="19">
        <v>275000</v>
      </c>
      <c r="H833" s="250"/>
      <c r="I833" s="255" t="s">
        <v>4631</v>
      </c>
    </row>
    <row r="834" spans="1:9" ht="13.15" customHeight="1" x14ac:dyDescent="0.25">
      <c r="A834" s="50" t="s">
        <v>294</v>
      </c>
      <c r="B834" s="256"/>
      <c r="C834" s="208"/>
      <c r="D834" s="257">
        <v>9881120</v>
      </c>
      <c r="E834" s="257">
        <v>4500000</v>
      </c>
      <c r="F834" s="257">
        <v>19500000</v>
      </c>
      <c r="G834" s="257">
        <v>18525000</v>
      </c>
      <c r="H834" s="250"/>
      <c r="I834" s="255"/>
    </row>
    <row r="835" spans="1:9" ht="13.15" customHeight="1" x14ac:dyDescent="0.25">
      <c r="A835" s="57">
        <v>83</v>
      </c>
      <c r="B835" s="252" t="s">
        <v>4520</v>
      </c>
      <c r="C835" s="205" t="s">
        <v>4323</v>
      </c>
      <c r="D835" s="253"/>
      <c r="E835" s="253"/>
      <c r="F835" s="253"/>
      <c r="G835" s="253"/>
      <c r="H835" s="250"/>
      <c r="I835" s="255"/>
    </row>
    <row r="836" spans="1:9" ht="13.15" customHeight="1" x14ac:dyDescent="0.25">
      <c r="A836" s="3">
        <v>1</v>
      </c>
      <c r="B836" s="254" t="s">
        <v>4410</v>
      </c>
      <c r="C836" s="207" t="s">
        <v>4210</v>
      </c>
      <c r="D836" s="19">
        <v>2033900</v>
      </c>
      <c r="E836" s="19">
        <v>1692307.68</v>
      </c>
      <c r="F836" s="19">
        <v>5500000</v>
      </c>
      <c r="G836" s="19">
        <v>5500000</v>
      </c>
      <c r="H836" s="250"/>
      <c r="I836" s="255" t="s">
        <v>4631</v>
      </c>
    </row>
    <row r="837" spans="1:9" ht="13.15" customHeight="1" x14ac:dyDescent="0.25">
      <c r="A837" s="3">
        <v>2</v>
      </c>
      <c r="B837" s="254" t="s">
        <v>4425</v>
      </c>
      <c r="C837" s="207" t="s">
        <v>4225</v>
      </c>
      <c r="D837" s="19">
        <v>1293900</v>
      </c>
      <c r="E837" s="19">
        <v>307692.32</v>
      </c>
      <c r="F837" s="19">
        <v>1000000</v>
      </c>
      <c r="G837" s="19">
        <v>1000000</v>
      </c>
      <c r="H837" s="250"/>
      <c r="I837" s="255" t="s">
        <v>4631</v>
      </c>
    </row>
    <row r="838" spans="1:9" ht="13.15" customHeight="1" x14ac:dyDescent="0.25">
      <c r="A838" s="3">
        <v>3</v>
      </c>
      <c r="B838" s="254" t="s">
        <v>4411</v>
      </c>
      <c r="C838" s="207" t="s">
        <v>4211</v>
      </c>
      <c r="D838" s="19">
        <v>651600</v>
      </c>
      <c r="E838" s="19">
        <v>215384.6</v>
      </c>
      <c r="F838" s="19">
        <v>700000</v>
      </c>
      <c r="G838" s="19">
        <v>700000</v>
      </c>
      <c r="H838" s="250"/>
      <c r="I838" s="255" t="s">
        <v>4631</v>
      </c>
    </row>
    <row r="839" spans="1:9" ht="13.15" customHeight="1" x14ac:dyDescent="0.25">
      <c r="A839" s="3">
        <v>4</v>
      </c>
      <c r="B839" s="254" t="s">
        <v>4413</v>
      </c>
      <c r="C839" s="207" t="s">
        <v>4213</v>
      </c>
      <c r="D839" s="19">
        <v>1251400</v>
      </c>
      <c r="E839" s="19">
        <v>615384.6</v>
      </c>
      <c r="F839" s="19">
        <v>2000000</v>
      </c>
      <c r="G839" s="19">
        <v>2000000</v>
      </c>
      <c r="H839" s="250"/>
      <c r="I839" s="255" t="s">
        <v>4631</v>
      </c>
    </row>
    <row r="840" spans="1:9" ht="13.15" customHeight="1" x14ac:dyDescent="0.25">
      <c r="A840" s="3">
        <v>5</v>
      </c>
      <c r="B840" s="254" t="s">
        <v>4417</v>
      </c>
      <c r="C840" s="207" t="s">
        <v>4217</v>
      </c>
      <c r="D840" s="19">
        <v>1581400</v>
      </c>
      <c r="E840" s="19">
        <v>1353846.16</v>
      </c>
      <c r="F840" s="19">
        <v>4400000</v>
      </c>
      <c r="G840" s="19">
        <v>4400000</v>
      </c>
      <c r="H840" s="250"/>
      <c r="I840" s="255" t="s">
        <v>4631</v>
      </c>
    </row>
    <row r="841" spans="1:9" ht="13.15" customHeight="1" x14ac:dyDescent="0.25">
      <c r="A841" s="3">
        <v>6</v>
      </c>
      <c r="B841" s="254" t="s">
        <v>4428</v>
      </c>
      <c r="C841" s="207" t="s">
        <v>4228</v>
      </c>
      <c r="D841" s="19">
        <v>727800</v>
      </c>
      <c r="E841" s="19">
        <v>430769.24</v>
      </c>
      <c r="F841" s="19">
        <v>1400000</v>
      </c>
      <c r="G841" s="19">
        <v>1400000</v>
      </c>
      <c r="H841" s="250"/>
      <c r="I841" s="255" t="s">
        <v>4631</v>
      </c>
    </row>
    <row r="842" spans="1:9" ht="13.15" customHeight="1" x14ac:dyDescent="0.25">
      <c r="A842" s="3">
        <v>7</v>
      </c>
      <c r="B842" s="254" t="s">
        <v>4432</v>
      </c>
      <c r="C842" s="207" t="s">
        <v>4232</v>
      </c>
      <c r="D842" s="19">
        <v>1460000</v>
      </c>
      <c r="E842" s="19">
        <v>615384.6</v>
      </c>
      <c r="F842" s="19">
        <v>2000000</v>
      </c>
      <c r="G842" s="19">
        <v>2000000</v>
      </c>
      <c r="H842" s="250"/>
      <c r="I842" s="255" t="s">
        <v>4631</v>
      </c>
    </row>
    <row r="843" spans="1:9" ht="13.15" customHeight="1" x14ac:dyDescent="0.25">
      <c r="A843" s="3">
        <v>8</v>
      </c>
      <c r="B843" s="254" t="s">
        <v>4421</v>
      </c>
      <c r="C843" s="207" t="s">
        <v>4221</v>
      </c>
      <c r="D843" s="20">
        <v>0</v>
      </c>
      <c r="E843" s="19">
        <v>769230.8</v>
      </c>
      <c r="F843" s="19">
        <v>2500000</v>
      </c>
      <c r="G843" s="19">
        <v>1525000</v>
      </c>
      <c r="H843" s="250"/>
      <c r="I843" s="255" t="s">
        <v>4631</v>
      </c>
    </row>
    <row r="844" spans="1:9" ht="13.15" customHeight="1" x14ac:dyDescent="0.25">
      <c r="A844" s="50" t="s">
        <v>294</v>
      </c>
      <c r="B844" s="256"/>
      <c r="C844" s="208"/>
      <c r="D844" s="257">
        <v>9000000</v>
      </c>
      <c r="E844" s="257">
        <v>6000000</v>
      </c>
      <c r="F844" s="257">
        <v>19500000</v>
      </c>
      <c r="G844" s="257">
        <v>18525000</v>
      </c>
      <c r="H844" s="250"/>
      <c r="I844" s="255"/>
    </row>
    <row r="845" spans="1:9" ht="13.15" customHeight="1" x14ac:dyDescent="0.25">
      <c r="A845" s="57">
        <v>84</v>
      </c>
      <c r="B845" s="252" t="s">
        <v>4521</v>
      </c>
      <c r="C845" s="205" t="s">
        <v>4324</v>
      </c>
      <c r="D845" s="253"/>
      <c r="E845" s="253"/>
      <c r="F845" s="253"/>
      <c r="G845" s="253"/>
      <c r="H845" s="250"/>
      <c r="I845" s="255"/>
    </row>
    <row r="846" spans="1:9" ht="13.15" customHeight="1" x14ac:dyDescent="0.25">
      <c r="A846" s="3">
        <v>1</v>
      </c>
      <c r="B846" s="254" t="s">
        <v>4476</v>
      </c>
      <c r="C846" s="207" t="s">
        <v>4279</v>
      </c>
      <c r="D846" s="19">
        <v>395000</v>
      </c>
      <c r="E846" s="19">
        <v>330000</v>
      </c>
      <c r="F846" s="19">
        <v>500000</v>
      </c>
      <c r="G846" s="19">
        <v>600000</v>
      </c>
      <c r="H846" s="250"/>
      <c r="I846" s="255" t="s">
        <v>4631</v>
      </c>
    </row>
    <row r="847" spans="1:9" ht="13.15" customHeight="1" x14ac:dyDescent="0.25">
      <c r="A847" s="3">
        <v>2</v>
      </c>
      <c r="B847" s="254" t="s">
        <v>4425</v>
      </c>
      <c r="C847" s="207" t="s">
        <v>4225</v>
      </c>
      <c r="D847" s="19">
        <v>366000</v>
      </c>
      <c r="E847" s="19">
        <v>325000</v>
      </c>
      <c r="F847" s="19">
        <v>300000</v>
      </c>
      <c r="G847" s="19">
        <v>300000</v>
      </c>
      <c r="H847" s="250"/>
      <c r="I847" s="255" t="s">
        <v>4631</v>
      </c>
    </row>
    <row r="848" spans="1:9" ht="13.15" customHeight="1" x14ac:dyDescent="0.25">
      <c r="A848" s="3">
        <v>3</v>
      </c>
      <c r="B848" s="254" t="s">
        <v>4413</v>
      </c>
      <c r="C848" s="207" t="s">
        <v>4213</v>
      </c>
      <c r="D848" s="19">
        <v>413000</v>
      </c>
      <c r="E848" s="19">
        <v>380000</v>
      </c>
      <c r="F848" s="19">
        <v>750000</v>
      </c>
      <c r="G848" s="19">
        <v>700000</v>
      </c>
      <c r="H848" s="250"/>
      <c r="I848" s="255" t="s">
        <v>4631</v>
      </c>
    </row>
    <row r="849" spans="1:9" ht="13.15" customHeight="1" x14ac:dyDescent="0.25">
      <c r="A849" s="3">
        <v>4</v>
      </c>
      <c r="B849" s="254" t="s">
        <v>4416</v>
      </c>
      <c r="C849" s="207" t="s">
        <v>4216</v>
      </c>
      <c r="D849" s="19">
        <v>200000</v>
      </c>
      <c r="E849" s="19">
        <v>195000</v>
      </c>
      <c r="F849" s="19">
        <v>575000</v>
      </c>
      <c r="G849" s="19">
        <v>500000</v>
      </c>
      <c r="H849" s="250"/>
      <c r="I849" s="255" t="s">
        <v>4631</v>
      </c>
    </row>
    <row r="850" spans="1:9" ht="13.15" customHeight="1" x14ac:dyDescent="0.25">
      <c r="A850" s="3">
        <v>5</v>
      </c>
      <c r="B850" s="254" t="s">
        <v>4417</v>
      </c>
      <c r="C850" s="207" t="s">
        <v>4217</v>
      </c>
      <c r="D850" s="19">
        <v>426000</v>
      </c>
      <c r="E850" s="19">
        <v>460000</v>
      </c>
      <c r="F850" s="19">
        <v>700000</v>
      </c>
      <c r="G850" s="19">
        <v>700000</v>
      </c>
      <c r="H850" s="250"/>
      <c r="I850" s="255" t="s">
        <v>4631</v>
      </c>
    </row>
    <row r="851" spans="1:9" ht="13.15" customHeight="1" x14ac:dyDescent="0.25">
      <c r="A851" s="3">
        <v>6</v>
      </c>
      <c r="B851" s="254" t="s">
        <v>4428</v>
      </c>
      <c r="C851" s="207" t="s">
        <v>4228</v>
      </c>
      <c r="D851" s="19">
        <v>70000</v>
      </c>
      <c r="E851" s="19">
        <v>100000</v>
      </c>
      <c r="F851" s="19">
        <v>350000</v>
      </c>
      <c r="G851" s="19">
        <v>300000</v>
      </c>
      <c r="H851" s="250"/>
      <c r="I851" s="255" t="s">
        <v>4631</v>
      </c>
    </row>
    <row r="852" spans="1:9" ht="13.15" customHeight="1" x14ac:dyDescent="0.25">
      <c r="A852" s="3">
        <v>7</v>
      </c>
      <c r="B852" s="254" t="s">
        <v>4432</v>
      </c>
      <c r="C852" s="207" t="s">
        <v>4232</v>
      </c>
      <c r="D852" s="19">
        <v>100000</v>
      </c>
      <c r="E852" s="19">
        <v>105000</v>
      </c>
      <c r="F852" s="19">
        <v>800000</v>
      </c>
      <c r="G852" s="19">
        <v>800000</v>
      </c>
      <c r="H852" s="250"/>
      <c r="I852" s="255" t="s">
        <v>4631</v>
      </c>
    </row>
    <row r="853" spans="1:9" ht="13.15" customHeight="1" x14ac:dyDescent="0.25">
      <c r="A853" s="3">
        <v>8</v>
      </c>
      <c r="B853" s="254" t="s">
        <v>4445</v>
      </c>
      <c r="C853" s="207" t="s">
        <v>4245</v>
      </c>
      <c r="D853" s="19">
        <v>50000</v>
      </c>
      <c r="E853" s="19">
        <v>180000</v>
      </c>
      <c r="F853" s="19">
        <v>500000</v>
      </c>
      <c r="G853" s="19">
        <v>500000</v>
      </c>
      <c r="H853" s="250"/>
      <c r="I853" s="255" t="s">
        <v>4631</v>
      </c>
    </row>
    <row r="854" spans="1:9" ht="13.15" customHeight="1" x14ac:dyDescent="0.25">
      <c r="A854" s="3">
        <v>9</v>
      </c>
      <c r="B854" s="254" t="s">
        <v>4423</v>
      </c>
      <c r="C854" s="207" t="s">
        <v>4223</v>
      </c>
      <c r="D854" s="19">
        <v>230000</v>
      </c>
      <c r="E854" s="19">
        <v>175000</v>
      </c>
      <c r="F854" s="19">
        <v>400000</v>
      </c>
      <c r="G854" s="19">
        <v>475000</v>
      </c>
      <c r="H854" s="250"/>
      <c r="I854" s="255" t="s">
        <v>4631</v>
      </c>
    </row>
    <row r="855" spans="1:9" ht="13.15" customHeight="1" x14ac:dyDescent="0.25">
      <c r="A855" s="50" t="s">
        <v>294</v>
      </c>
      <c r="B855" s="256"/>
      <c r="C855" s="208"/>
      <c r="D855" s="257">
        <v>2250000</v>
      </c>
      <c r="E855" s="257">
        <v>2250000</v>
      </c>
      <c r="F855" s="257">
        <v>4875000</v>
      </c>
      <c r="G855" s="257">
        <v>4875000</v>
      </c>
      <c r="H855" s="250"/>
      <c r="I855" s="255"/>
    </row>
    <row r="856" spans="1:9" ht="13.15" customHeight="1" x14ac:dyDescent="0.25">
      <c r="A856" s="57">
        <v>85</v>
      </c>
      <c r="B856" s="252" t="s">
        <v>4522</v>
      </c>
      <c r="C856" s="205" t="s">
        <v>4325</v>
      </c>
      <c r="D856" s="253"/>
      <c r="E856" s="253"/>
      <c r="F856" s="253"/>
      <c r="G856" s="253"/>
      <c r="H856" s="250"/>
      <c r="I856" s="255"/>
    </row>
    <row r="857" spans="1:9" ht="13.15" customHeight="1" x14ac:dyDescent="0.25">
      <c r="A857" s="3">
        <v>1</v>
      </c>
      <c r="B857" s="254" t="s">
        <v>4410</v>
      </c>
      <c r="C857" s="207" t="s">
        <v>4210</v>
      </c>
      <c r="D857" s="19">
        <v>1300000</v>
      </c>
      <c r="E857" s="19">
        <v>1060000</v>
      </c>
      <c r="F857" s="19">
        <v>1000000</v>
      </c>
      <c r="G857" s="19">
        <v>1640000</v>
      </c>
      <c r="H857" s="250"/>
      <c r="I857" s="255" t="s">
        <v>4631</v>
      </c>
    </row>
    <row r="858" spans="1:9" ht="13.15" customHeight="1" x14ac:dyDescent="0.25">
      <c r="A858" s="3">
        <v>2</v>
      </c>
      <c r="B858" s="254" t="s">
        <v>4425</v>
      </c>
      <c r="C858" s="207" t="s">
        <v>4225</v>
      </c>
      <c r="D858" s="19">
        <v>340000</v>
      </c>
      <c r="E858" s="19">
        <v>200000</v>
      </c>
      <c r="F858" s="19">
        <v>310000</v>
      </c>
      <c r="G858" s="19">
        <v>310000</v>
      </c>
      <c r="H858" s="250"/>
      <c r="I858" s="255" t="s">
        <v>4631</v>
      </c>
    </row>
    <row r="859" spans="1:9" ht="13.15" customHeight="1" x14ac:dyDescent="0.25">
      <c r="A859" s="3">
        <v>3</v>
      </c>
      <c r="B859" s="254" t="s">
        <v>4411</v>
      </c>
      <c r="C859" s="207" t="s">
        <v>4211</v>
      </c>
      <c r="D859" s="19">
        <v>165000</v>
      </c>
      <c r="E859" s="19">
        <v>40000</v>
      </c>
      <c r="F859" s="19">
        <v>505000</v>
      </c>
      <c r="G859" s="19">
        <v>400000</v>
      </c>
      <c r="H859" s="250"/>
      <c r="I859" s="255" t="s">
        <v>4631</v>
      </c>
    </row>
    <row r="860" spans="1:9" ht="13.15" customHeight="1" x14ac:dyDescent="0.25">
      <c r="A860" s="3">
        <v>4</v>
      </c>
      <c r="B860" s="254" t="s">
        <v>4413</v>
      </c>
      <c r="C860" s="207" t="s">
        <v>4213</v>
      </c>
      <c r="D860" s="19">
        <v>655000</v>
      </c>
      <c r="E860" s="19">
        <v>475000</v>
      </c>
      <c r="F860" s="19">
        <v>800000</v>
      </c>
      <c r="G860" s="19">
        <v>600000</v>
      </c>
      <c r="H860" s="250"/>
      <c r="I860" s="255" t="s">
        <v>4631</v>
      </c>
    </row>
    <row r="861" spans="1:9" ht="13.15" customHeight="1" x14ac:dyDescent="0.25">
      <c r="A861" s="3">
        <v>5</v>
      </c>
      <c r="B861" s="254" t="s">
        <v>4416</v>
      </c>
      <c r="C861" s="207" t="s">
        <v>4216</v>
      </c>
      <c r="D861" s="19">
        <v>75000</v>
      </c>
      <c r="E861" s="19">
        <v>10000</v>
      </c>
      <c r="F861" s="19">
        <v>300000</v>
      </c>
      <c r="G861" s="19">
        <v>150000</v>
      </c>
      <c r="H861" s="250"/>
      <c r="I861" s="255" t="s">
        <v>4631</v>
      </c>
    </row>
    <row r="862" spans="1:9" ht="13.15" customHeight="1" x14ac:dyDescent="0.25">
      <c r="A862" s="3">
        <v>6</v>
      </c>
      <c r="B862" s="254" t="s">
        <v>4417</v>
      </c>
      <c r="C862" s="207" t="s">
        <v>4217</v>
      </c>
      <c r="D862" s="19">
        <v>637500</v>
      </c>
      <c r="E862" s="19">
        <v>370000</v>
      </c>
      <c r="F862" s="19">
        <v>400000</v>
      </c>
      <c r="G862" s="19">
        <v>500000</v>
      </c>
      <c r="H862" s="250"/>
      <c r="I862" s="255" t="s">
        <v>4631</v>
      </c>
    </row>
    <row r="863" spans="1:9" ht="13.15" customHeight="1" x14ac:dyDescent="0.25">
      <c r="A863" s="3">
        <v>7</v>
      </c>
      <c r="B863" s="254" t="s">
        <v>4428</v>
      </c>
      <c r="C863" s="207" t="s">
        <v>4228</v>
      </c>
      <c r="D863" s="19">
        <v>330000</v>
      </c>
      <c r="E863" s="19">
        <v>230000</v>
      </c>
      <c r="F863" s="19">
        <v>400000</v>
      </c>
      <c r="G863" s="19">
        <v>400000</v>
      </c>
      <c r="H863" s="250"/>
      <c r="I863" s="255" t="s">
        <v>4631</v>
      </c>
    </row>
    <row r="864" spans="1:9" ht="13.15" customHeight="1" x14ac:dyDescent="0.25">
      <c r="A864" s="3">
        <v>8</v>
      </c>
      <c r="B864" s="254" t="s">
        <v>4432</v>
      </c>
      <c r="C864" s="207" t="s">
        <v>4232</v>
      </c>
      <c r="D864" s="19">
        <v>255000</v>
      </c>
      <c r="E864" s="19">
        <v>975000</v>
      </c>
      <c r="F864" s="19">
        <v>500000</v>
      </c>
      <c r="G864" s="19">
        <v>800000</v>
      </c>
      <c r="H864" s="250"/>
      <c r="I864" s="255" t="s">
        <v>4631</v>
      </c>
    </row>
    <row r="865" spans="1:9" ht="13.15" customHeight="1" x14ac:dyDescent="0.25">
      <c r="A865" s="3">
        <v>9</v>
      </c>
      <c r="B865" s="254" t="s">
        <v>4421</v>
      </c>
      <c r="C865" s="207" t="s">
        <v>4221</v>
      </c>
      <c r="D865" s="19">
        <v>230000</v>
      </c>
      <c r="E865" s="19">
        <v>170000</v>
      </c>
      <c r="F865" s="19">
        <v>400000</v>
      </c>
      <c r="G865" s="19">
        <v>600000</v>
      </c>
      <c r="H865" s="250"/>
      <c r="I865" s="255" t="s">
        <v>4631</v>
      </c>
    </row>
    <row r="866" spans="1:9" ht="13.15" customHeight="1" x14ac:dyDescent="0.25">
      <c r="A866" s="3">
        <v>10</v>
      </c>
      <c r="B866" s="254" t="s">
        <v>4423</v>
      </c>
      <c r="C866" s="207" t="s">
        <v>4223</v>
      </c>
      <c r="D866" s="19">
        <v>681000</v>
      </c>
      <c r="E866" s="19">
        <v>245000</v>
      </c>
      <c r="F866" s="19">
        <v>585000</v>
      </c>
      <c r="G866" s="19">
        <v>600000</v>
      </c>
      <c r="H866" s="250"/>
      <c r="I866" s="255" t="s">
        <v>4631</v>
      </c>
    </row>
    <row r="867" spans="1:9" ht="13.15" customHeight="1" x14ac:dyDescent="0.25">
      <c r="A867" s="50" t="s">
        <v>294</v>
      </c>
      <c r="B867" s="256"/>
      <c r="C867" s="208"/>
      <c r="D867" s="257">
        <v>4668500</v>
      </c>
      <c r="E867" s="257">
        <v>3775000</v>
      </c>
      <c r="F867" s="257">
        <v>5200000</v>
      </c>
      <c r="G867" s="257">
        <v>6000000</v>
      </c>
      <c r="H867" s="250"/>
      <c r="I867" s="255"/>
    </row>
    <row r="868" spans="1:9" ht="13.15" customHeight="1" x14ac:dyDescent="0.25">
      <c r="A868" s="57">
        <v>86</v>
      </c>
      <c r="B868" s="252" t="s">
        <v>4523</v>
      </c>
      <c r="C868" s="205" t="s">
        <v>4326</v>
      </c>
      <c r="D868" s="253"/>
      <c r="E868" s="253"/>
      <c r="F868" s="253"/>
      <c r="G868" s="253"/>
      <c r="H868" s="250"/>
      <c r="I868" s="255"/>
    </row>
    <row r="869" spans="1:9" ht="13.15" customHeight="1" x14ac:dyDescent="0.25">
      <c r="A869" s="3">
        <v>1</v>
      </c>
      <c r="B869" s="254" t="s">
        <v>4410</v>
      </c>
      <c r="C869" s="207" t="s">
        <v>4210</v>
      </c>
      <c r="D869" s="19">
        <v>2102200</v>
      </c>
      <c r="E869" s="19">
        <v>1459000</v>
      </c>
      <c r="F869" s="19">
        <v>2600000</v>
      </c>
      <c r="G869" s="19">
        <v>2600000</v>
      </c>
      <c r="H869" s="250"/>
      <c r="I869" s="255" t="s">
        <v>4631</v>
      </c>
    </row>
    <row r="870" spans="1:9" ht="13.15" customHeight="1" x14ac:dyDescent="0.25">
      <c r="A870" s="3">
        <v>2</v>
      </c>
      <c r="B870" s="254" t="s">
        <v>4425</v>
      </c>
      <c r="C870" s="207" t="s">
        <v>4225</v>
      </c>
      <c r="D870" s="19">
        <v>925000</v>
      </c>
      <c r="E870" s="19">
        <v>1530000</v>
      </c>
      <c r="F870" s="19">
        <v>3000000</v>
      </c>
      <c r="G870" s="19">
        <v>2205000</v>
      </c>
      <c r="H870" s="250"/>
      <c r="I870" s="255" t="s">
        <v>4631</v>
      </c>
    </row>
    <row r="871" spans="1:9" ht="13.15" customHeight="1" x14ac:dyDescent="0.25">
      <c r="A871" s="3">
        <v>3</v>
      </c>
      <c r="B871" s="254" t="s">
        <v>4411</v>
      </c>
      <c r="C871" s="207" t="s">
        <v>4211</v>
      </c>
      <c r="D871" s="19">
        <v>769000</v>
      </c>
      <c r="E871" s="19">
        <v>655000</v>
      </c>
      <c r="F871" s="19">
        <v>2000000</v>
      </c>
      <c r="G871" s="19">
        <v>2000000</v>
      </c>
      <c r="H871" s="250"/>
      <c r="I871" s="255" t="s">
        <v>4631</v>
      </c>
    </row>
    <row r="872" spans="1:9" ht="13.15" customHeight="1" x14ac:dyDescent="0.25">
      <c r="A872" s="3">
        <v>4</v>
      </c>
      <c r="B872" s="254" t="s">
        <v>4413</v>
      </c>
      <c r="C872" s="207" t="s">
        <v>4213</v>
      </c>
      <c r="D872" s="19">
        <v>1119800</v>
      </c>
      <c r="E872" s="19">
        <v>1155000</v>
      </c>
      <c r="F872" s="19">
        <v>1900000</v>
      </c>
      <c r="G872" s="19">
        <v>1900000</v>
      </c>
      <c r="H872" s="250"/>
      <c r="I872" s="255" t="s">
        <v>4631</v>
      </c>
    </row>
    <row r="873" spans="1:9" ht="13.15" customHeight="1" x14ac:dyDescent="0.25">
      <c r="A873" s="3">
        <v>6</v>
      </c>
      <c r="B873" s="254" t="s">
        <v>4417</v>
      </c>
      <c r="C873" s="207" t="s">
        <v>4217</v>
      </c>
      <c r="D873" s="19">
        <v>625000</v>
      </c>
      <c r="E873" s="19">
        <v>775000</v>
      </c>
      <c r="F873" s="19">
        <v>2000000</v>
      </c>
      <c r="G873" s="19">
        <v>2000000</v>
      </c>
      <c r="H873" s="250"/>
      <c r="I873" s="255" t="s">
        <v>4631</v>
      </c>
    </row>
    <row r="874" spans="1:9" ht="13.15" customHeight="1" x14ac:dyDescent="0.25">
      <c r="A874" s="3">
        <v>7</v>
      </c>
      <c r="B874" s="254" t="s">
        <v>4428</v>
      </c>
      <c r="C874" s="207" t="s">
        <v>4228</v>
      </c>
      <c r="D874" s="19">
        <v>399000</v>
      </c>
      <c r="E874" s="19">
        <v>635000</v>
      </c>
      <c r="F874" s="19">
        <v>1200000</v>
      </c>
      <c r="G874" s="19">
        <v>1200000</v>
      </c>
      <c r="H874" s="250"/>
      <c r="I874" s="255" t="s">
        <v>4631</v>
      </c>
    </row>
    <row r="875" spans="1:9" ht="13.15" customHeight="1" x14ac:dyDescent="0.25">
      <c r="A875" s="3">
        <v>8</v>
      </c>
      <c r="B875" s="254" t="s">
        <v>4432</v>
      </c>
      <c r="C875" s="207" t="s">
        <v>4232</v>
      </c>
      <c r="D875" s="19">
        <v>536000</v>
      </c>
      <c r="E875" s="19">
        <v>674000</v>
      </c>
      <c r="F875" s="19">
        <v>1500000</v>
      </c>
      <c r="G875" s="19">
        <v>2200000</v>
      </c>
      <c r="H875" s="250"/>
      <c r="I875" s="255" t="s">
        <v>4631</v>
      </c>
    </row>
    <row r="876" spans="1:9" ht="13.15" customHeight="1" x14ac:dyDescent="0.25">
      <c r="A876" s="3">
        <v>9</v>
      </c>
      <c r="B876" s="254" t="s">
        <v>4445</v>
      </c>
      <c r="C876" s="207" t="s">
        <v>4245</v>
      </c>
      <c r="D876" s="19">
        <v>82000</v>
      </c>
      <c r="E876" s="19">
        <v>145000</v>
      </c>
      <c r="F876" s="19">
        <v>300000</v>
      </c>
      <c r="G876" s="19">
        <v>300000</v>
      </c>
      <c r="H876" s="250"/>
      <c r="I876" s="255" t="s">
        <v>4631</v>
      </c>
    </row>
    <row r="877" spans="1:9" ht="13.15" customHeight="1" x14ac:dyDescent="0.25">
      <c r="A877" s="3">
        <v>10</v>
      </c>
      <c r="B877" s="254" t="s">
        <v>4421</v>
      </c>
      <c r="C877" s="207" t="s">
        <v>4221</v>
      </c>
      <c r="D877" s="19">
        <v>409000</v>
      </c>
      <c r="E877" s="19">
        <v>235000</v>
      </c>
      <c r="F877" s="19">
        <v>500000</v>
      </c>
      <c r="G877" s="19">
        <v>595000</v>
      </c>
      <c r="H877" s="250"/>
      <c r="I877" s="255" t="s">
        <v>4631</v>
      </c>
    </row>
    <row r="878" spans="1:9" ht="13.15" customHeight="1" x14ac:dyDescent="0.25">
      <c r="A878" s="3">
        <v>11</v>
      </c>
      <c r="B878" s="254" t="s">
        <v>4423</v>
      </c>
      <c r="C878" s="207" t="s">
        <v>4223</v>
      </c>
      <c r="D878" s="19">
        <v>1090000</v>
      </c>
      <c r="E878" s="19">
        <v>537000</v>
      </c>
      <c r="F878" s="19">
        <v>900000</v>
      </c>
      <c r="G878" s="19">
        <v>900000</v>
      </c>
      <c r="H878" s="250"/>
      <c r="I878" s="255" t="s">
        <v>4631</v>
      </c>
    </row>
    <row r="879" spans="1:9" ht="13.15" customHeight="1" x14ac:dyDescent="0.25">
      <c r="A879" s="50" t="s">
        <v>294</v>
      </c>
      <c r="B879" s="256"/>
      <c r="C879" s="208"/>
      <c r="D879" s="257">
        <v>8514000</v>
      </c>
      <c r="E879" s="257">
        <v>7800000</v>
      </c>
      <c r="F879" s="257">
        <v>15900000</v>
      </c>
      <c r="G879" s="257">
        <v>15900000</v>
      </c>
      <c r="H879" s="250"/>
      <c r="I879" s="255"/>
    </row>
    <row r="880" spans="1:9" ht="13.15" customHeight="1" x14ac:dyDescent="0.25">
      <c r="A880" s="57">
        <v>87</v>
      </c>
      <c r="B880" s="252" t="s">
        <v>4524</v>
      </c>
      <c r="C880" s="205" t="s">
        <v>4327</v>
      </c>
      <c r="D880" s="253"/>
      <c r="E880" s="253"/>
      <c r="F880" s="253"/>
      <c r="G880" s="253"/>
      <c r="H880" s="250"/>
      <c r="I880" s="255"/>
    </row>
    <row r="881" spans="1:9" ht="13.15" customHeight="1" x14ac:dyDescent="0.25">
      <c r="A881" s="3">
        <v>1</v>
      </c>
      <c r="B881" s="254" t="s">
        <v>4410</v>
      </c>
      <c r="C881" s="207" t="s">
        <v>4210</v>
      </c>
      <c r="D881" s="19">
        <v>1200300</v>
      </c>
      <c r="E881" s="19">
        <v>1000000</v>
      </c>
      <c r="F881" s="19">
        <v>2200000</v>
      </c>
      <c r="G881" s="19">
        <v>2200000</v>
      </c>
      <c r="H881" s="250"/>
      <c r="I881" s="255" t="s">
        <v>4631</v>
      </c>
    </row>
    <row r="882" spans="1:9" ht="13.15" customHeight="1" x14ac:dyDescent="0.25">
      <c r="A882" s="3">
        <v>2</v>
      </c>
      <c r="B882" s="254" t="s">
        <v>4425</v>
      </c>
      <c r="C882" s="207" t="s">
        <v>4225</v>
      </c>
      <c r="D882" s="19">
        <v>275000</v>
      </c>
      <c r="E882" s="19">
        <v>100000</v>
      </c>
      <c r="F882" s="19">
        <v>700000</v>
      </c>
      <c r="G882" s="19">
        <v>515000</v>
      </c>
      <c r="H882" s="250"/>
      <c r="I882" s="255" t="s">
        <v>4631</v>
      </c>
    </row>
    <row r="883" spans="1:9" ht="13.15" customHeight="1" x14ac:dyDescent="0.25">
      <c r="A883" s="3">
        <v>3</v>
      </c>
      <c r="B883" s="254" t="s">
        <v>4411</v>
      </c>
      <c r="C883" s="207" t="s">
        <v>4211</v>
      </c>
      <c r="D883" s="19">
        <v>200000</v>
      </c>
      <c r="E883" s="19">
        <v>50000</v>
      </c>
      <c r="F883" s="19">
        <v>400000</v>
      </c>
      <c r="G883" s="19">
        <v>300000</v>
      </c>
      <c r="H883" s="250"/>
      <c r="I883" s="255" t="s">
        <v>4631</v>
      </c>
    </row>
    <row r="884" spans="1:9" ht="13.15" customHeight="1" x14ac:dyDescent="0.25">
      <c r="A884" s="3">
        <v>4</v>
      </c>
      <c r="B884" s="254" t="s">
        <v>4413</v>
      </c>
      <c r="C884" s="207" t="s">
        <v>4213</v>
      </c>
      <c r="D884" s="19">
        <v>550000</v>
      </c>
      <c r="E884" s="19">
        <v>600000</v>
      </c>
      <c r="F884" s="19">
        <v>1000000</v>
      </c>
      <c r="G884" s="19">
        <v>1000000</v>
      </c>
      <c r="H884" s="250"/>
      <c r="I884" s="255" t="s">
        <v>4631</v>
      </c>
    </row>
    <row r="885" spans="1:9" ht="13.15" customHeight="1" x14ac:dyDescent="0.25">
      <c r="A885" s="3">
        <v>5</v>
      </c>
      <c r="B885" s="254" t="s">
        <v>4416</v>
      </c>
      <c r="C885" s="207" t="s">
        <v>4216</v>
      </c>
      <c r="D885" s="19">
        <v>250000</v>
      </c>
      <c r="E885" s="19">
        <v>500000</v>
      </c>
      <c r="F885" s="19">
        <v>1000000</v>
      </c>
      <c r="G885" s="19">
        <v>1000000</v>
      </c>
      <c r="H885" s="250"/>
      <c r="I885" s="255" t="s">
        <v>4631</v>
      </c>
    </row>
    <row r="886" spans="1:9" ht="13.15" customHeight="1" x14ac:dyDescent="0.25">
      <c r="A886" s="3">
        <v>7</v>
      </c>
      <c r="B886" s="254" t="s">
        <v>4428</v>
      </c>
      <c r="C886" s="207" t="s">
        <v>4228</v>
      </c>
      <c r="D886" s="19">
        <v>425000</v>
      </c>
      <c r="E886" s="19">
        <v>700000</v>
      </c>
      <c r="F886" s="19">
        <v>1200000</v>
      </c>
      <c r="G886" s="19">
        <v>1200000</v>
      </c>
      <c r="H886" s="250"/>
      <c r="I886" s="255" t="s">
        <v>4631</v>
      </c>
    </row>
    <row r="887" spans="1:9" ht="13.15" customHeight="1" x14ac:dyDescent="0.25">
      <c r="A887" s="3">
        <v>8</v>
      </c>
      <c r="B887" s="254" t="s">
        <v>4432</v>
      </c>
      <c r="C887" s="207" t="s">
        <v>4232</v>
      </c>
      <c r="D887" s="19">
        <v>3838500</v>
      </c>
      <c r="E887" s="19">
        <v>1400000</v>
      </c>
      <c r="F887" s="19">
        <v>3700000</v>
      </c>
      <c r="G887" s="19">
        <v>3700000</v>
      </c>
      <c r="H887" s="250"/>
      <c r="I887" s="255" t="s">
        <v>4631</v>
      </c>
    </row>
    <row r="888" spans="1:9" ht="13.15" customHeight="1" x14ac:dyDescent="0.25">
      <c r="A888" s="3">
        <v>9</v>
      </c>
      <c r="B888" s="254" t="s">
        <v>4445</v>
      </c>
      <c r="C888" s="207" t="s">
        <v>4245</v>
      </c>
      <c r="D888" s="19">
        <v>200000</v>
      </c>
      <c r="E888" s="19">
        <v>50000</v>
      </c>
      <c r="F888" s="19">
        <v>300000</v>
      </c>
      <c r="G888" s="19">
        <v>200000</v>
      </c>
      <c r="H888" s="250"/>
      <c r="I888" s="255" t="s">
        <v>4631</v>
      </c>
    </row>
    <row r="889" spans="1:9" ht="13.15" customHeight="1" x14ac:dyDescent="0.25">
      <c r="A889" s="3">
        <v>10</v>
      </c>
      <c r="B889" s="254" t="s">
        <v>4421</v>
      </c>
      <c r="C889" s="207" t="s">
        <v>4221</v>
      </c>
      <c r="D889" s="19">
        <v>300000</v>
      </c>
      <c r="E889" s="19">
        <v>100000</v>
      </c>
      <c r="F889" s="19">
        <v>700000</v>
      </c>
      <c r="G889" s="19">
        <v>500000</v>
      </c>
      <c r="H889" s="250"/>
      <c r="I889" s="255" t="s">
        <v>4631</v>
      </c>
    </row>
    <row r="890" spans="1:9" ht="13.15" customHeight="1" x14ac:dyDescent="0.25">
      <c r="A890" s="3">
        <v>11</v>
      </c>
      <c r="B890" s="254" t="s">
        <v>4423</v>
      </c>
      <c r="C890" s="207" t="s">
        <v>4223</v>
      </c>
      <c r="D890" s="19">
        <v>450000</v>
      </c>
      <c r="E890" s="20">
        <v>0</v>
      </c>
      <c r="F890" s="19">
        <v>500000</v>
      </c>
      <c r="G890" s="19">
        <v>500000</v>
      </c>
      <c r="H890" s="250"/>
      <c r="I890" s="255" t="s">
        <v>4631</v>
      </c>
    </row>
    <row r="891" spans="1:9" ht="13.15" customHeight="1" x14ac:dyDescent="0.25">
      <c r="A891" s="50" t="s">
        <v>294</v>
      </c>
      <c r="B891" s="256"/>
      <c r="C891" s="208"/>
      <c r="D891" s="257">
        <v>7688800</v>
      </c>
      <c r="E891" s="257">
        <v>4500000</v>
      </c>
      <c r="F891" s="257">
        <v>11700000</v>
      </c>
      <c r="G891" s="257">
        <v>11115000</v>
      </c>
      <c r="H891" s="250"/>
      <c r="I891" s="255"/>
    </row>
    <row r="892" spans="1:9" ht="13.15" customHeight="1" x14ac:dyDescent="0.25">
      <c r="A892" s="57">
        <v>88</v>
      </c>
      <c r="B892" s="252" t="s">
        <v>4525</v>
      </c>
      <c r="C892" s="205" t="s">
        <v>4328</v>
      </c>
      <c r="D892" s="253"/>
      <c r="E892" s="253"/>
      <c r="F892" s="253"/>
      <c r="G892" s="253"/>
      <c r="H892" s="250"/>
      <c r="I892" s="255"/>
    </row>
    <row r="893" spans="1:9" ht="13.15" customHeight="1" x14ac:dyDescent="0.25">
      <c r="A893" s="3">
        <v>1</v>
      </c>
      <c r="B893" s="254" t="s">
        <v>4410</v>
      </c>
      <c r="C893" s="207" t="s">
        <v>4210</v>
      </c>
      <c r="D893" s="19">
        <v>10325000</v>
      </c>
      <c r="E893" s="19">
        <v>9500000</v>
      </c>
      <c r="F893" s="19">
        <v>12200000</v>
      </c>
      <c r="G893" s="19">
        <v>12200000</v>
      </c>
      <c r="H893" s="250"/>
      <c r="I893" s="255" t="s">
        <v>4631</v>
      </c>
    </row>
    <row r="894" spans="1:9" ht="13.15" customHeight="1" x14ac:dyDescent="0.25">
      <c r="A894" s="3">
        <v>2</v>
      </c>
      <c r="B894" s="254" t="s">
        <v>4425</v>
      </c>
      <c r="C894" s="207" t="s">
        <v>4225</v>
      </c>
      <c r="D894" s="19">
        <v>1000000</v>
      </c>
      <c r="E894" s="19">
        <v>700000</v>
      </c>
      <c r="F894" s="19">
        <v>1000000</v>
      </c>
      <c r="G894" s="19">
        <v>1000000</v>
      </c>
      <c r="H894" s="250"/>
      <c r="I894" s="255" t="s">
        <v>4631</v>
      </c>
    </row>
    <row r="895" spans="1:9" ht="13.15" customHeight="1" x14ac:dyDescent="0.25">
      <c r="A895" s="3">
        <v>3</v>
      </c>
      <c r="B895" s="254" t="s">
        <v>4411</v>
      </c>
      <c r="C895" s="207" t="s">
        <v>4211</v>
      </c>
      <c r="D895" s="19">
        <v>875000</v>
      </c>
      <c r="E895" s="19">
        <v>300000</v>
      </c>
      <c r="F895" s="19">
        <v>500000</v>
      </c>
      <c r="G895" s="19">
        <v>500000</v>
      </c>
      <c r="H895" s="250"/>
      <c r="I895" s="255" t="s">
        <v>4631</v>
      </c>
    </row>
    <row r="896" spans="1:9" ht="13.15" customHeight="1" x14ac:dyDescent="0.25">
      <c r="A896" s="3">
        <v>4</v>
      </c>
      <c r="B896" s="254" t="s">
        <v>4412</v>
      </c>
      <c r="C896" s="207" t="s">
        <v>4212</v>
      </c>
      <c r="D896" s="19">
        <v>1000000</v>
      </c>
      <c r="E896" s="19">
        <v>100000</v>
      </c>
      <c r="F896" s="19">
        <v>500000</v>
      </c>
      <c r="G896" s="19">
        <v>500000</v>
      </c>
      <c r="H896" s="250"/>
      <c r="I896" s="255" t="s">
        <v>4631</v>
      </c>
    </row>
    <row r="897" spans="1:9" ht="13.15" customHeight="1" x14ac:dyDescent="0.25">
      <c r="A897" s="3">
        <v>5</v>
      </c>
      <c r="B897" s="254" t="s">
        <v>4426</v>
      </c>
      <c r="C897" s="207" t="s">
        <v>4226</v>
      </c>
      <c r="D897" s="19">
        <v>1000000</v>
      </c>
      <c r="E897" s="19">
        <v>600000</v>
      </c>
      <c r="F897" s="19">
        <v>1000000</v>
      </c>
      <c r="G897" s="19">
        <v>1000000</v>
      </c>
      <c r="H897" s="250"/>
      <c r="I897" s="255" t="s">
        <v>4631</v>
      </c>
    </row>
    <row r="898" spans="1:9" ht="13.15" customHeight="1" x14ac:dyDescent="0.25">
      <c r="A898" s="3">
        <v>6</v>
      </c>
      <c r="B898" s="254" t="s">
        <v>4413</v>
      </c>
      <c r="C898" s="207" t="s">
        <v>4213</v>
      </c>
      <c r="D898" s="19">
        <v>3390000</v>
      </c>
      <c r="E898" s="19">
        <v>4500000</v>
      </c>
      <c r="F898" s="19">
        <v>5000000</v>
      </c>
      <c r="G898" s="19">
        <v>5000000</v>
      </c>
      <c r="H898" s="250"/>
      <c r="I898" s="255" t="s">
        <v>4631</v>
      </c>
    </row>
    <row r="899" spans="1:9" ht="13.15" customHeight="1" x14ac:dyDescent="0.25">
      <c r="A899" s="3">
        <v>7</v>
      </c>
      <c r="B899" s="254" t="s">
        <v>4414</v>
      </c>
      <c r="C899" s="207" t="s">
        <v>4214</v>
      </c>
      <c r="D899" s="19">
        <v>1000000</v>
      </c>
      <c r="E899" s="19">
        <v>250000</v>
      </c>
      <c r="F899" s="19">
        <v>500000</v>
      </c>
      <c r="G899" s="19">
        <v>500000</v>
      </c>
      <c r="H899" s="250"/>
      <c r="I899" s="255" t="s">
        <v>4631</v>
      </c>
    </row>
    <row r="900" spans="1:9" ht="13.15" customHeight="1" x14ac:dyDescent="0.25">
      <c r="A900" s="3">
        <v>8</v>
      </c>
      <c r="B900" s="254" t="s">
        <v>4416</v>
      </c>
      <c r="C900" s="207" t="s">
        <v>4216</v>
      </c>
      <c r="D900" s="19">
        <v>991600</v>
      </c>
      <c r="E900" s="19">
        <v>1000000</v>
      </c>
      <c r="F900" s="19">
        <v>1500000</v>
      </c>
      <c r="G900" s="19">
        <v>1500000</v>
      </c>
      <c r="H900" s="250"/>
      <c r="I900" s="255" t="s">
        <v>4631</v>
      </c>
    </row>
    <row r="901" spans="1:9" ht="13.15" customHeight="1" x14ac:dyDescent="0.25">
      <c r="A901" s="3">
        <v>9</v>
      </c>
      <c r="B901" s="254" t="s">
        <v>4427</v>
      </c>
      <c r="C901" s="207" t="s">
        <v>4227</v>
      </c>
      <c r="D901" s="19">
        <v>1000000</v>
      </c>
      <c r="E901" s="19">
        <v>150000</v>
      </c>
      <c r="F901" s="19">
        <v>500000</v>
      </c>
      <c r="G901" s="19">
        <v>500000</v>
      </c>
      <c r="H901" s="250"/>
      <c r="I901" s="255" t="s">
        <v>4631</v>
      </c>
    </row>
    <row r="902" spans="1:9" ht="13.15" customHeight="1" x14ac:dyDescent="0.25">
      <c r="A902" s="3">
        <v>10</v>
      </c>
      <c r="B902" s="254" t="s">
        <v>4417</v>
      </c>
      <c r="C902" s="207" t="s">
        <v>4217</v>
      </c>
      <c r="D902" s="19">
        <v>7000000</v>
      </c>
      <c r="E902" s="19">
        <v>2750000</v>
      </c>
      <c r="F902" s="19">
        <v>5000000</v>
      </c>
      <c r="G902" s="19">
        <v>5000000</v>
      </c>
      <c r="H902" s="250"/>
      <c r="I902" s="255" t="s">
        <v>4631</v>
      </c>
    </row>
    <row r="903" spans="1:9" ht="13.15" customHeight="1" x14ac:dyDescent="0.25">
      <c r="A903" s="3">
        <v>11</v>
      </c>
      <c r="B903" s="254" t="s">
        <v>4428</v>
      </c>
      <c r="C903" s="207" t="s">
        <v>4228</v>
      </c>
      <c r="D903" s="19">
        <v>5400000</v>
      </c>
      <c r="E903" s="19">
        <v>2647200</v>
      </c>
      <c r="F903" s="19">
        <v>3000000</v>
      </c>
      <c r="G903" s="19">
        <v>3000000</v>
      </c>
      <c r="H903" s="250"/>
      <c r="I903" s="255" t="s">
        <v>4631</v>
      </c>
    </row>
    <row r="904" spans="1:9" ht="13.15" customHeight="1" x14ac:dyDescent="0.25">
      <c r="A904" s="3">
        <v>12</v>
      </c>
      <c r="B904" s="254" t="s">
        <v>4429</v>
      </c>
      <c r="C904" s="207" t="s">
        <v>4229</v>
      </c>
      <c r="D904" s="19">
        <v>2000000</v>
      </c>
      <c r="E904" s="19">
        <v>600000</v>
      </c>
      <c r="F904" s="19">
        <v>1000000</v>
      </c>
      <c r="G904" s="19">
        <v>1000000</v>
      </c>
      <c r="H904" s="250"/>
      <c r="I904" s="255" t="s">
        <v>4631</v>
      </c>
    </row>
    <row r="905" spans="1:9" ht="13.15" customHeight="1" x14ac:dyDescent="0.25">
      <c r="A905" s="3">
        <v>13</v>
      </c>
      <c r="B905" s="254" t="s">
        <v>4430</v>
      </c>
      <c r="C905" s="207" t="s">
        <v>4230</v>
      </c>
      <c r="D905" s="19">
        <v>350000</v>
      </c>
      <c r="E905" s="19">
        <v>450000</v>
      </c>
      <c r="F905" s="19">
        <v>1000000</v>
      </c>
      <c r="G905" s="19">
        <v>1000000</v>
      </c>
      <c r="H905" s="250"/>
      <c r="I905" s="255" t="s">
        <v>4631</v>
      </c>
    </row>
    <row r="906" spans="1:9" ht="13.15" customHeight="1" x14ac:dyDescent="0.25">
      <c r="A906" s="3">
        <v>14</v>
      </c>
      <c r="B906" s="254" t="s">
        <v>4431</v>
      </c>
      <c r="C906" s="207" t="s">
        <v>4231</v>
      </c>
      <c r="D906" s="19">
        <v>1400000</v>
      </c>
      <c r="E906" s="19">
        <v>450000</v>
      </c>
      <c r="F906" s="19">
        <v>1000000</v>
      </c>
      <c r="G906" s="19">
        <v>1000000</v>
      </c>
      <c r="H906" s="250"/>
      <c r="I906" s="255" t="s">
        <v>4631</v>
      </c>
    </row>
    <row r="907" spans="1:9" ht="13.15" customHeight="1" x14ac:dyDescent="0.25">
      <c r="A907" s="3">
        <v>15</v>
      </c>
      <c r="B907" s="254" t="s">
        <v>4418</v>
      </c>
      <c r="C907" s="207" t="s">
        <v>4218</v>
      </c>
      <c r="D907" s="20">
        <v>0</v>
      </c>
      <c r="E907" s="19">
        <v>200000</v>
      </c>
      <c r="F907" s="19">
        <v>500000</v>
      </c>
      <c r="G907" s="19">
        <v>500000</v>
      </c>
      <c r="H907" s="250"/>
      <c r="I907" s="255" t="s">
        <v>4631</v>
      </c>
    </row>
    <row r="908" spans="1:9" ht="13.15" customHeight="1" x14ac:dyDescent="0.25">
      <c r="A908" s="3">
        <v>16</v>
      </c>
      <c r="B908" s="254" t="s">
        <v>4432</v>
      </c>
      <c r="C908" s="207" t="s">
        <v>4232</v>
      </c>
      <c r="D908" s="19">
        <v>4000000</v>
      </c>
      <c r="E908" s="19">
        <v>6000000</v>
      </c>
      <c r="F908" s="19">
        <v>8000000</v>
      </c>
      <c r="G908" s="19">
        <v>8000000</v>
      </c>
      <c r="H908" s="250"/>
      <c r="I908" s="255" t="s">
        <v>4631</v>
      </c>
    </row>
    <row r="909" spans="1:9" ht="13.15" customHeight="1" x14ac:dyDescent="0.25">
      <c r="A909" s="3">
        <v>17</v>
      </c>
      <c r="B909" s="254" t="s">
        <v>4419</v>
      </c>
      <c r="C909" s="207" t="s">
        <v>4219</v>
      </c>
      <c r="D909" s="20">
        <v>0</v>
      </c>
      <c r="E909" s="19">
        <v>3014800</v>
      </c>
      <c r="F909" s="19">
        <v>4165800</v>
      </c>
      <c r="G909" s="19">
        <v>4165800</v>
      </c>
      <c r="H909" s="250"/>
      <c r="I909" s="255" t="s">
        <v>4631</v>
      </c>
    </row>
    <row r="910" spans="1:9" ht="13.15" customHeight="1" x14ac:dyDescent="0.25">
      <c r="A910" s="3">
        <v>18</v>
      </c>
      <c r="B910" s="254" t="s">
        <v>4433</v>
      </c>
      <c r="C910" s="207" t="s">
        <v>4233</v>
      </c>
      <c r="D910" s="20">
        <v>0</v>
      </c>
      <c r="E910" s="19">
        <v>350000</v>
      </c>
      <c r="F910" s="19">
        <v>500000</v>
      </c>
      <c r="G910" s="19">
        <v>500000</v>
      </c>
      <c r="H910" s="250"/>
      <c r="I910" s="255" t="s">
        <v>4631</v>
      </c>
    </row>
    <row r="911" spans="1:9" ht="13.15" customHeight="1" x14ac:dyDescent="0.25">
      <c r="A911" s="3">
        <v>19</v>
      </c>
      <c r="B911" s="254" t="s">
        <v>4434</v>
      </c>
      <c r="C911" s="207" t="s">
        <v>4234</v>
      </c>
      <c r="D911" s="20">
        <v>0</v>
      </c>
      <c r="E911" s="19">
        <v>950000</v>
      </c>
      <c r="F911" s="19">
        <v>1000000</v>
      </c>
      <c r="G911" s="19">
        <v>1000000</v>
      </c>
      <c r="H911" s="250"/>
      <c r="I911" s="255" t="s">
        <v>4631</v>
      </c>
    </row>
    <row r="912" spans="1:9" ht="13.15" customHeight="1" x14ac:dyDescent="0.25">
      <c r="A912" s="3">
        <v>20</v>
      </c>
      <c r="B912" s="254" t="s">
        <v>4435</v>
      </c>
      <c r="C912" s="207" t="s">
        <v>4235</v>
      </c>
      <c r="D912" s="19">
        <v>2400000</v>
      </c>
      <c r="E912" s="19">
        <v>2000000</v>
      </c>
      <c r="F912" s="19">
        <v>2500000</v>
      </c>
      <c r="G912" s="19">
        <v>2500000</v>
      </c>
      <c r="H912" s="250"/>
      <c r="I912" s="255" t="s">
        <v>4631</v>
      </c>
    </row>
    <row r="913" spans="1:9" ht="13.15" customHeight="1" x14ac:dyDescent="0.25">
      <c r="A913" s="3">
        <v>21</v>
      </c>
      <c r="B913" s="254" t="s">
        <v>4436</v>
      </c>
      <c r="C913" s="207" t="s">
        <v>4236</v>
      </c>
      <c r="D913" s="19">
        <v>50000</v>
      </c>
      <c r="E913" s="19">
        <v>5400</v>
      </c>
      <c r="F913" s="19">
        <v>50000</v>
      </c>
      <c r="G913" s="19">
        <v>50000</v>
      </c>
      <c r="H913" s="250"/>
      <c r="I913" s="255" t="s">
        <v>4631</v>
      </c>
    </row>
    <row r="914" spans="1:9" ht="13.15" customHeight="1" x14ac:dyDescent="0.25">
      <c r="A914" s="3">
        <v>22</v>
      </c>
      <c r="B914" s="254" t="s">
        <v>4421</v>
      </c>
      <c r="C914" s="207" t="s">
        <v>4221</v>
      </c>
      <c r="D914" s="19">
        <v>699600</v>
      </c>
      <c r="E914" s="19">
        <v>800000</v>
      </c>
      <c r="F914" s="19">
        <v>1000000</v>
      </c>
      <c r="G914" s="19">
        <v>1000000</v>
      </c>
      <c r="H914" s="250"/>
      <c r="I914" s="255" t="s">
        <v>4631</v>
      </c>
    </row>
    <row r="915" spans="1:9" ht="13.15" customHeight="1" x14ac:dyDescent="0.25">
      <c r="A915" s="3">
        <v>23</v>
      </c>
      <c r="B915" s="254" t="s">
        <v>4437</v>
      </c>
      <c r="C915" s="207" t="s">
        <v>4237</v>
      </c>
      <c r="D915" s="20">
        <v>0</v>
      </c>
      <c r="E915" s="19">
        <v>700000</v>
      </c>
      <c r="F915" s="19">
        <v>1000000</v>
      </c>
      <c r="G915" s="19">
        <v>1000000</v>
      </c>
      <c r="H915" s="250"/>
      <c r="I915" s="255" t="s">
        <v>4631</v>
      </c>
    </row>
    <row r="916" spans="1:9" ht="13.15" customHeight="1" x14ac:dyDescent="0.25">
      <c r="A916" s="3">
        <v>24</v>
      </c>
      <c r="B916" s="254" t="s">
        <v>4438</v>
      </c>
      <c r="C916" s="207" t="s">
        <v>4238</v>
      </c>
      <c r="D916" s="20">
        <v>0</v>
      </c>
      <c r="E916" s="19">
        <v>150000</v>
      </c>
      <c r="F916" s="19">
        <v>500000</v>
      </c>
      <c r="G916" s="19">
        <v>500000</v>
      </c>
      <c r="H916" s="250"/>
      <c r="I916" s="255" t="s">
        <v>4631</v>
      </c>
    </row>
    <row r="917" spans="1:9" ht="13.15" customHeight="1" x14ac:dyDescent="0.25">
      <c r="A917" s="3">
        <v>25</v>
      </c>
      <c r="B917" s="254" t="s">
        <v>4439</v>
      </c>
      <c r="C917" s="207" t="s">
        <v>4239</v>
      </c>
      <c r="D917" s="20">
        <v>0</v>
      </c>
      <c r="E917" s="19">
        <v>200000</v>
      </c>
      <c r="F917" s="19">
        <v>500000</v>
      </c>
      <c r="G917" s="19">
        <v>500000</v>
      </c>
      <c r="H917" s="250"/>
      <c r="I917" s="255" t="s">
        <v>4631</v>
      </c>
    </row>
    <row r="918" spans="1:9" ht="13.15" customHeight="1" x14ac:dyDescent="0.25">
      <c r="A918" s="3">
        <v>26</v>
      </c>
      <c r="B918" s="254" t="s">
        <v>4422</v>
      </c>
      <c r="C918" s="207" t="s">
        <v>4222</v>
      </c>
      <c r="D918" s="20">
        <v>0</v>
      </c>
      <c r="E918" s="19">
        <v>166000</v>
      </c>
      <c r="F918" s="19">
        <v>250000</v>
      </c>
      <c r="G918" s="19">
        <v>250000</v>
      </c>
      <c r="H918" s="250"/>
      <c r="I918" s="255" t="s">
        <v>4631</v>
      </c>
    </row>
    <row r="919" spans="1:9" ht="13.15" customHeight="1" x14ac:dyDescent="0.25">
      <c r="A919" s="3">
        <v>27</v>
      </c>
      <c r="B919" s="254" t="s">
        <v>4423</v>
      </c>
      <c r="C919" s="207" t="s">
        <v>4223</v>
      </c>
      <c r="D919" s="19">
        <v>5410000</v>
      </c>
      <c r="E919" s="19">
        <v>2966000</v>
      </c>
      <c r="F919" s="19">
        <v>4000000</v>
      </c>
      <c r="G919" s="19">
        <v>4000000</v>
      </c>
      <c r="H919" s="250"/>
      <c r="I919" s="255" t="s">
        <v>4631</v>
      </c>
    </row>
    <row r="920" spans="1:9" ht="13.15" customHeight="1" x14ac:dyDescent="0.25">
      <c r="A920" s="3">
        <v>28</v>
      </c>
      <c r="B920" s="254" t="s">
        <v>4440</v>
      </c>
      <c r="C920" s="207" t="s">
        <v>4240</v>
      </c>
      <c r="D920" s="19">
        <v>750000</v>
      </c>
      <c r="E920" s="19">
        <v>500000</v>
      </c>
      <c r="F920" s="19">
        <v>1000000</v>
      </c>
      <c r="G920" s="19">
        <v>1000000</v>
      </c>
      <c r="H920" s="250"/>
      <c r="I920" s="255" t="s">
        <v>4631</v>
      </c>
    </row>
    <row r="921" spans="1:9" ht="13.15" customHeight="1" x14ac:dyDescent="0.25">
      <c r="A921" s="3">
        <v>29</v>
      </c>
      <c r="B921" s="254" t="s">
        <v>4441</v>
      </c>
      <c r="C921" s="207" t="s">
        <v>4241</v>
      </c>
      <c r="D921" s="20">
        <v>0</v>
      </c>
      <c r="E921" s="20">
        <v>0</v>
      </c>
      <c r="F921" s="19">
        <v>2000000</v>
      </c>
      <c r="G921" s="19">
        <v>2000000</v>
      </c>
      <c r="H921" s="250"/>
      <c r="I921" s="255" t="s">
        <v>4631</v>
      </c>
    </row>
    <row r="922" spans="1:9" ht="13.15" customHeight="1" x14ac:dyDescent="0.25">
      <c r="A922" s="50" t="s">
        <v>294</v>
      </c>
      <c r="B922" s="256"/>
      <c r="C922" s="208"/>
      <c r="D922" s="257">
        <v>50041200</v>
      </c>
      <c r="E922" s="257">
        <v>41999400</v>
      </c>
      <c r="F922" s="257">
        <v>60665800</v>
      </c>
      <c r="G922" s="257">
        <v>60665800</v>
      </c>
      <c r="H922" s="250"/>
      <c r="I922" s="255"/>
    </row>
    <row r="923" spans="1:9" ht="13.15" customHeight="1" x14ac:dyDescent="0.25">
      <c r="A923" s="57">
        <v>89</v>
      </c>
      <c r="B923" s="252" t="s">
        <v>4526</v>
      </c>
      <c r="C923" s="205" t="s">
        <v>4329</v>
      </c>
      <c r="D923" s="253"/>
      <c r="E923" s="253"/>
      <c r="F923" s="253"/>
      <c r="G923" s="253"/>
      <c r="H923" s="250"/>
      <c r="I923" s="255"/>
    </row>
    <row r="924" spans="1:9" ht="13.15" customHeight="1" x14ac:dyDescent="0.25">
      <c r="A924" s="3">
        <v>1</v>
      </c>
      <c r="B924" s="254" t="s">
        <v>4410</v>
      </c>
      <c r="C924" s="207" t="s">
        <v>4210</v>
      </c>
      <c r="D924" s="19">
        <v>4300000</v>
      </c>
      <c r="E924" s="19">
        <v>3250000</v>
      </c>
      <c r="F924" s="19">
        <v>4000000</v>
      </c>
      <c r="G924" s="19">
        <v>3000000</v>
      </c>
      <c r="H924" s="250"/>
      <c r="I924" s="255" t="s">
        <v>4631</v>
      </c>
    </row>
    <row r="925" spans="1:9" ht="13.15" customHeight="1" x14ac:dyDescent="0.25">
      <c r="A925" s="3">
        <v>2</v>
      </c>
      <c r="B925" s="254" t="s">
        <v>4425</v>
      </c>
      <c r="C925" s="207" t="s">
        <v>4225</v>
      </c>
      <c r="D925" s="19">
        <v>1800000</v>
      </c>
      <c r="E925" s="19">
        <v>800000</v>
      </c>
      <c r="F925" s="19">
        <v>1000000</v>
      </c>
      <c r="G925" s="19">
        <v>500000</v>
      </c>
      <c r="H925" s="250"/>
      <c r="I925" s="255" t="s">
        <v>4631</v>
      </c>
    </row>
    <row r="926" spans="1:9" ht="13.15" customHeight="1" x14ac:dyDescent="0.25">
      <c r="A926" s="3">
        <v>3</v>
      </c>
      <c r="B926" s="254" t="s">
        <v>4411</v>
      </c>
      <c r="C926" s="207" t="s">
        <v>4211</v>
      </c>
      <c r="D926" s="19">
        <v>1700150</v>
      </c>
      <c r="E926" s="19">
        <v>850000</v>
      </c>
      <c r="F926" s="19">
        <v>1000000</v>
      </c>
      <c r="G926" s="19">
        <v>500000</v>
      </c>
      <c r="H926" s="250"/>
      <c r="I926" s="255" t="s">
        <v>4631</v>
      </c>
    </row>
    <row r="927" spans="1:9" ht="13.15" customHeight="1" x14ac:dyDescent="0.25">
      <c r="A927" s="3">
        <v>4</v>
      </c>
      <c r="B927" s="254" t="s">
        <v>4412</v>
      </c>
      <c r="C927" s="207" t="s">
        <v>4212</v>
      </c>
      <c r="D927" s="20">
        <v>0</v>
      </c>
      <c r="E927" s="19">
        <v>250000</v>
      </c>
      <c r="F927" s="19">
        <v>500000</v>
      </c>
      <c r="G927" s="19">
        <v>500000</v>
      </c>
      <c r="H927" s="250"/>
      <c r="I927" s="255" t="s">
        <v>4631</v>
      </c>
    </row>
    <row r="928" spans="1:9" ht="13.15" customHeight="1" x14ac:dyDescent="0.25">
      <c r="A928" s="3">
        <v>5</v>
      </c>
      <c r="B928" s="254" t="s">
        <v>4426</v>
      </c>
      <c r="C928" s="207" t="s">
        <v>4226</v>
      </c>
      <c r="D928" s="20">
        <v>0</v>
      </c>
      <c r="E928" s="19">
        <v>600000</v>
      </c>
      <c r="F928" s="19">
        <v>500000</v>
      </c>
      <c r="G928" s="19">
        <v>500000</v>
      </c>
      <c r="H928" s="250"/>
      <c r="I928" s="255" t="s">
        <v>4631</v>
      </c>
    </row>
    <row r="929" spans="1:9" ht="13.15" customHeight="1" x14ac:dyDescent="0.25">
      <c r="A929" s="3">
        <v>6</v>
      </c>
      <c r="B929" s="254" t="s">
        <v>4413</v>
      </c>
      <c r="C929" s="207" t="s">
        <v>4213</v>
      </c>
      <c r="D929" s="19">
        <v>5200450</v>
      </c>
      <c r="E929" s="19">
        <v>3050000</v>
      </c>
      <c r="F929" s="19">
        <v>3500000</v>
      </c>
      <c r="G929" s="19">
        <v>3000000</v>
      </c>
      <c r="H929" s="250"/>
      <c r="I929" s="255" t="s">
        <v>4631</v>
      </c>
    </row>
    <row r="930" spans="1:9" ht="13.15" customHeight="1" x14ac:dyDescent="0.25">
      <c r="A930" s="3">
        <v>7</v>
      </c>
      <c r="B930" s="254" t="s">
        <v>4414</v>
      </c>
      <c r="C930" s="207" t="s">
        <v>4214</v>
      </c>
      <c r="D930" s="20">
        <v>0</v>
      </c>
      <c r="E930" s="19">
        <v>260000</v>
      </c>
      <c r="F930" s="19">
        <v>380000</v>
      </c>
      <c r="G930" s="19">
        <v>300000</v>
      </c>
      <c r="H930" s="250"/>
      <c r="I930" s="255" t="s">
        <v>4631</v>
      </c>
    </row>
    <row r="931" spans="1:9" ht="13.15" customHeight="1" x14ac:dyDescent="0.25">
      <c r="A931" s="3">
        <v>8</v>
      </c>
      <c r="B931" s="254" t="s">
        <v>4416</v>
      </c>
      <c r="C931" s="207" t="s">
        <v>4216</v>
      </c>
      <c r="D931" s="19">
        <v>3050000</v>
      </c>
      <c r="E931" s="19">
        <v>750000</v>
      </c>
      <c r="F931" s="19">
        <v>1300000</v>
      </c>
      <c r="G931" s="19">
        <v>1000000</v>
      </c>
      <c r="H931" s="250"/>
      <c r="I931" s="255" t="s">
        <v>4631</v>
      </c>
    </row>
    <row r="932" spans="1:9" ht="13.15" customHeight="1" x14ac:dyDescent="0.25">
      <c r="A932" s="3">
        <v>9</v>
      </c>
      <c r="B932" s="254" t="s">
        <v>4417</v>
      </c>
      <c r="C932" s="207" t="s">
        <v>4217</v>
      </c>
      <c r="D932" s="19">
        <v>2350000</v>
      </c>
      <c r="E932" s="19">
        <v>1467500</v>
      </c>
      <c r="F932" s="19">
        <v>2000000</v>
      </c>
      <c r="G932" s="19">
        <v>4000000</v>
      </c>
      <c r="H932" s="250"/>
      <c r="I932" s="255" t="s">
        <v>4631</v>
      </c>
    </row>
    <row r="933" spans="1:9" ht="13.15" customHeight="1" x14ac:dyDescent="0.25">
      <c r="A933" s="3">
        <v>10</v>
      </c>
      <c r="B933" s="254" t="s">
        <v>4428</v>
      </c>
      <c r="C933" s="207" t="s">
        <v>4228</v>
      </c>
      <c r="D933" s="19">
        <v>2850000</v>
      </c>
      <c r="E933" s="19">
        <v>1336000</v>
      </c>
      <c r="F933" s="19">
        <v>2000000</v>
      </c>
      <c r="G933" s="19">
        <v>4000000</v>
      </c>
      <c r="H933" s="250"/>
      <c r="I933" s="255" t="s">
        <v>4631</v>
      </c>
    </row>
    <row r="934" spans="1:9" ht="13.15" customHeight="1" x14ac:dyDescent="0.25">
      <c r="A934" s="3">
        <v>11</v>
      </c>
      <c r="B934" s="254" t="s">
        <v>4432</v>
      </c>
      <c r="C934" s="207" t="s">
        <v>4232</v>
      </c>
      <c r="D934" s="19">
        <v>4950000</v>
      </c>
      <c r="E934" s="19">
        <v>3269500</v>
      </c>
      <c r="F934" s="19">
        <v>5000000</v>
      </c>
      <c r="G934" s="19">
        <v>3000000</v>
      </c>
      <c r="H934" s="250"/>
      <c r="I934" s="255" t="s">
        <v>4631</v>
      </c>
    </row>
    <row r="935" spans="1:9" ht="13.15" customHeight="1" x14ac:dyDescent="0.25">
      <c r="A935" s="3">
        <v>12</v>
      </c>
      <c r="B935" s="254" t="s">
        <v>4434</v>
      </c>
      <c r="C935" s="207" t="s">
        <v>4234</v>
      </c>
      <c r="D935" s="20">
        <v>0</v>
      </c>
      <c r="E935" s="19">
        <v>320000</v>
      </c>
      <c r="F935" s="19">
        <v>1000000</v>
      </c>
      <c r="G935" s="19">
        <v>1900000</v>
      </c>
      <c r="H935" s="250"/>
      <c r="I935" s="255" t="s">
        <v>4631</v>
      </c>
    </row>
    <row r="936" spans="1:9" ht="13.15" customHeight="1" x14ac:dyDescent="0.25">
      <c r="A936" s="3">
        <v>13</v>
      </c>
      <c r="B936" s="254" t="s">
        <v>4435</v>
      </c>
      <c r="C936" s="207" t="s">
        <v>4235</v>
      </c>
      <c r="D936" s="20">
        <v>0</v>
      </c>
      <c r="E936" s="19">
        <v>1450000</v>
      </c>
      <c r="F936" s="19">
        <v>2000000</v>
      </c>
      <c r="G936" s="19">
        <v>1000000</v>
      </c>
      <c r="H936" s="250"/>
      <c r="I936" s="255" t="s">
        <v>4631</v>
      </c>
    </row>
    <row r="937" spans="1:9" ht="13.15" customHeight="1" x14ac:dyDescent="0.25">
      <c r="A937" s="3">
        <v>14</v>
      </c>
      <c r="B937" s="254" t="s">
        <v>4436</v>
      </c>
      <c r="C937" s="207" t="s">
        <v>4236</v>
      </c>
      <c r="D937" s="20">
        <v>0</v>
      </c>
      <c r="E937" s="19">
        <v>9500</v>
      </c>
      <c r="F937" s="19">
        <v>20000</v>
      </c>
      <c r="G937" s="19">
        <v>100000</v>
      </c>
      <c r="H937" s="250"/>
      <c r="I937" s="255" t="s">
        <v>4631</v>
      </c>
    </row>
    <row r="938" spans="1:9" ht="13.15" customHeight="1" x14ac:dyDescent="0.25">
      <c r="A938" s="3">
        <v>15</v>
      </c>
      <c r="B938" s="254" t="s">
        <v>4421</v>
      </c>
      <c r="C938" s="207" t="s">
        <v>4221</v>
      </c>
      <c r="D938" s="19">
        <v>1350000</v>
      </c>
      <c r="E938" s="19">
        <v>1900000</v>
      </c>
      <c r="F938" s="19">
        <v>3000000</v>
      </c>
      <c r="G938" s="19">
        <v>3000000</v>
      </c>
      <c r="H938" s="250"/>
      <c r="I938" s="255" t="s">
        <v>4631</v>
      </c>
    </row>
    <row r="939" spans="1:9" ht="13.15" customHeight="1" x14ac:dyDescent="0.25">
      <c r="A939" s="3">
        <v>16</v>
      </c>
      <c r="B939" s="254" t="s">
        <v>4437</v>
      </c>
      <c r="C939" s="207" t="s">
        <v>4237</v>
      </c>
      <c r="D939" s="20">
        <v>0</v>
      </c>
      <c r="E939" s="19">
        <v>1350000</v>
      </c>
      <c r="F939" s="19">
        <v>2000000</v>
      </c>
      <c r="G939" s="19">
        <v>2000000</v>
      </c>
      <c r="H939" s="250"/>
      <c r="I939" s="255" t="s">
        <v>4631</v>
      </c>
    </row>
    <row r="940" spans="1:9" ht="13.15" customHeight="1" x14ac:dyDescent="0.25">
      <c r="A940" s="3">
        <v>17</v>
      </c>
      <c r="B940" s="254" t="s">
        <v>4422</v>
      </c>
      <c r="C940" s="207" t="s">
        <v>4222</v>
      </c>
      <c r="D940" s="20">
        <v>0</v>
      </c>
      <c r="E940" s="19">
        <v>320500</v>
      </c>
      <c r="F940" s="19">
        <v>1000000</v>
      </c>
      <c r="G940" s="19">
        <v>1000000</v>
      </c>
      <c r="H940" s="250"/>
      <c r="I940" s="255" t="s">
        <v>4631</v>
      </c>
    </row>
    <row r="941" spans="1:9" ht="13.15" customHeight="1" x14ac:dyDescent="0.25">
      <c r="A941" s="3">
        <v>18</v>
      </c>
      <c r="B941" s="254" t="s">
        <v>4423</v>
      </c>
      <c r="C941" s="207" t="s">
        <v>4223</v>
      </c>
      <c r="D941" s="19">
        <v>3799400</v>
      </c>
      <c r="E941" s="19">
        <v>2469000</v>
      </c>
      <c r="F941" s="19">
        <v>4000000</v>
      </c>
      <c r="G941" s="19">
        <v>3700000</v>
      </c>
      <c r="H941" s="250"/>
      <c r="I941" s="255" t="s">
        <v>4631</v>
      </c>
    </row>
    <row r="942" spans="1:9" ht="13.15" customHeight="1" x14ac:dyDescent="0.25">
      <c r="A942" s="3">
        <v>19</v>
      </c>
      <c r="B942" s="254" t="s">
        <v>4440</v>
      </c>
      <c r="C942" s="207" t="s">
        <v>4240</v>
      </c>
      <c r="D942" s="20">
        <v>0</v>
      </c>
      <c r="E942" s="19">
        <v>399500</v>
      </c>
      <c r="F942" s="19">
        <v>800000</v>
      </c>
      <c r="G942" s="19">
        <v>1000000</v>
      </c>
      <c r="H942" s="250"/>
      <c r="I942" s="255" t="s">
        <v>4631</v>
      </c>
    </row>
    <row r="943" spans="1:9" ht="13.15" customHeight="1" x14ac:dyDescent="0.25">
      <c r="A943" s="3">
        <v>20</v>
      </c>
      <c r="B943" s="254" t="s">
        <v>4527</v>
      </c>
      <c r="C943" s="207" t="s">
        <v>4330</v>
      </c>
      <c r="D943" s="20">
        <v>0</v>
      </c>
      <c r="E943" s="19">
        <v>500000</v>
      </c>
      <c r="F943" s="19">
        <v>1000000</v>
      </c>
      <c r="G943" s="19">
        <v>1000000</v>
      </c>
      <c r="H943" s="250"/>
      <c r="I943" s="255" t="s">
        <v>4631</v>
      </c>
    </row>
    <row r="944" spans="1:9" ht="13.15" customHeight="1" x14ac:dyDescent="0.25">
      <c r="A944" s="3">
        <v>21</v>
      </c>
      <c r="B944" s="254" t="s">
        <v>4441</v>
      </c>
      <c r="C944" s="207" t="s">
        <v>4241</v>
      </c>
      <c r="D944" s="20">
        <v>0</v>
      </c>
      <c r="E944" s="19">
        <v>2498500</v>
      </c>
      <c r="F944" s="19">
        <v>3000000</v>
      </c>
      <c r="G944" s="19">
        <v>4000000</v>
      </c>
      <c r="H944" s="250"/>
      <c r="I944" s="255" t="s">
        <v>4631</v>
      </c>
    </row>
    <row r="945" spans="1:9" ht="13.15" customHeight="1" x14ac:dyDescent="0.25">
      <c r="A945" s="50" t="s">
        <v>294</v>
      </c>
      <c r="B945" s="256"/>
      <c r="C945" s="208"/>
      <c r="D945" s="257">
        <v>31350000</v>
      </c>
      <c r="E945" s="257">
        <v>27100000</v>
      </c>
      <c r="F945" s="257">
        <v>39000000</v>
      </c>
      <c r="G945" s="257">
        <v>39000000</v>
      </c>
      <c r="H945" s="250"/>
      <c r="I945" s="255"/>
    </row>
    <row r="946" spans="1:9" ht="13.15" customHeight="1" x14ac:dyDescent="0.25">
      <c r="A946" s="57">
        <v>90</v>
      </c>
      <c r="B946" s="252" t="s">
        <v>4528</v>
      </c>
      <c r="C946" s="205" t="s">
        <v>4331</v>
      </c>
      <c r="D946" s="253"/>
      <c r="E946" s="253"/>
      <c r="F946" s="253"/>
      <c r="G946" s="253"/>
      <c r="H946" s="250"/>
      <c r="I946" s="255"/>
    </row>
    <row r="947" spans="1:9" ht="13.15" customHeight="1" x14ac:dyDescent="0.25">
      <c r="A947" s="3">
        <v>1</v>
      </c>
      <c r="B947" s="254" t="s">
        <v>4410</v>
      </c>
      <c r="C947" s="207" t="s">
        <v>4210</v>
      </c>
      <c r="D947" s="19">
        <v>6999800</v>
      </c>
      <c r="E947" s="19">
        <v>6000000</v>
      </c>
      <c r="F947" s="19">
        <v>7000000</v>
      </c>
      <c r="G947" s="19">
        <v>7000000</v>
      </c>
      <c r="H947" s="250"/>
      <c r="I947" s="255" t="s">
        <v>4631</v>
      </c>
    </row>
    <row r="948" spans="1:9" ht="13.15" customHeight="1" x14ac:dyDescent="0.25">
      <c r="A948" s="3">
        <v>2</v>
      </c>
      <c r="B948" s="254" t="s">
        <v>4425</v>
      </c>
      <c r="C948" s="207" t="s">
        <v>4225</v>
      </c>
      <c r="D948" s="19">
        <v>500000</v>
      </c>
      <c r="E948" s="19">
        <v>600000</v>
      </c>
      <c r="F948" s="19">
        <v>1000000</v>
      </c>
      <c r="G948" s="19">
        <v>1000000</v>
      </c>
      <c r="H948" s="250"/>
      <c r="I948" s="255" t="s">
        <v>4631</v>
      </c>
    </row>
    <row r="949" spans="1:9" ht="13.15" customHeight="1" x14ac:dyDescent="0.25">
      <c r="A949" s="3">
        <v>3</v>
      </c>
      <c r="B949" s="254" t="s">
        <v>4411</v>
      </c>
      <c r="C949" s="207" t="s">
        <v>4211</v>
      </c>
      <c r="D949" s="19">
        <v>400000</v>
      </c>
      <c r="E949" s="19">
        <v>350000</v>
      </c>
      <c r="F949" s="19">
        <v>480000</v>
      </c>
      <c r="G949" s="19">
        <v>480000</v>
      </c>
      <c r="H949" s="250"/>
      <c r="I949" s="255" t="s">
        <v>4631</v>
      </c>
    </row>
    <row r="950" spans="1:9" ht="13.15" customHeight="1" x14ac:dyDescent="0.25">
      <c r="A950" s="3">
        <v>4</v>
      </c>
      <c r="B950" s="254" t="s">
        <v>4412</v>
      </c>
      <c r="C950" s="207" t="s">
        <v>4212</v>
      </c>
      <c r="D950" s="19">
        <v>950000</v>
      </c>
      <c r="E950" s="19">
        <v>406000</v>
      </c>
      <c r="F950" s="19">
        <v>500000</v>
      </c>
      <c r="G950" s="19">
        <v>500000</v>
      </c>
      <c r="H950" s="250"/>
      <c r="I950" s="255" t="s">
        <v>4631</v>
      </c>
    </row>
    <row r="951" spans="1:9" ht="13.15" customHeight="1" x14ac:dyDescent="0.25">
      <c r="A951" s="3">
        <v>5</v>
      </c>
      <c r="B951" s="254" t="s">
        <v>4426</v>
      </c>
      <c r="C951" s="207" t="s">
        <v>4226</v>
      </c>
      <c r="D951" s="19">
        <v>700000</v>
      </c>
      <c r="E951" s="19">
        <v>600000</v>
      </c>
      <c r="F951" s="19">
        <v>1000000</v>
      </c>
      <c r="G951" s="19">
        <v>1000000</v>
      </c>
      <c r="H951" s="250"/>
      <c r="I951" s="255" t="s">
        <v>4631</v>
      </c>
    </row>
    <row r="952" spans="1:9" ht="13.15" customHeight="1" x14ac:dyDescent="0.25">
      <c r="A952" s="3">
        <v>6</v>
      </c>
      <c r="B952" s="254" t="s">
        <v>4413</v>
      </c>
      <c r="C952" s="207" t="s">
        <v>4213</v>
      </c>
      <c r="D952" s="19">
        <v>2950000</v>
      </c>
      <c r="E952" s="19">
        <v>2050000</v>
      </c>
      <c r="F952" s="19">
        <v>2500000</v>
      </c>
      <c r="G952" s="19">
        <v>2500000</v>
      </c>
      <c r="H952" s="250"/>
      <c r="I952" s="255" t="s">
        <v>4631</v>
      </c>
    </row>
    <row r="953" spans="1:9" ht="13.15" customHeight="1" x14ac:dyDescent="0.25">
      <c r="A953" s="3">
        <v>7</v>
      </c>
      <c r="B953" s="254" t="s">
        <v>4414</v>
      </c>
      <c r="C953" s="207" t="s">
        <v>4214</v>
      </c>
      <c r="D953" s="19">
        <v>450000</v>
      </c>
      <c r="E953" s="19">
        <v>340000</v>
      </c>
      <c r="F953" s="19">
        <v>500000</v>
      </c>
      <c r="G953" s="19">
        <v>500000</v>
      </c>
      <c r="H953" s="250"/>
      <c r="I953" s="255" t="s">
        <v>4631</v>
      </c>
    </row>
    <row r="954" spans="1:9" ht="13.15" customHeight="1" x14ac:dyDescent="0.25">
      <c r="A954" s="3">
        <v>8</v>
      </c>
      <c r="B954" s="254" t="s">
        <v>4416</v>
      </c>
      <c r="C954" s="207" t="s">
        <v>4216</v>
      </c>
      <c r="D954" s="19">
        <v>500000</v>
      </c>
      <c r="E954" s="19">
        <v>300000</v>
      </c>
      <c r="F954" s="19">
        <v>500000</v>
      </c>
      <c r="G954" s="19">
        <v>500000</v>
      </c>
      <c r="H954" s="250"/>
      <c r="I954" s="255" t="s">
        <v>4631</v>
      </c>
    </row>
    <row r="955" spans="1:9" ht="13.15" customHeight="1" x14ac:dyDescent="0.25">
      <c r="A955" s="3">
        <v>9</v>
      </c>
      <c r="B955" s="254" t="s">
        <v>4417</v>
      </c>
      <c r="C955" s="207" t="s">
        <v>4217</v>
      </c>
      <c r="D955" s="19">
        <v>1950000</v>
      </c>
      <c r="E955" s="19">
        <v>1300000</v>
      </c>
      <c r="F955" s="19">
        <v>2000000</v>
      </c>
      <c r="G955" s="19">
        <v>2000000</v>
      </c>
      <c r="H955" s="250"/>
      <c r="I955" s="255" t="s">
        <v>4631</v>
      </c>
    </row>
    <row r="956" spans="1:9" ht="13.15" customHeight="1" x14ac:dyDescent="0.25">
      <c r="A956" s="3">
        <v>10</v>
      </c>
      <c r="B956" s="254" t="s">
        <v>4428</v>
      </c>
      <c r="C956" s="207" t="s">
        <v>4228</v>
      </c>
      <c r="D956" s="19">
        <v>950000</v>
      </c>
      <c r="E956" s="19">
        <v>700000</v>
      </c>
      <c r="F956" s="19">
        <v>1000000</v>
      </c>
      <c r="G956" s="19">
        <v>1000000</v>
      </c>
      <c r="H956" s="250"/>
      <c r="I956" s="255" t="s">
        <v>4631</v>
      </c>
    </row>
    <row r="957" spans="1:9" ht="13.15" customHeight="1" x14ac:dyDescent="0.25">
      <c r="A957" s="3">
        <v>11</v>
      </c>
      <c r="B957" s="254" t="s">
        <v>4418</v>
      </c>
      <c r="C957" s="207" t="s">
        <v>4218</v>
      </c>
      <c r="D957" s="19">
        <v>500000</v>
      </c>
      <c r="E957" s="19">
        <v>720000</v>
      </c>
      <c r="F957" s="19">
        <v>1000000</v>
      </c>
      <c r="G957" s="19">
        <v>1000000</v>
      </c>
      <c r="H957" s="250"/>
      <c r="I957" s="255" t="s">
        <v>4631</v>
      </c>
    </row>
    <row r="958" spans="1:9" ht="13.15" customHeight="1" x14ac:dyDescent="0.25">
      <c r="A958" s="3">
        <v>12</v>
      </c>
      <c r="B958" s="254" t="s">
        <v>4432</v>
      </c>
      <c r="C958" s="207" t="s">
        <v>4232</v>
      </c>
      <c r="D958" s="20">
        <v>0</v>
      </c>
      <c r="E958" s="19">
        <v>966000</v>
      </c>
      <c r="F958" s="19">
        <v>2000000</v>
      </c>
      <c r="G958" s="19">
        <v>2000000</v>
      </c>
      <c r="H958" s="250"/>
      <c r="I958" s="255" t="s">
        <v>4631</v>
      </c>
    </row>
    <row r="959" spans="1:9" ht="13.15" customHeight="1" x14ac:dyDescent="0.25">
      <c r="A959" s="3">
        <v>13</v>
      </c>
      <c r="B959" s="254" t="s">
        <v>4419</v>
      </c>
      <c r="C959" s="207" t="s">
        <v>4219</v>
      </c>
      <c r="D959" s="20">
        <v>0</v>
      </c>
      <c r="E959" s="19">
        <v>250000</v>
      </c>
      <c r="F959" s="19">
        <v>2000000</v>
      </c>
      <c r="G959" s="19">
        <v>2000000</v>
      </c>
      <c r="H959" s="250"/>
      <c r="I959" s="255" t="s">
        <v>4631</v>
      </c>
    </row>
    <row r="960" spans="1:9" ht="13.15" customHeight="1" x14ac:dyDescent="0.25">
      <c r="A960" s="3">
        <v>14</v>
      </c>
      <c r="B960" s="254" t="s">
        <v>4529</v>
      </c>
      <c r="C960" s="207" t="s">
        <v>4332</v>
      </c>
      <c r="D960" s="19">
        <v>7666400</v>
      </c>
      <c r="E960" s="19">
        <v>3150000</v>
      </c>
      <c r="F960" s="19">
        <v>4000000</v>
      </c>
      <c r="G960" s="19">
        <v>4000000</v>
      </c>
      <c r="H960" s="250"/>
      <c r="I960" s="255" t="s">
        <v>4631</v>
      </c>
    </row>
    <row r="961" spans="1:9" ht="13.15" customHeight="1" x14ac:dyDescent="0.25">
      <c r="A961" s="3">
        <v>15</v>
      </c>
      <c r="B961" s="254" t="s">
        <v>4530</v>
      </c>
      <c r="C961" s="207" t="s">
        <v>4333</v>
      </c>
      <c r="D961" s="19">
        <v>5000000</v>
      </c>
      <c r="E961" s="20">
        <v>0</v>
      </c>
      <c r="F961" s="19">
        <v>500000</v>
      </c>
      <c r="G961" s="19">
        <v>500000</v>
      </c>
      <c r="H961" s="250"/>
      <c r="I961" s="255" t="s">
        <v>4631</v>
      </c>
    </row>
    <row r="962" spans="1:9" ht="13.15" customHeight="1" x14ac:dyDescent="0.25">
      <c r="A962" s="3">
        <v>16</v>
      </c>
      <c r="B962" s="254" t="s">
        <v>4434</v>
      </c>
      <c r="C962" s="207" t="s">
        <v>4234</v>
      </c>
      <c r="D962" s="19">
        <v>1850000</v>
      </c>
      <c r="E962" s="19">
        <v>2550000</v>
      </c>
      <c r="F962" s="19">
        <v>3000000</v>
      </c>
      <c r="G962" s="19">
        <v>3000000</v>
      </c>
      <c r="H962" s="250"/>
      <c r="I962" s="255" t="s">
        <v>4631</v>
      </c>
    </row>
    <row r="963" spans="1:9" ht="13.15" customHeight="1" x14ac:dyDescent="0.25">
      <c r="A963" s="3">
        <v>17</v>
      </c>
      <c r="B963" s="254" t="s">
        <v>4531</v>
      </c>
      <c r="C963" s="207" t="s">
        <v>4334</v>
      </c>
      <c r="D963" s="19">
        <v>950000</v>
      </c>
      <c r="E963" s="19">
        <v>556000</v>
      </c>
      <c r="F963" s="19">
        <v>1000000</v>
      </c>
      <c r="G963" s="19">
        <v>1000000</v>
      </c>
      <c r="H963" s="250"/>
      <c r="I963" s="255" t="s">
        <v>4631</v>
      </c>
    </row>
    <row r="964" spans="1:9" ht="13.15" customHeight="1" x14ac:dyDescent="0.25">
      <c r="A964" s="3">
        <v>18</v>
      </c>
      <c r="B964" s="254" t="s">
        <v>4436</v>
      </c>
      <c r="C964" s="207" t="s">
        <v>4236</v>
      </c>
      <c r="D964" s="20">
        <v>0</v>
      </c>
      <c r="E964" s="19">
        <v>5400</v>
      </c>
      <c r="F964" s="19">
        <v>20000</v>
      </c>
      <c r="G964" s="19">
        <v>20000</v>
      </c>
      <c r="H964" s="250"/>
      <c r="I964" s="255" t="s">
        <v>4631</v>
      </c>
    </row>
    <row r="965" spans="1:9" ht="13.15" customHeight="1" x14ac:dyDescent="0.25">
      <c r="A965" s="3">
        <v>19</v>
      </c>
      <c r="B965" s="254" t="s">
        <v>4421</v>
      </c>
      <c r="C965" s="207" t="s">
        <v>4221</v>
      </c>
      <c r="D965" s="19">
        <v>633400</v>
      </c>
      <c r="E965" s="19">
        <v>1456000</v>
      </c>
      <c r="F965" s="19">
        <v>2000000</v>
      </c>
      <c r="G965" s="19">
        <v>2000000</v>
      </c>
      <c r="H965" s="250"/>
      <c r="I965" s="255" t="s">
        <v>4631</v>
      </c>
    </row>
    <row r="966" spans="1:9" ht="13.15" customHeight="1" x14ac:dyDescent="0.25">
      <c r="A966" s="3">
        <v>20</v>
      </c>
      <c r="B966" s="254" t="s">
        <v>4439</v>
      </c>
      <c r="C966" s="207" t="s">
        <v>4239</v>
      </c>
      <c r="D966" s="20">
        <v>0</v>
      </c>
      <c r="E966" s="20">
        <v>0</v>
      </c>
      <c r="F966" s="19">
        <v>10500000</v>
      </c>
      <c r="G966" s="19">
        <v>10500000</v>
      </c>
      <c r="H966" s="250"/>
      <c r="I966" s="255" t="s">
        <v>4631</v>
      </c>
    </row>
    <row r="967" spans="1:9" ht="13.15" customHeight="1" x14ac:dyDescent="0.25">
      <c r="A967" s="3">
        <v>21</v>
      </c>
      <c r="B967" s="254" t="s">
        <v>4422</v>
      </c>
      <c r="C967" s="207" t="s">
        <v>4222</v>
      </c>
      <c r="D967" s="19">
        <v>116600</v>
      </c>
      <c r="E967" s="19">
        <v>300000</v>
      </c>
      <c r="F967" s="19">
        <v>500000</v>
      </c>
      <c r="G967" s="19">
        <v>500000</v>
      </c>
      <c r="H967" s="250"/>
      <c r="I967" s="255" t="s">
        <v>4631</v>
      </c>
    </row>
    <row r="968" spans="1:9" ht="13.15" customHeight="1" x14ac:dyDescent="0.25">
      <c r="A968" s="3">
        <v>22</v>
      </c>
      <c r="B968" s="254" t="s">
        <v>4423</v>
      </c>
      <c r="C968" s="207" t="s">
        <v>4223</v>
      </c>
      <c r="D968" s="19">
        <v>1000000</v>
      </c>
      <c r="E968" s="19">
        <v>1400000</v>
      </c>
      <c r="F968" s="19">
        <v>2000000</v>
      </c>
      <c r="G968" s="19">
        <v>2000000</v>
      </c>
      <c r="H968" s="250"/>
      <c r="I968" s="255" t="s">
        <v>4631</v>
      </c>
    </row>
    <row r="969" spans="1:9" ht="13.15" customHeight="1" x14ac:dyDescent="0.25">
      <c r="A969" s="50" t="s">
        <v>294</v>
      </c>
      <c r="B969" s="256"/>
      <c r="C969" s="208"/>
      <c r="D969" s="257">
        <v>34066200</v>
      </c>
      <c r="E969" s="257">
        <v>23999400</v>
      </c>
      <c r="F969" s="257">
        <v>45000000</v>
      </c>
      <c r="G969" s="257">
        <v>45000000</v>
      </c>
      <c r="H969" s="250"/>
      <c r="I969" s="255"/>
    </row>
    <row r="970" spans="1:9" ht="13.15" customHeight="1" x14ac:dyDescent="0.25">
      <c r="A970" s="57">
        <v>91</v>
      </c>
      <c r="B970" s="252" t="s">
        <v>4532</v>
      </c>
      <c r="C970" s="205" t="s">
        <v>4335</v>
      </c>
      <c r="D970" s="253"/>
      <c r="E970" s="253"/>
      <c r="F970" s="253"/>
      <c r="G970" s="253"/>
      <c r="H970" s="250"/>
      <c r="I970" s="255"/>
    </row>
    <row r="971" spans="1:9" ht="13.15" customHeight="1" x14ac:dyDescent="0.25">
      <c r="A971" s="3">
        <v>1</v>
      </c>
      <c r="B971" s="254" t="s">
        <v>4410</v>
      </c>
      <c r="C971" s="207" t="s">
        <v>4210</v>
      </c>
      <c r="D971" s="19">
        <v>1779309.6</v>
      </c>
      <c r="E971" s="19">
        <v>872571.54</v>
      </c>
      <c r="F971" s="19">
        <v>2036000</v>
      </c>
      <c r="G971" s="19">
        <v>2036000</v>
      </c>
      <c r="H971" s="250"/>
      <c r="I971" s="255" t="s">
        <v>4631</v>
      </c>
    </row>
    <row r="972" spans="1:9" ht="13.15" customHeight="1" x14ac:dyDescent="0.25">
      <c r="A972" s="3">
        <v>2</v>
      </c>
      <c r="B972" s="254" t="s">
        <v>4411</v>
      </c>
      <c r="C972" s="207" t="s">
        <v>4211</v>
      </c>
      <c r="D972" s="19">
        <v>461200</v>
      </c>
      <c r="E972" s="19">
        <v>257142.84</v>
      </c>
      <c r="F972" s="19">
        <v>600000</v>
      </c>
      <c r="G972" s="19">
        <v>500000</v>
      </c>
      <c r="H972" s="250"/>
      <c r="I972" s="255" t="s">
        <v>4631</v>
      </c>
    </row>
    <row r="973" spans="1:9" ht="13.15" customHeight="1" x14ac:dyDescent="0.25">
      <c r="A973" s="3">
        <v>3</v>
      </c>
      <c r="B973" s="254" t="s">
        <v>4413</v>
      </c>
      <c r="C973" s="207" t="s">
        <v>4213</v>
      </c>
      <c r="D973" s="19">
        <v>222400</v>
      </c>
      <c r="E973" s="19">
        <v>257142.84</v>
      </c>
      <c r="F973" s="19">
        <v>600000</v>
      </c>
      <c r="G973" s="19">
        <v>500000</v>
      </c>
      <c r="H973" s="250"/>
      <c r="I973" s="255" t="s">
        <v>4631</v>
      </c>
    </row>
    <row r="974" spans="1:9" ht="13.15" customHeight="1" x14ac:dyDescent="0.25">
      <c r="A974" s="3">
        <v>4</v>
      </c>
      <c r="B974" s="254" t="s">
        <v>4416</v>
      </c>
      <c r="C974" s="207" t="s">
        <v>4216</v>
      </c>
      <c r="D974" s="19">
        <v>397200</v>
      </c>
      <c r="E974" s="19">
        <v>171428.52</v>
      </c>
      <c r="F974" s="19">
        <v>400000</v>
      </c>
      <c r="G974" s="19">
        <v>400000</v>
      </c>
      <c r="H974" s="250"/>
      <c r="I974" s="255" t="s">
        <v>4631</v>
      </c>
    </row>
    <row r="975" spans="1:9" ht="13.15" customHeight="1" x14ac:dyDescent="0.25">
      <c r="A975" s="3">
        <v>5</v>
      </c>
      <c r="B975" s="254" t="s">
        <v>4417</v>
      </c>
      <c r="C975" s="207" t="s">
        <v>4217</v>
      </c>
      <c r="D975" s="19">
        <v>576000</v>
      </c>
      <c r="E975" s="19">
        <v>428571.42</v>
      </c>
      <c r="F975" s="19">
        <v>1000000</v>
      </c>
      <c r="G975" s="19">
        <v>962500</v>
      </c>
      <c r="H975" s="250"/>
      <c r="I975" s="255" t="s">
        <v>4631</v>
      </c>
    </row>
    <row r="976" spans="1:9" ht="13.15" customHeight="1" x14ac:dyDescent="0.25">
      <c r="A976" s="3">
        <v>6</v>
      </c>
      <c r="B976" s="254" t="s">
        <v>4428</v>
      </c>
      <c r="C976" s="207" t="s">
        <v>4228</v>
      </c>
      <c r="D976" s="19">
        <v>110160</v>
      </c>
      <c r="E976" s="19">
        <v>214285.68</v>
      </c>
      <c r="F976" s="19">
        <v>500000</v>
      </c>
      <c r="G976" s="19">
        <v>500000</v>
      </c>
      <c r="H976" s="250"/>
      <c r="I976" s="255" t="s">
        <v>4631</v>
      </c>
    </row>
    <row r="977" spans="1:9" ht="13.15" customHeight="1" x14ac:dyDescent="0.25">
      <c r="A977" s="3">
        <v>7</v>
      </c>
      <c r="B977" s="254" t="s">
        <v>4419</v>
      </c>
      <c r="C977" s="207" t="s">
        <v>4219</v>
      </c>
      <c r="D977" s="19">
        <v>453600</v>
      </c>
      <c r="E977" s="19">
        <v>1285714.44</v>
      </c>
      <c r="F977" s="19">
        <v>2250000</v>
      </c>
      <c r="G977" s="19">
        <v>2250000</v>
      </c>
      <c r="H977" s="250"/>
      <c r="I977" s="255" t="s">
        <v>4631</v>
      </c>
    </row>
    <row r="978" spans="1:9" ht="13.15" customHeight="1" x14ac:dyDescent="0.25">
      <c r="A978" s="3">
        <v>9</v>
      </c>
      <c r="B978" s="254" t="s">
        <v>4477</v>
      </c>
      <c r="C978" s="207" t="s">
        <v>4280</v>
      </c>
      <c r="D978" s="19">
        <v>147240</v>
      </c>
      <c r="E978" s="19">
        <v>113142.84</v>
      </c>
      <c r="F978" s="19">
        <v>264000</v>
      </c>
      <c r="G978" s="19">
        <v>264000</v>
      </c>
      <c r="H978" s="250"/>
      <c r="I978" s="255" t="s">
        <v>4631</v>
      </c>
    </row>
    <row r="979" spans="1:9" ht="13.15" customHeight="1" x14ac:dyDescent="0.25">
      <c r="A979" s="3">
        <v>10</v>
      </c>
      <c r="B979" s="254" t="s">
        <v>4533</v>
      </c>
      <c r="C979" s="207" t="s">
        <v>4336</v>
      </c>
      <c r="D979" s="19">
        <v>175000</v>
      </c>
      <c r="E979" s="19">
        <v>171428.52</v>
      </c>
      <c r="F979" s="19">
        <v>400000</v>
      </c>
      <c r="G979" s="19">
        <v>400000</v>
      </c>
      <c r="H979" s="250"/>
      <c r="I979" s="255" t="s">
        <v>4631</v>
      </c>
    </row>
    <row r="980" spans="1:9" ht="13.15" customHeight="1" x14ac:dyDescent="0.25">
      <c r="A980" s="3">
        <v>11</v>
      </c>
      <c r="B980" s="254" t="s">
        <v>4421</v>
      </c>
      <c r="C980" s="207" t="s">
        <v>4221</v>
      </c>
      <c r="D980" s="19">
        <v>61200</v>
      </c>
      <c r="E980" s="19">
        <v>85714.32</v>
      </c>
      <c r="F980" s="19">
        <v>200000</v>
      </c>
      <c r="G980" s="19">
        <v>200000</v>
      </c>
      <c r="H980" s="250"/>
      <c r="I980" s="255" t="s">
        <v>4631</v>
      </c>
    </row>
    <row r="981" spans="1:9" ht="13.15" customHeight="1" x14ac:dyDescent="0.25">
      <c r="A981" s="3">
        <v>12</v>
      </c>
      <c r="B981" s="254" t="s">
        <v>4438</v>
      </c>
      <c r="C981" s="207" t="s">
        <v>4238</v>
      </c>
      <c r="D981" s="19">
        <v>175000</v>
      </c>
      <c r="E981" s="19">
        <v>171428.52</v>
      </c>
      <c r="F981" s="19">
        <v>400000</v>
      </c>
      <c r="G981" s="19">
        <v>350000</v>
      </c>
      <c r="H981" s="250"/>
      <c r="I981" s="255" t="s">
        <v>4631</v>
      </c>
    </row>
    <row r="982" spans="1:9" ht="13.15" customHeight="1" x14ac:dyDescent="0.25">
      <c r="A982" s="3">
        <v>13</v>
      </c>
      <c r="B982" s="254" t="s">
        <v>4422</v>
      </c>
      <c r="C982" s="207" t="s">
        <v>4222</v>
      </c>
      <c r="D982" s="19">
        <v>116662</v>
      </c>
      <c r="E982" s="19">
        <v>85714.32</v>
      </c>
      <c r="F982" s="19">
        <v>200000</v>
      </c>
      <c r="G982" s="19">
        <v>200000</v>
      </c>
      <c r="H982" s="250"/>
      <c r="I982" s="255" t="s">
        <v>4631</v>
      </c>
    </row>
    <row r="983" spans="1:9" ht="13.15" customHeight="1" x14ac:dyDescent="0.25">
      <c r="A983" s="3">
        <v>14</v>
      </c>
      <c r="B983" s="254" t="s">
        <v>4534</v>
      </c>
      <c r="C983" s="207" t="s">
        <v>4337</v>
      </c>
      <c r="D983" s="19">
        <v>725028.4</v>
      </c>
      <c r="E983" s="19">
        <v>385714.2</v>
      </c>
      <c r="F983" s="19">
        <v>900000</v>
      </c>
      <c r="G983" s="19">
        <v>700000</v>
      </c>
      <c r="H983" s="250"/>
      <c r="I983" s="255" t="s">
        <v>4631</v>
      </c>
    </row>
    <row r="984" spans="1:9" ht="13.15" customHeight="1" x14ac:dyDescent="0.25">
      <c r="A984" s="50" t="s">
        <v>294</v>
      </c>
      <c r="B984" s="256"/>
      <c r="C984" s="208"/>
      <c r="D984" s="257">
        <v>5400000</v>
      </c>
      <c r="E984" s="257">
        <v>4500000</v>
      </c>
      <c r="F984" s="257">
        <v>9750000</v>
      </c>
      <c r="G984" s="257">
        <v>9262500</v>
      </c>
      <c r="H984" s="250"/>
      <c r="I984" s="255"/>
    </row>
    <row r="985" spans="1:9" ht="13.15" customHeight="1" x14ac:dyDescent="0.25">
      <c r="A985" s="57">
        <v>92</v>
      </c>
      <c r="B985" s="252" t="s">
        <v>4535</v>
      </c>
      <c r="C985" s="205" t="s">
        <v>4338</v>
      </c>
      <c r="D985" s="253"/>
      <c r="E985" s="253"/>
      <c r="F985" s="253"/>
      <c r="G985" s="253"/>
      <c r="H985" s="250"/>
      <c r="I985" s="255"/>
    </row>
    <row r="986" spans="1:9" ht="13.15" customHeight="1" x14ac:dyDescent="0.25">
      <c r="A986" s="3">
        <v>1</v>
      </c>
      <c r="B986" s="254" t="s">
        <v>4410</v>
      </c>
      <c r="C986" s="207" t="s">
        <v>4210</v>
      </c>
      <c r="D986" s="19">
        <v>5472000</v>
      </c>
      <c r="E986" s="19">
        <v>7806000</v>
      </c>
      <c r="F986" s="19">
        <v>10000000</v>
      </c>
      <c r="G986" s="19">
        <v>10000000</v>
      </c>
      <c r="H986" s="250"/>
      <c r="I986" s="255" t="s">
        <v>4631</v>
      </c>
    </row>
    <row r="987" spans="1:9" ht="13.15" customHeight="1" x14ac:dyDescent="0.25">
      <c r="A987" s="3">
        <v>2</v>
      </c>
      <c r="B987" s="254" t="s">
        <v>4425</v>
      </c>
      <c r="C987" s="207" t="s">
        <v>4225</v>
      </c>
      <c r="D987" s="19">
        <v>3100000</v>
      </c>
      <c r="E987" s="19">
        <v>3000000</v>
      </c>
      <c r="F987" s="19">
        <v>4000000</v>
      </c>
      <c r="G987" s="19">
        <v>5000000</v>
      </c>
      <c r="H987" s="250"/>
      <c r="I987" s="255" t="s">
        <v>4631</v>
      </c>
    </row>
    <row r="988" spans="1:9" ht="13.15" customHeight="1" x14ac:dyDescent="0.25">
      <c r="A988" s="3">
        <v>3</v>
      </c>
      <c r="B988" s="254" t="s">
        <v>4411</v>
      </c>
      <c r="C988" s="207" t="s">
        <v>4211</v>
      </c>
      <c r="D988" s="19">
        <v>2500000</v>
      </c>
      <c r="E988" s="19">
        <v>2200000</v>
      </c>
      <c r="F988" s="19">
        <v>2600000</v>
      </c>
      <c r="G988" s="19">
        <v>2000000</v>
      </c>
      <c r="H988" s="250"/>
      <c r="I988" s="255" t="s">
        <v>4631</v>
      </c>
    </row>
    <row r="989" spans="1:9" ht="13.15" customHeight="1" x14ac:dyDescent="0.25">
      <c r="A989" s="3">
        <v>4</v>
      </c>
      <c r="B989" s="254" t="s">
        <v>4413</v>
      </c>
      <c r="C989" s="207" t="s">
        <v>4213</v>
      </c>
      <c r="D989" s="19">
        <v>2300000</v>
      </c>
      <c r="E989" s="19">
        <v>1750000</v>
      </c>
      <c r="F989" s="19">
        <v>3000000</v>
      </c>
      <c r="G989" s="19">
        <v>3000000</v>
      </c>
      <c r="H989" s="250"/>
      <c r="I989" s="255" t="s">
        <v>4631</v>
      </c>
    </row>
    <row r="990" spans="1:9" ht="13.15" customHeight="1" x14ac:dyDescent="0.25">
      <c r="A990" s="3">
        <v>5</v>
      </c>
      <c r="B990" s="254" t="s">
        <v>4416</v>
      </c>
      <c r="C990" s="207" t="s">
        <v>4216</v>
      </c>
      <c r="D990" s="19">
        <v>2100000</v>
      </c>
      <c r="E990" s="19">
        <v>1750000</v>
      </c>
      <c r="F990" s="19">
        <v>3000000</v>
      </c>
      <c r="G990" s="19">
        <v>3000000</v>
      </c>
      <c r="H990" s="250"/>
      <c r="I990" s="255" t="s">
        <v>4631</v>
      </c>
    </row>
    <row r="991" spans="1:9" ht="13.15" customHeight="1" x14ac:dyDescent="0.25">
      <c r="A991" s="3">
        <v>6</v>
      </c>
      <c r="B991" s="254" t="s">
        <v>4417</v>
      </c>
      <c r="C991" s="207" t="s">
        <v>4217</v>
      </c>
      <c r="D991" s="19">
        <v>950000</v>
      </c>
      <c r="E991" s="19">
        <v>1750000</v>
      </c>
      <c r="F991" s="19">
        <v>3000000</v>
      </c>
      <c r="G991" s="19">
        <v>2650000</v>
      </c>
      <c r="H991" s="250"/>
      <c r="I991" s="255" t="s">
        <v>4631</v>
      </c>
    </row>
    <row r="992" spans="1:9" ht="13.15" customHeight="1" x14ac:dyDescent="0.25">
      <c r="A992" s="3">
        <v>7</v>
      </c>
      <c r="B992" s="254" t="s">
        <v>4428</v>
      </c>
      <c r="C992" s="207" t="s">
        <v>4228</v>
      </c>
      <c r="D992" s="19">
        <v>1450000</v>
      </c>
      <c r="E992" s="19">
        <v>500000</v>
      </c>
      <c r="F992" s="19">
        <v>2000000</v>
      </c>
      <c r="G992" s="19">
        <v>2000000</v>
      </c>
      <c r="H992" s="250"/>
      <c r="I992" s="255" t="s">
        <v>4631</v>
      </c>
    </row>
    <row r="993" spans="1:9" ht="13.15" customHeight="1" x14ac:dyDescent="0.25">
      <c r="A993" s="3">
        <v>8</v>
      </c>
      <c r="B993" s="254" t="s">
        <v>4432</v>
      </c>
      <c r="C993" s="207" t="s">
        <v>4232</v>
      </c>
      <c r="D993" s="19">
        <v>4712000</v>
      </c>
      <c r="E993" s="19">
        <v>4200000</v>
      </c>
      <c r="F993" s="19">
        <v>5000000</v>
      </c>
      <c r="G993" s="19">
        <v>5000000</v>
      </c>
      <c r="H993" s="250"/>
      <c r="I993" s="255" t="s">
        <v>4631</v>
      </c>
    </row>
    <row r="994" spans="1:9" ht="13.15" customHeight="1" x14ac:dyDescent="0.25">
      <c r="A994" s="3">
        <v>9</v>
      </c>
      <c r="B994" s="254" t="s">
        <v>4421</v>
      </c>
      <c r="C994" s="207" t="s">
        <v>4221</v>
      </c>
      <c r="D994" s="19">
        <v>862000</v>
      </c>
      <c r="E994" s="19">
        <v>1162000</v>
      </c>
      <c r="F994" s="19">
        <v>2000000</v>
      </c>
      <c r="G994" s="19">
        <v>2000000</v>
      </c>
      <c r="H994" s="250"/>
      <c r="I994" s="255" t="s">
        <v>4631</v>
      </c>
    </row>
    <row r="995" spans="1:9" ht="13.15" customHeight="1" x14ac:dyDescent="0.25">
      <c r="A995" s="3">
        <v>10</v>
      </c>
      <c r="B995" s="254" t="s">
        <v>4423</v>
      </c>
      <c r="C995" s="207" t="s">
        <v>4223</v>
      </c>
      <c r="D995" s="19">
        <v>1150000</v>
      </c>
      <c r="E995" s="19">
        <v>1190000</v>
      </c>
      <c r="F995" s="19">
        <v>2000000</v>
      </c>
      <c r="G995" s="19">
        <v>1350000</v>
      </c>
      <c r="H995" s="250"/>
      <c r="I995" s="255" t="s">
        <v>4631</v>
      </c>
    </row>
    <row r="996" spans="1:9" ht="13.15" customHeight="1" x14ac:dyDescent="0.25">
      <c r="A996" s="50" t="s">
        <v>294</v>
      </c>
      <c r="B996" s="256"/>
      <c r="C996" s="208"/>
      <c r="D996" s="257">
        <v>24596000</v>
      </c>
      <c r="E996" s="257">
        <v>25308000</v>
      </c>
      <c r="F996" s="257">
        <v>36600000</v>
      </c>
      <c r="G996" s="257">
        <v>36000000</v>
      </c>
      <c r="H996" s="250"/>
      <c r="I996" s="255"/>
    </row>
    <row r="997" spans="1:9" ht="13.15" customHeight="1" x14ac:dyDescent="0.25">
      <c r="A997" s="57">
        <v>93</v>
      </c>
      <c r="B997" s="252" t="s">
        <v>4536</v>
      </c>
      <c r="C997" s="205" t="s">
        <v>4339</v>
      </c>
      <c r="D997" s="253"/>
      <c r="E997" s="253"/>
      <c r="F997" s="253"/>
      <c r="G997" s="253"/>
      <c r="H997" s="250"/>
      <c r="I997" s="255"/>
    </row>
    <row r="998" spans="1:9" ht="13.15" customHeight="1" x14ac:dyDescent="0.25">
      <c r="A998" s="3">
        <v>1</v>
      </c>
      <c r="B998" s="254" t="s">
        <v>4410</v>
      </c>
      <c r="C998" s="207" t="s">
        <v>4210</v>
      </c>
      <c r="D998" s="19">
        <v>3613000</v>
      </c>
      <c r="E998" s="19">
        <v>3250000</v>
      </c>
      <c r="F998" s="19">
        <v>9400000</v>
      </c>
      <c r="G998" s="19">
        <v>9200000</v>
      </c>
      <c r="H998" s="250"/>
      <c r="I998" s="255" t="s">
        <v>4631</v>
      </c>
    </row>
    <row r="999" spans="1:9" ht="13.15" customHeight="1" x14ac:dyDescent="0.25">
      <c r="A999" s="3">
        <v>2</v>
      </c>
      <c r="B999" s="254" t="s">
        <v>4425</v>
      </c>
      <c r="C999" s="207" t="s">
        <v>4225</v>
      </c>
      <c r="D999" s="19">
        <v>700000</v>
      </c>
      <c r="E999" s="19">
        <v>2000000</v>
      </c>
      <c r="F999" s="19">
        <v>4000000</v>
      </c>
      <c r="G999" s="19">
        <v>4000000</v>
      </c>
      <c r="H999" s="250"/>
      <c r="I999" s="255" t="s">
        <v>4631</v>
      </c>
    </row>
    <row r="1000" spans="1:9" ht="13.15" customHeight="1" x14ac:dyDescent="0.25">
      <c r="A1000" s="3">
        <v>3</v>
      </c>
      <c r="B1000" s="254" t="s">
        <v>4411</v>
      </c>
      <c r="C1000" s="207" t="s">
        <v>4211</v>
      </c>
      <c r="D1000" s="19">
        <v>750000</v>
      </c>
      <c r="E1000" s="19">
        <v>1512000</v>
      </c>
      <c r="F1000" s="19">
        <v>2600000</v>
      </c>
      <c r="G1000" s="19">
        <v>2600000</v>
      </c>
      <c r="H1000" s="250"/>
      <c r="I1000" s="255" t="s">
        <v>4631</v>
      </c>
    </row>
    <row r="1001" spans="1:9" ht="13.15" customHeight="1" x14ac:dyDescent="0.25">
      <c r="A1001" s="3">
        <v>4</v>
      </c>
      <c r="B1001" s="254" t="s">
        <v>4413</v>
      </c>
      <c r="C1001" s="207" t="s">
        <v>4213</v>
      </c>
      <c r="D1001" s="19">
        <v>1300000</v>
      </c>
      <c r="E1001" s="19">
        <v>1750000</v>
      </c>
      <c r="F1001" s="19">
        <v>3000000</v>
      </c>
      <c r="G1001" s="19">
        <v>3000000</v>
      </c>
      <c r="H1001" s="250"/>
      <c r="I1001" s="255" t="s">
        <v>4631</v>
      </c>
    </row>
    <row r="1002" spans="1:9" ht="13.15" customHeight="1" x14ac:dyDescent="0.25">
      <c r="A1002" s="3">
        <v>5</v>
      </c>
      <c r="B1002" s="254" t="s">
        <v>4416</v>
      </c>
      <c r="C1002" s="207" t="s">
        <v>4216</v>
      </c>
      <c r="D1002" s="19">
        <v>500000</v>
      </c>
      <c r="E1002" s="19">
        <v>1476000</v>
      </c>
      <c r="F1002" s="19">
        <v>3000000</v>
      </c>
      <c r="G1002" s="19">
        <v>3000000</v>
      </c>
      <c r="H1002" s="250"/>
      <c r="I1002" s="255" t="s">
        <v>4631</v>
      </c>
    </row>
    <row r="1003" spans="1:9" ht="13.15" customHeight="1" x14ac:dyDescent="0.25">
      <c r="A1003" s="3">
        <v>6</v>
      </c>
      <c r="B1003" s="254" t="s">
        <v>4417</v>
      </c>
      <c r="C1003" s="207" t="s">
        <v>4217</v>
      </c>
      <c r="D1003" s="19">
        <v>1050000</v>
      </c>
      <c r="E1003" s="19">
        <v>1750000</v>
      </c>
      <c r="F1003" s="19">
        <v>3000000</v>
      </c>
      <c r="G1003" s="19">
        <v>3000000</v>
      </c>
      <c r="H1003" s="250"/>
      <c r="I1003" s="255" t="s">
        <v>4631</v>
      </c>
    </row>
    <row r="1004" spans="1:9" ht="13.15" customHeight="1" x14ac:dyDescent="0.25">
      <c r="A1004" s="3">
        <v>7</v>
      </c>
      <c r="B1004" s="254" t="s">
        <v>4428</v>
      </c>
      <c r="C1004" s="207" t="s">
        <v>4228</v>
      </c>
      <c r="D1004" s="19">
        <v>1312000</v>
      </c>
      <c r="E1004" s="19">
        <v>1162000</v>
      </c>
      <c r="F1004" s="19">
        <v>2000000</v>
      </c>
      <c r="G1004" s="19">
        <v>2000000</v>
      </c>
      <c r="H1004" s="250"/>
      <c r="I1004" s="255" t="s">
        <v>4631</v>
      </c>
    </row>
    <row r="1005" spans="1:9" ht="13.15" customHeight="1" x14ac:dyDescent="0.25">
      <c r="A1005" s="3">
        <v>8</v>
      </c>
      <c r="B1005" s="254" t="s">
        <v>4432</v>
      </c>
      <c r="C1005" s="207" t="s">
        <v>4232</v>
      </c>
      <c r="D1005" s="19">
        <v>900000</v>
      </c>
      <c r="E1005" s="19">
        <v>1512000</v>
      </c>
      <c r="F1005" s="19">
        <v>5000000</v>
      </c>
      <c r="G1005" s="19">
        <v>5000000</v>
      </c>
      <c r="H1005" s="250"/>
      <c r="I1005" s="255" t="s">
        <v>4631</v>
      </c>
    </row>
    <row r="1006" spans="1:9" ht="13.15" customHeight="1" x14ac:dyDescent="0.25">
      <c r="A1006" s="3">
        <v>9</v>
      </c>
      <c r="B1006" s="254" t="s">
        <v>4421</v>
      </c>
      <c r="C1006" s="207" t="s">
        <v>4221</v>
      </c>
      <c r="D1006" s="19">
        <v>1100000</v>
      </c>
      <c r="E1006" s="19">
        <v>1176000</v>
      </c>
      <c r="F1006" s="19">
        <v>2000000</v>
      </c>
      <c r="G1006" s="19">
        <v>2200000</v>
      </c>
      <c r="H1006" s="250"/>
      <c r="I1006" s="255" t="s">
        <v>4631</v>
      </c>
    </row>
    <row r="1007" spans="1:9" ht="13.15" customHeight="1" x14ac:dyDescent="0.25">
      <c r="A1007" s="3">
        <v>10</v>
      </c>
      <c r="B1007" s="254" t="s">
        <v>4423</v>
      </c>
      <c r="C1007" s="207" t="s">
        <v>4223</v>
      </c>
      <c r="D1007" s="19">
        <v>1375000</v>
      </c>
      <c r="E1007" s="19">
        <v>1512000</v>
      </c>
      <c r="F1007" s="19">
        <v>2000000</v>
      </c>
      <c r="G1007" s="19">
        <v>2000000</v>
      </c>
      <c r="H1007" s="250"/>
      <c r="I1007" s="255" t="s">
        <v>4631</v>
      </c>
    </row>
    <row r="1008" spans="1:9" ht="13.15" customHeight="1" x14ac:dyDescent="0.25">
      <c r="A1008" s="50" t="s">
        <v>294</v>
      </c>
      <c r="B1008" s="256"/>
      <c r="C1008" s="208"/>
      <c r="D1008" s="257">
        <v>12600000</v>
      </c>
      <c r="E1008" s="257">
        <v>17100000</v>
      </c>
      <c r="F1008" s="257">
        <v>36000000</v>
      </c>
      <c r="G1008" s="257">
        <v>36000000</v>
      </c>
      <c r="H1008" s="250"/>
      <c r="I1008" s="255"/>
    </row>
    <row r="1009" spans="1:9" ht="13.15" customHeight="1" x14ac:dyDescent="0.25">
      <c r="A1009" s="57">
        <v>94</v>
      </c>
      <c r="B1009" s="252" t="s">
        <v>4537</v>
      </c>
      <c r="C1009" s="205" t="s">
        <v>4340</v>
      </c>
      <c r="D1009" s="253"/>
      <c r="E1009" s="253"/>
      <c r="F1009" s="253"/>
      <c r="G1009" s="253"/>
      <c r="H1009" s="250"/>
      <c r="I1009" s="255"/>
    </row>
    <row r="1010" spans="1:9" ht="13.15" customHeight="1" x14ac:dyDescent="0.25">
      <c r="A1010" s="3">
        <v>1</v>
      </c>
      <c r="B1010" s="254" t="s">
        <v>4410</v>
      </c>
      <c r="C1010" s="207" t="s">
        <v>4210</v>
      </c>
      <c r="D1010" s="19">
        <v>1100000</v>
      </c>
      <c r="E1010" s="19">
        <v>1190000</v>
      </c>
      <c r="F1010" s="19">
        <v>2000000</v>
      </c>
      <c r="G1010" s="19">
        <v>6000000</v>
      </c>
      <c r="H1010" s="250"/>
      <c r="I1010" s="255" t="s">
        <v>4631</v>
      </c>
    </row>
    <row r="1011" spans="1:9" ht="13.15" customHeight="1" x14ac:dyDescent="0.25">
      <c r="A1011" s="3">
        <v>2</v>
      </c>
      <c r="B1011" s="254" t="s">
        <v>4425</v>
      </c>
      <c r="C1011" s="207" t="s">
        <v>4225</v>
      </c>
      <c r="D1011" s="19">
        <v>2045000</v>
      </c>
      <c r="E1011" s="19">
        <v>2550000</v>
      </c>
      <c r="F1011" s="19">
        <v>3000000</v>
      </c>
      <c r="G1011" s="19">
        <v>3000000</v>
      </c>
      <c r="H1011" s="250"/>
      <c r="I1011" s="255" t="s">
        <v>4631</v>
      </c>
    </row>
    <row r="1012" spans="1:9" ht="13.15" customHeight="1" x14ac:dyDescent="0.25">
      <c r="A1012" s="3">
        <v>3</v>
      </c>
      <c r="B1012" s="254" t="s">
        <v>4413</v>
      </c>
      <c r="C1012" s="207" t="s">
        <v>4213</v>
      </c>
      <c r="D1012" s="19">
        <v>1200000</v>
      </c>
      <c r="E1012" s="19">
        <v>1862000</v>
      </c>
      <c r="F1012" s="19">
        <v>2000000</v>
      </c>
      <c r="G1012" s="19">
        <v>2000000</v>
      </c>
      <c r="H1012" s="250"/>
      <c r="I1012" s="255" t="s">
        <v>4631</v>
      </c>
    </row>
    <row r="1013" spans="1:9" ht="13.15" customHeight="1" x14ac:dyDescent="0.25">
      <c r="A1013" s="3">
        <v>4</v>
      </c>
      <c r="B1013" s="254" t="s">
        <v>4417</v>
      </c>
      <c r="C1013" s="207" t="s">
        <v>4217</v>
      </c>
      <c r="D1013" s="19">
        <v>1430000</v>
      </c>
      <c r="E1013" s="19">
        <v>875000</v>
      </c>
      <c r="F1013" s="19">
        <v>1500000</v>
      </c>
      <c r="G1013" s="19">
        <v>1500000</v>
      </c>
      <c r="H1013" s="250"/>
      <c r="I1013" s="255" t="s">
        <v>4631</v>
      </c>
    </row>
    <row r="1014" spans="1:9" ht="13.15" customHeight="1" x14ac:dyDescent="0.25">
      <c r="A1014" s="3">
        <v>5</v>
      </c>
      <c r="B1014" s="254" t="s">
        <v>4432</v>
      </c>
      <c r="C1014" s="207" t="s">
        <v>4232</v>
      </c>
      <c r="D1014" s="19">
        <v>1200000</v>
      </c>
      <c r="E1014" s="19">
        <v>1512000</v>
      </c>
      <c r="F1014" s="19">
        <v>2000000</v>
      </c>
      <c r="G1014" s="19">
        <v>2000000</v>
      </c>
      <c r="H1014" s="250"/>
      <c r="I1014" s="255" t="s">
        <v>4631</v>
      </c>
    </row>
    <row r="1015" spans="1:9" ht="13.15" customHeight="1" x14ac:dyDescent="0.25">
      <c r="A1015" s="3">
        <v>6</v>
      </c>
      <c r="B1015" s="254" t="s">
        <v>4421</v>
      </c>
      <c r="C1015" s="207" t="s">
        <v>4221</v>
      </c>
      <c r="D1015" s="19">
        <v>1050000</v>
      </c>
      <c r="E1015" s="19">
        <v>974000</v>
      </c>
      <c r="F1015" s="19">
        <v>1000000</v>
      </c>
      <c r="G1015" s="19">
        <v>1000000</v>
      </c>
      <c r="H1015" s="250"/>
      <c r="I1015" s="255" t="s">
        <v>4631</v>
      </c>
    </row>
    <row r="1016" spans="1:9" ht="13.15" customHeight="1" x14ac:dyDescent="0.25">
      <c r="A1016" s="3">
        <v>7</v>
      </c>
      <c r="B1016" s="254" t="s">
        <v>4423</v>
      </c>
      <c r="C1016" s="207" t="s">
        <v>4223</v>
      </c>
      <c r="D1016" s="19">
        <v>975000</v>
      </c>
      <c r="E1016" s="19">
        <v>1162000</v>
      </c>
      <c r="F1016" s="19">
        <v>2000000</v>
      </c>
      <c r="G1016" s="19">
        <v>2000000</v>
      </c>
      <c r="H1016" s="250"/>
      <c r="I1016" s="255" t="s">
        <v>4631</v>
      </c>
    </row>
    <row r="1017" spans="1:9" ht="13.15" customHeight="1" x14ac:dyDescent="0.25">
      <c r="A1017" s="50" t="s">
        <v>294</v>
      </c>
      <c r="B1017" s="256"/>
      <c r="C1017" s="208"/>
      <c r="D1017" s="257">
        <v>9000000</v>
      </c>
      <c r="E1017" s="257">
        <v>10125000</v>
      </c>
      <c r="F1017" s="257">
        <v>13500000</v>
      </c>
      <c r="G1017" s="257">
        <v>17500000</v>
      </c>
      <c r="H1017" s="250"/>
      <c r="I1017" s="255"/>
    </row>
    <row r="1018" spans="1:9" ht="13.15" customHeight="1" x14ac:dyDescent="0.25">
      <c r="A1018" s="57">
        <v>95</v>
      </c>
      <c r="B1018" s="252" t="s">
        <v>4538</v>
      </c>
      <c r="C1018" s="205" t="s">
        <v>4341</v>
      </c>
      <c r="D1018" s="253"/>
      <c r="E1018" s="253"/>
      <c r="F1018" s="253"/>
      <c r="G1018" s="253"/>
      <c r="H1018" s="250"/>
      <c r="I1018" s="255"/>
    </row>
    <row r="1019" spans="1:9" ht="13.15" customHeight="1" x14ac:dyDescent="0.25">
      <c r="A1019" s="3">
        <v>1</v>
      </c>
      <c r="B1019" s="254" t="s">
        <v>4410</v>
      </c>
      <c r="C1019" s="207" t="s">
        <v>4210</v>
      </c>
      <c r="D1019" s="19">
        <v>1232860</v>
      </c>
      <c r="E1019" s="19">
        <v>710960</v>
      </c>
      <c r="F1019" s="19">
        <v>2680000</v>
      </c>
      <c r="G1019" s="19">
        <v>3500000</v>
      </c>
      <c r="H1019" s="250"/>
      <c r="I1019" s="255" t="s">
        <v>4631</v>
      </c>
    </row>
    <row r="1020" spans="1:9" ht="13.15" customHeight="1" x14ac:dyDescent="0.25">
      <c r="A1020" s="3">
        <v>2</v>
      </c>
      <c r="B1020" s="254" t="s">
        <v>4411</v>
      </c>
      <c r="C1020" s="207" t="s">
        <v>4211</v>
      </c>
      <c r="D1020" s="19">
        <v>395500</v>
      </c>
      <c r="E1020" s="19">
        <v>309200</v>
      </c>
      <c r="F1020" s="19">
        <v>2300000</v>
      </c>
      <c r="G1020" s="19">
        <v>1500000</v>
      </c>
      <c r="H1020" s="250"/>
      <c r="I1020" s="255" t="s">
        <v>4631</v>
      </c>
    </row>
    <row r="1021" spans="1:9" ht="13.15" customHeight="1" x14ac:dyDescent="0.25">
      <c r="A1021" s="3">
        <v>3</v>
      </c>
      <c r="B1021" s="254" t="s">
        <v>4413</v>
      </c>
      <c r="C1021" s="207" t="s">
        <v>4213</v>
      </c>
      <c r="D1021" s="19">
        <v>683040</v>
      </c>
      <c r="E1021" s="19">
        <v>316840</v>
      </c>
      <c r="F1021" s="19">
        <v>2020000</v>
      </c>
      <c r="G1021" s="19">
        <v>2000000</v>
      </c>
      <c r="H1021" s="250"/>
      <c r="I1021" s="255" t="s">
        <v>4631</v>
      </c>
    </row>
    <row r="1022" spans="1:9" ht="13.15" customHeight="1" x14ac:dyDescent="0.25">
      <c r="A1022" s="3">
        <v>4</v>
      </c>
      <c r="B1022" s="254" t="s">
        <v>4417</v>
      </c>
      <c r="C1022" s="207" t="s">
        <v>4217</v>
      </c>
      <c r="D1022" s="19">
        <v>2059050</v>
      </c>
      <c r="E1022" s="19">
        <v>628150</v>
      </c>
      <c r="F1022" s="19">
        <v>1500000</v>
      </c>
      <c r="G1022" s="19">
        <v>3000000</v>
      </c>
      <c r="H1022" s="250"/>
      <c r="I1022" s="255" t="s">
        <v>4631</v>
      </c>
    </row>
    <row r="1023" spans="1:9" ht="13.15" customHeight="1" x14ac:dyDescent="0.25">
      <c r="A1023" s="3">
        <v>5</v>
      </c>
      <c r="B1023" s="254" t="s">
        <v>4428</v>
      </c>
      <c r="C1023" s="207" t="s">
        <v>4228</v>
      </c>
      <c r="D1023" s="19">
        <v>389420</v>
      </c>
      <c r="E1023" s="19">
        <v>165820</v>
      </c>
      <c r="F1023" s="19">
        <v>1000000</v>
      </c>
      <c r="G1023" s="19">
        <v>1000000</v>
      </c>
      <c r="H1023" s="250"/>
      <c r="I1023" s="255" t="s">
        <v>4631</v>
      </c>
    </row>
    <row r="1024" spans="1:9" ht="13.15" customHeight="1" x14ac:dyDescent="0.25">
      <c r="A1024" s="3">
        <v>6</v>
      </c>
      <c r="B1024" s="254" t="s">
        <v>4432</v>
      </c>
      <c r="C1024" s="207" t="s">
        <v>4232</v>
      </c>
      <c r="D1024" s="19">
        <v>830780</v>
      </c>
      <c r="E1024" s="19">
        <v>300380</v>
      </c>
      <c r="F1024" s="19">
        <v>1500000</v>
      </c>
      <c r="G1024" s="19">
        <v>3000000</v>
      </c>
      <c r="H1024" s="250"/>
      <c r="I1024" s="255" t="s">
        <v>4631</v>
      </c>
    </row>
    <row r="1025" spans="1:9" ht="13.15" customHeight="1" x14ac:dyDescent="0.25">
      <c r="A1025" s="3">
        <v>7</v>
      </c>
      <c r="B1025" s="254" t="s">
        <v>4421</v>
      </c>
      <c r="C1025" s="207" t="s">
        <v>4221</v>
      </c>
      <c r="D1025" s="19">
        <v>229300</v>
      </c>
      <c r="E1025" s="19">
        <v>168700</v>
      </c>
      <c r="F1025" s="19">
        <v>1000000</v>
      </c>
      <c r="G1025" s="19">
        <v>1000000</v>
      </c>
      <c r="H1025" s="250"/>
      <c r="I1025" s="255" t="s">
        <v>4631</v>
      </c>
    </row>
    <row r="1026" spans="1:9" ht="13.15" customHeight="1" x14ac:dyDescent="0.25">
      <c r="A1026" s="3">
        <v>8</v>
      </c>
      <c r="B1026" s="254" t="s">
        <v>4423</v>
      </c>
      <c r="C1026" s="207" t="s">
        <v>4223</v>
      </c>
      <c r="D1026" s="19">
        <v>756250</v>
      </c>
      <c r="E1026" s="19">
        <v>221450</v>
      </c>
      <c r="F1026" s="19">
        <v>1000000</v>
      </c>
      <c r="G1026" s="19">
        <v>2000000</v>
      </c>
      <c r="H1026" s="250"/>
      <c r="I1026" s="255" t="s">
        <v>4631</v>
      </c>
    </row>
    <row r="1027" spans="1:9" ht="13.15" customHeight="1" x14ac:dyDescent="0.25">
      <c r="A1027" s="3">
        <v>9</v>
      </c>
      <c r="B1027" s="254" t="s">
        <v>4539</v>
      </c>
      <c r="C1027" s="207" t="s">
        <v>4342</v>
      </c>
      <c r="D1027" s="19">
        <v>73800</v>
      </c>
      <c r="E1027" s="19">
        <v>28500</v>
      </c>
      <c r="F1027" s="19">
        <v>2000000</v>
      </c>
      <c r="G1027" s="19">
        <v>1000000</v>
      </c>
      <c r="H1027" s="250"/>
      <c r="I1027" s="255" t="s">
        <v>4631</v>
      </c>
    </row>
    <row r="1028" spans="1:9" ht="13.15" customHeight="1" x14ac:dyDescent="0.25">
      <c r="A1028" s="50" t="s">
        <v>294</v>
      </c>
      <c r="B1028" s="256"/>
      <c r="C1028" s="208"/>
      <c r="D1028" s="257">
        <v>6650000</v>
      </c>
      <c r="E1028" s="257">
        <v>2850000</v>
      </c>
      <c r="F1028" s="257">
        <v>15000000</v>
      </c>
      <c r="G1028" s="257">
        <v>18000000</v>
      </c>
      <c r="H1028" s="250"/>
      <c r="I1028" s="255"/>
    </row>
    <row r="1029" spans="1:9" ht="13.15" customHeight="1" x14ac:dyDescent="0.25">
      <c r="A1029" s="57">
        <v>96</v>
      </c>
      <c r="B1029" s="252" t="s">
        <v>4540</v>
      </c>
      <c r="C1029" s="205" t="s">
        <v>4343</v>
      </c>
      <c r="D1029" s="253"/>
      <c r="E1029" s="253"/>
      <c r="F1029" s="253"/>
      <c r="G1029" s="253"/>
      <c r="H1029" s="250"/>
      <c r="I1029" s="255"/>
    </row>
    <row r="1030" spans="1:9" ht="13.15" customHeight="1" x14ac:dyDescent="0.25">
      <c r="A1030" s="3">
        <v>1</v>
      </c>
      <c r="B1030" s="254" t="s">
        <v>4410</v>
      </c>
      <c r="C1030" s="207" t="s">
        <v>4210</v>
      </c>
      <c r="D1030" s="19">
        <v>1351000</v>
      </c>
      <c r="E1030" s="19">
        <v>1730000</v>
      </c>
      <c r="F1030" s="19">
        <v>4650000</v>
      </c>
      <c r="G1030" s="19">
        <v>4650000</v>
      </c>
      <c r="H1030" s="250"/>
      <c r="I1030" s="255" t="s">
        <v>4631</v>
      </c>
    </row>
    <row r="1031" spans="1:9" ht="13.15" customHeight="1" x14ac:dyDescent="0.25">
      <c r="A1031" s="3">
        <v>2</v>
      </c>
      <c r="B1031" s="254" t="s">
        <v>4425</v>
      </c>
      <c r="C1031" s="207" t="s">
        <v>4225</v>
      </c>
      <c r="D1031" s="19">
        <v>124000</v>
      </c>
      <c r="E1031" s="19">
        <v>140000</v>
      </c>
      <c r="F1031" s="19">
        <v>250000</v>
      </c>
      <c r="G1031" s="19">
        <v>567500</v>
      </c>
      <c r="H1031" s="250"/>
      <c r="I1031" s="255" t="s">
        <v>4631</v>
      </c>
    </row>
    <row r="1032" spans="1:9" ht="13.15" customHeight="1" x14ac:dyDescent="0.25">
      <c r="A1032" s="3">
        <v>3</v>
      </c>
      <c r="B1032" s="254" t="s">
        <v>4411</v>
      </c>
      <c r="C1032" s="207" t="s">
        <v>4211</v>
      </c>
      <c r="D1032" s="19">
        <v>20000</v>
      </c>
      <c r="E1032" s="19">
        <v>40000</v>
      </c>
      <c r="F1032" s="19">
        <v>100000</v>
      </c>
      <c r="G1032" s="19">
        <v>100000</v>
      </c>
      <c r="H1032" s="250"/>
      <c r="I1032" s="255" t="s">
        <v>4631</v>
      </c>
    </row>
    <row r="1033" spans="1:9" ht="13.15" customHeight="1" x14ac:dyDescent="0.25">
      <c r="A1033" s="3">
        <v>4</v>
      </c>
      <c r="B1033" s="254" t="s">
        <v>4413</v>
      </c>
      <c r="C1033" s="207" t="s">
        <v>4213</v>
      </c>
      <c r="D1033" s="19">
        <v>407000</v>
      </c>
      <c r="E1033" s="19">
        <v>744000</v>
      </c>
      <c r="F1033" s="19">
        <v>1000000</v>
      </c>
      <c r="G1033" s="19">
        <v>1000000</v>
      </c>
      <c r="H1033" s="250"/>
      <c r="I1033" s="255" t="s">
        <v>4631</v>
      </c>
    </row>
    <row r="1034" spans="1:9" ht="13.15" customHeight="1" x14ac:dyDescent="0.25">
      <c r="A1034" s="3">
        <v>5</v>
      </c>
      <c r="B1034" s="254" t="s">
        <v>4416</v>
      </c>
      <c r="C1034" s="207" t="s">
        <v>4216</v>
      </c>
      <c r="D1034" s="19">
        <v>166000</v>
      </c>
      <c r="E1034" s="19">
        <v>690000</v>
      </c>
      <c r="F1034" s="19">
        <v>500000</v>
      </c>
      <c r="G1034" s="19">
        <v>1000000</v>
      </c>
      <c r="H1034" s="250"/>
      <c r="I1034" s="255" t="s">
        <v>4631</v>
      </c>
    </row>
    <row r="1035" spans="1:9" ht="13.15" customHeight="1" x14ac:dyDescent="0.25">
      <c r="A1035" s="3">
        <v>6</v>
      </c>
      <c r="B1035" s="254" t="s">
        <v>4417</v>
      </c>
      <c r="C1035" s="207" t="s">
        <v>4217</v>
      </c>
      <c r="D1035" s="19">
        <v>1916117.5</v>
      </c>
      <c r="E1035" s="19">
        <v>1620000</v>
      </c>
      <c r="F1035" s="19">
        <v>1150000</v>
      </c>
      <c r="G1035" s="19">
        <v>1150000</v>
      </c>
      <c r="H1035" s="250"/>
      <c r="I1035" s="255" t="s">
        <v>4631</v>
      </c>
    </row>
    <row r="1036" spans="1:9" ht="13.15" customHeight="1" x14ac:dyDescent="0.25">
      <c r="A1036" s="3">
        <v>7</v>
      </c>
      <c r="B1036" s="254" t="s">
        <v>4428</v>
      </c>
      <c r="C1036" s="207" t="s">
        <v>4228</v>
      </c>
      <c r="D1036" s="19">
        <v>142000</v>
      </c>
      <c r="E1036" s="19">
        <v>714000</v>
      </c>
      <c r="F1036" s="19">
        <v>1500000</v>
      </c>
      <c r="G1036" s="19">
        <v>1500000</v>
      </c>
      <c r="H1036" s="250"/>
      <c r="I1036" s="255" t="s">
        <v>4631</v>
      </c>
    </row>
    <row r="1037" spans="1:9" ht="13.15" customHeight="1" x14ac:dyDescent="0.25">
      <c r="A1037" s="3">
        <v>8</v>
      </c>
      <c r="B1037" s="254" t="s">
        <v>4432</v>
      </c>
      <c r="C1037" s="207" t="s">
        <v>4232</v>
      </c>
      <c r="D1037" s="19">
        <v>221000</v>
      </c>
      <c r="E1037" s="19">
        <v>950000</v>
      </c>
      <c r="F1037" s="19">
        <v>2000000</v>
      </c>
      <c r="G1037" s="19">
        <v>1000000</v>
      </c>
      <c r="H1037" s="250"/>
      <c r="I1037" s="255" t="s">
        <v>4631</v>
      </c>
    </row>
    <row r="1038" spans="1:9" ht="13.15" customHeight="1" x14ac:dyDescent="0.25">
      <c r="A1038" s="3">
        <v>9</v>
      </c>
      <c r="B1038" s="254" t="s">
        <v>4421</v>
      </c>
      <c r="C1038" s="207" t="s">
        <v>4221</v>
      </c>
      <c r="D1038" s="19">
        <v>90000</v>
      </c>
      <c r="E1038" s="19">
        <v>402000</v>
      </c>
      <c r="F1038" s="19">
        <v>1000000</v>
      </c>
      <c r="G1038" s="19">
        <v>1000000</v>
      </c>
      <c r="H1038" s="250"/>
      <c r="I1038" s="255" t="s">
        <v>4631</v>
      </c>
    </row>
    <row r="1039" spans="1:9" ht="13.15" customHeight="1" x14ac:dyDescent="0.25">
      <c r="A1039" s="3">
        <v>10</v>
      </c>
      <c r="B1039" s="254" t="s">
        <v>4423</v>
      </c>
      <c r="C1039" s="207" t="s">
        <v>4223</v>
      </c>
      <c r="D1039" s="19">
        <v>720000</v>
      </c>
      <c r="E1039" s="19">
        <v>1370000</v>
      </c>
      <c r="F1039" s="19">
        <v>1500000</v>
      </c>
      <c r="G1039" s="19">
        <v>1000000</v>
      </c>
      <c r="H1039" s="250"/>
      <c r="I1039" s="255" t="s">
        <v>4631</v>
      </c>
    </row>
    <row r="1040" spans="1:9" ht="13.15" customHeight="1" x14ac:dyDescent="0.25">
      <c r="A1040" s="50" t="s">
        <v>294</v>
      </c>
      <c r="B1040" s="256"/>
      <c r="C1040" s="208"/>
      <c r="D1040" s="257">
        <v>5157117.5</v>
      </c>
      <c r="E1040" s="257">
        <v>8400000</v>
      </c>
      <c r="F1040" s="257">
        <v>13650000</v>
      </c>
      <c r="G1040" s="257">
        <v>12967500</v>
      </c>
      <c r="H1040" s="250"/>
      <c r="I1040" s="255"/>
    </row>
    <row r="1041" spans="1:9" ht="13.15" customHeight="1" x14ac:dyDescent="0.25">
      <c r="A1041" s="57">
        <v>97</v>
      </c>
      <c r="B1041" s="252" t="s">
        <v>4541</v>
      </c>
      <c r="C1041" s="205" t="s">
        <v>4344</v>
      </c>
      <c r="D1041" s="253"/>
      <c r="E1041" s="253"/>
      <c r="F1041" s="253"/>
      <c r="G1041" s="253"/>
      <c r="H1041" s="250"/>
      <c r="I1041" s="255"/>
    </row>
    <row r="1042" spans="1:9" ht="13.15" customHeight="1" x14ac:dyDescent="0.25">
      <c r="A1042" s="3">
        <v>1</v>
      </c>
      <c r="B1042" s="254" t="s">
        <v>4410</v>
      </c>
      <c r="C1042" s="207" t="s">
        <v>4210</v>
      </c>
      <c r="D1042" s="19">
        <v>300000</v>
      </c>
      <c r="E1042" s="19">
        <v>80000</v>
      </c>
      <c r="F1042" s="19">
        <v>600000</v>
      </c>
      <c r="G1042" s="19">
        <v>600000</v>
      </c>
      <c r="H1042" s="250"/>
      <c r="I1042" s="255" t="s">
        <v>4631</v>
      </c>
    </row>
    <row r="1043" spans="1:9" ht="13.15" customHeight="1" x14ac:dyDescent="0.25">
      <c r="A1043" s="3">
        <v>2</v>
      </c>
      <c r="B1043" s="254" t="s">
        <v>4411</v>
      </c>
      <c r="C1043" s="207" t="s">
        <v>4211</v>
      </c>
      <c r="D1043" s="19">
        <v>25000</v>
      </c>
      <c r="E1043" s="20">
        <v>0</v>
      </c>
      <c r="F1043" s="19">
        <v>50000</v>
      </c>
      <c r="G1043" s="19">
        <v>50000</v>
      </c>
      <c r="H1043" s="250"/>
      <c r="I1043" s="255" t="s">
        <v>4631</v>
      </c>
    </row>
    <row r="1044" spans="1:9" ht="13.15" customHeight="1" x14ac:dyDescent="0.25">
      <c r="A1044" s="3">
        <v>3</v>
      </c>
      <c r="B1044" s="254" t="s">
        <v>4413</v>
      </c>
      <c r="C1044" s="207" t="s">
        <v>4213</v>
      </c>
      <c r="D1044" s="19">
        <v>100000</v>
      </c>
      <c r="E1044" s="19">
        <v>80000</v>
      </c>
      <c r="F1044" s="19">
        <v>150000</v>
      </c>
      <c r="G1044" s="19">
        <v>150000</v>
      </c>
      <c r="H1044" s="250"/>
      <c r="I1044" s="255" t="s">
        <v>4631</v>
      </c>
    </row>
    <row r="1045" spans="1:9" ht="13.15" customHeight="1" x14ac:dyDescent="0.25">
      <c r="A1045" s="3">
        <v>4</v>
      </c>
      <c r="B1045" s="254" t="s">
        <v>4416</v>
      </c>
      <c r="C1045" s="207" t="s">
        <v>4216</v>
      </c>
      <c r="D1045" s="19">
        <v>90000</v>
      </c>
      <c r="E1045" s="19">
        <v>80000</v>
      </c>
      <c r="F1045" s="19">
        <v>100000</v>
      </c>
      <c r="G1045" s="19">
        <v>100000</v>
      </c>
      <c r="H1045" s="250"/>
      <c r="I1045" s="255" t="s">
        <v>4631</v>
      </c>
    </row>
    <row r="1046" spans="1:9" ht="13.15" customHeight="1" x14ac:dyDescent="0.25">
      <c r="A1046" s="3">
        <v>5</v>
      </c>
      <c r="B1046" s="254" t="s">
        <v>4417</v>
      </c>
      <c r="C1046" s="207" t="s">
        <v>4217</v>
      </c>
      <c r="D1046" s="19">
        <v>140000</v>
      </c>
      <c r="E1046" s="19">
        <v>80000</v>
      </c>
      <c r="F1046" s="19">
        <v>150000</v>
      </c>
      <c r="G1046" s="19">
        <v>150000</v>
      </c>
      <c r="H1046" s="250"/>
      <c r="I1046" s="255" t="s">
        <v>4631</v>
      </c>
    </row>
    <row r="1047" spans="1:9" ht="13.15" customHeight="1" x14ac:dyDescent="0.25">
      <c r="A1047" s="3">
        <v>6</v>
      </c>
      <c r="B1047" s="254" t="s">
        <v>4428</v>
      </c>
      <c r="C1047" s="207" t="s">
        <v>4228</v>
      </c>
      <c r="D1047" s="19">
        <v>120000</v>
      </c>
      <c r="E1047" s="19">
        <v>120000</v>
      </c>
      <c r="F1047" s="19">
        <v>150000</v>
      </c>
      <c r="G1047" s="19">
        <v>150000</v>
      </c>
      <c r="H1047" s="250"/>
      <c r="I1047" s="255" t="s">
        <v>4631</v>
      </c>
    </row>
    <row r="1048" spans="1:9" ht="13.15" customHeight="1" x14ac:dyDescent="0.25">
      <c r="A1048" s="3">
        <v>7</v>
      </c>
      <c r="B1048" s="254" t="s">
        <v>4432</v>
      </c>
      <c r="C1048" s="207" t="s">
        <v>4232</v>
      </c>
      <c r="D1048" s="19">
        <v>350000</v>
      </c>
      <c r="E1048" s="19">
        <v>200000</v>
      </c>
      <c r="F1048" s="19">
        <v>800000</v>
      </c>
      <c r="G1048" s="19">
        <v>800000</v>
      </c>
      <c r="H1048" s="250"/>
      <c r="I1048" s="255" t="s">
        <v>4631</v>
      </c>
    </row>
    <row r="1049" spans="1:9" ht="13.15" customHeight="1" x14ac:dyDescent="0.25">
      <c r="A1049" s="3">
        <v>8</v>
      </c>
      <c r="B1049" s="254" t="s">
        <v>4435</v>
      </c>
      <c r="C1049" s="207" t="s">
        <v>4235</v>
      </c>
      <c r="D1049" s="19">
        <v>300000</v>
      </c>
      <c r="E1049" s="19">
        <v>200000</v>
      </c>
      <c r="F1049" s="19">
        <v>400000</v>
      </c>
      <c r="G1049" s="19">
        <v>400000</v>
      </c>
      <c r="H1049" s="250"/>
      <c r="I1049" s="255" t="s">
        <v>4631</v>
      </c>
    </row>
    <row r="1050" spans="1:9" ht="13.15" customHeight="1" x14ac:dyDescent="0.25">
      <c r="A1050" s="3">
        <v>9</v>
      </c>
      <c r="B1050" s="254" t="s">
        <v>4421</v>
      </c>
      <c r="C1050" s="207" t="s">
        <v>4221</v>
      </c>
      <c r="D1050" s="19">
        <v>50000</v>
      </c>
      <c r="E1050" s="19">
        <v>40000</v>
      </c>
      <c r="F1050" s="19">
        <v>100000</v>
      </c>
      <c r="G1050" s="19">
        <v>100000</v>
      </c>
      <c r="H1050" s="250"/>
      <c r="I1050" s="255" t="s">
        <v>4631</v>
      </c>
    </row>
    <row r="1051" spans="1:9" ht="13.15" customHeight="1" x14ac:dyDescent="0.25">
      <c r="A1051" s="3">
        <v>10</v>
      </c>
      <c r="B1051" s="254" t="s">
        <v>4423</v>
      </c>
      <c r="C1051" s="207" t="s">
        <v>4223</v>
      </c>
      <c r="D1051" s="19">
        <v>1300000</v>
      </c>
      <c r="E1051" s="19">
        <v>720000</v>
      </c>
      <c r="F1051" s="19">
        <v>2700000</v>
      </c>
      <c r="G1051" s="19">
        <v>2440000</v>
      </c>
      <c r="H1051" s="250"/>
      <c r="I1051" s="255" t="s">
        <v>4631</v>
      </c>
    </row>
    <row r="1052" spans="1:9" ht="13.15" customHeight="1" x14ac:dyDescent="0.25">
      <c r="A1052" s="50" t="s">
        <v>294</v>
      </c>
      <c r="B1052" s="256"/>
      <c r="C1052" s="208"/>
      <c r="D1052" s="257">
        <v>2775000</v>
      </c>
      <c r="E1052" s="257">
        <v>1600000</v>
      </c>
      <c r="F1052" s="257">
        <v>5200000</v>
      </c>
      <c r="G1052" s="257">
        <v>4940000</v>
      </c>
      <c r="H1052" s="250"/>
      <c r="I1052" s="255"/>
    </row>
    <row r="1053" spans="1:9" ht="13.15" customHeight="1" x14ac:dyDescent="0.25">
      <c r="A1053" s="57">
        <v>98</v>
      </c>
      <c r="B1053" s="252" t="s">
        <v>4542</v>
      </c>
      <c r="C1053" s="205" t="s">
        <v>4345</v>
      </c>
      <c r="D1053" s="253"/>
      <c r="E1053" s="253"/>
      <c r="F1053" s="253"/>
      <c r="G1053" s="253"/>
      <c r="H1053" s="250"/>
      <c r="I1053" s="255"/>
    </row>
    <row r="1054" spans="1:9" ht="13.15" customHeight="1" x14ac:dyDescent="0.25">
      <c r="A1054" s="3">
        <v>1</v>
      </c>
      <c r="B1054" s="254" t="s">
        <v>4410</v>
      </c>
      <c r="C1054" s="207" t="s">
        <v>4210</v>
      </c>
      <c r="D1054" s="20">
        <v>0</v>
      </c>
      <c r="E1054" s="19">
        <v>192000</v>
      </c>
      <c r="F1054" s="19">
        <v>1000000</v>
      </c>
      <c r="G1054" s="19">
        <v>2000000</v>
      </c>
      <c r="H1054" s="250"/>
      <c r="I1054" s="255" t="s">
        <v>4631</v>
      </c>
    </row>
    <row r="1055" spans="1:9" ht="13.15" customHeight="1" x14ac:dyDescent="0.25">
      <c r="A1055" s="3">
        <v>2</v>
      </c>
      <c r="B1055" s="254" t="s">
        <v>4411</v>
      </c>
      <c r="C1055" s="207" t="s">
        <v>4211</v>
      </c>
      <c r="D1055" s="20">
        <v>0</v>
      </c>
      <c r="E1055" s="19">
        <v>26000</v>
      </c>
      <c r="F1055" s="19">
        <v>100000</v>
      </c>
      <c r="G1055" s="19">
        <v>1000000</v>
      </c>
      <c r="H1055" s="250"/>
      <c r="I1055" s="255" t="s">
        <v>4631</v>
      </c>
    </row>
    <row r="1056" spans="1:9" ht="13.15" customHeight="1" x14ac:dyDescent="0.25">
      <c r="A1056" s="3">
        <v>3</v>
      </c>
      <c r="B1056" s="254" t="s">
        <v>4413</v>
      </c>
      <c r="C1056" s="207" t="s">
        <v>4213</v>
      </c>
      <c r="D1056" s="20">
        <v>0</v>
      </c>
      <c r="E1056" s="19">
        <v>180000</v>
      </c>
      <c r="F1056" s="19">
        <v>500000</v>
      </c>
      <c r="G1056" s="19">
        <v>1000000</v>
      </c>
      <c r="H1056" s="250"/>
      <c r="I1056" s="255" t="s">
        <v>4631</v>
      </c>
    </row>
    <row r="1057" spans="1:9" ht="13.15" customHeight="1" x14ac:dyDescent="0.25">
      <c r="A1057" s="3">
        <v>4</v>
      </c>
      <c r="B1057" s="254" t="s">
        <v>4417</v>
      </c>
      <c r="C1057" s="207" t="s">
        <v>4217</v>
      </c>
      <c r="D1057" s="20">
        <v>0</v>
      </c>
      <c r="E1057" s="19">
        <v>180000</v>
      </c>
      <c r="F1057" s="19">
        <v>500000</v>
      </c>
      <c r="G1057" s="19">
        <v>500000</v>
      </c>
      <c r="H1057" s="250"/>
      <c r="I1057" s="255" t="s">
        <v>4631</v>
      </c>
    </row>
    <row r="1058" spans="1:9" ht="13.15" customHeight="1" x14ac:dyDescent="0.25">
      <c r="A1058" s="3">
        <v>5</v>
      </c>
      <c r="B1058" s="254" t="s">
        <v>4428</v>
      </c>
      <c r="C1058" s="207" t="s">
        <v>4228</v>
      </c>
      <c r="D1058" s="20">
        <v>0</v>
      </c>
      <c r="E1058" s="19">
        <v>179140</v>
      </c>
      <c r="F1058" s="19">
        <v>400000</v>
      </c>
      <c r="G1058" s="19">
        <v>500000</v>
      </c>
      <c r="H1058" s="250"/>
      <c r="I1058" s="255" t="s">
        <v>4631</v>
      </c>
    </row>
    <row r="1059" spans="1:9" ht="13.15" customHeight="1" x14ac:dyDescent="0.25">
      <c r="A1059" s="3">
        <v>6</v>
      </c>
      <c r="B1059" s="254" t="s">
        <v>4421</v>
      </c>
      <c r="C1059" s="207" t="s">
        <v>4221</v>
      </c>
      <c r="D1059" s="20">
        <v>0</v>
      </c>
      <c r="E1059" s="19">
        <v>50000</v>
      </c>
      <c r="F1059" s="19">
        <v>150000</v>
      </c>
      <c r="G1059" s="19">
        <v>200000</v>
      </c>
      <c r="H1059" s="250"/>
      <c r="I1059" s="255" t="s">
        <v>4631</v>
      </c>
    </row>
    <row r="1060" spans="1:9" ht="13.15" customHeight="1" x14ac:dyDescent="0.25">
      <c r="A1060" s="3">
        <v>7</v>
      </c>
      <c r="B1060" s="254" t="s">
        <v>4423</v>
      </c>
      <c r="C1060" s="207" t="s">
        <v>4223</v>
      </c>
      <c r="D1060" s="20">
        <v>0</v>
      </c>
      <c r="E1060" s="19">
        <v>50000</v>
      </c>
      <c r="F1060" s="19">
        <v>150000</v>
      </c>
      <c r="G1060" s="19">
        <v>200000</v>
      </c>
      <c r="H1060" s="250"/>
      <c r="I1060" s="255" t="s">
        <v>4631</v>
      </c>
    </row>
    <row r="1061" spans="1:9" ht="13.15" customHeight="1" x14ac:dyDescent="0.25">
      <c r="A1061" s="50" t="s">
        <v>294</v>
      </c>
      <c r="B1061" s="256"/>
      <c r="C1061" s="208"/>
      <c r="D1061" s="258">
        <v>0</v>
      </c>
      <c r="E1061" s="257">
        <v>857140</v>
      </c>
      <c r="F1061" s="257">
        <v>2800000</v>
      </c>
      <c r="G1061" s="257">
        <v>5400000</v>
      </c>
      <c r="H1061" s="250"/>
      <c r="I1061" s="255"/>
    </row>
    <row r="1062" spans="1:9" ht="13.15" customHeight="1" x14ac:dyDescent="0.25">
      <c r="A1062" s="57">
        <v>99</v>
      </c>
      <c r="B1062" s="252" t="s">
        <v>4543</v>
      </c>
      <c r="C1062" s="205" t="s">
        <v>4346</v>
      </c>
      <c r="D1062" s="253"/>
      <c r="E1062" s="253"/>
      <c r="F1062" s="253"/>
      <c r="G1062" s="253"/>
      <c r="H1062" s="250"/>
      <c r="I1062" s="255"/>
    </row>
    <row r="1063" spans="1:9" ht="13.15" customHeight="1" x14ac:dyDescent="0.25">
      <c r="A1063" s="3">
        <v>1</v>
      </c>
      <c r="B1063" s="254" t="s">
        <v>4410</v>
      </c>
      <c r="C1063" s="207" t="s">
        <v>4210</v>
      </c>
      <c r="D1063" s="20">
        <v>0</v>
      </c>
      <c r="E1063" s="19">
        <v>46000</v>
      </c>
      <c r="F1063" s="19">
        <v>425000</v>
      </c>
      <c r="G1063" s="19">
        <v>400000</v>
      </c>
      <c r="H1063" s="250"/>
      <c r="I1063" s="255" t="s">
        <v>4631</v>
      </c>
    </row>
    <row r="1064" spans="1:9" ht="13.15" customHeight="1" x14ac:dyDescent="0.25">
      <c r="A1064" s="3">
        <v>2</v>
      </c>
      <c r="B1064" s="254" t="s">
        <v>4411</v>
      </c>
      <c r="C1064" s="207" t="s">
        <v>4211</v>
      </c>
      <c r="D1064" s="20">
        <v>0</v>
      </c>
      <c r="E1064" s="19">
        <v>66000</v>
      </c>
      <c r="F1064" s="19">
        <v>150000</v>
      </c>
      <c r="G1064" s="19">
        <v>145000</v>
      </c>
      <c r="H1064" s="250"/>
      <c r="I1064" s="255" t="s">
        <v>4631</v>
      </c>
    </row>
    <row r="1065" spans="1:9" ht="13.15" customHeight="1" x14ac:dyDescent="0.25">
      <c r="A1065" s="3">
        <v>3</v>
      </c>
      <c r="B1065" s="254" t="s">
        <v>4413</v>
      </c>
      <c r="C1065" s="207" t="s">
        <v>4213</v>
      </c>
      <c r="D1065" s="20">
        <v>0</v>
      </c>
      <c r="E1065" s="19">
        <v>67000</v>
      </c>
      <c r="F1065" s="19">
        <v>150000</v>
      </c>
      <c r="G1065" s="19">
        <v>145000</v>
      </c>
      <c r="H1065" s="250"/>
      <c r="I1065" s="255" t="s">
        <v>4631</v>
      </c>
    </row>
    <row r="1066" spans="1:9" ht="13.15" customHeight="1" x14ac:dyDescent="0.25">
      <c r="A1066" s="3">
        <v>4</v>
      </c>
      <c r="B1066" s="254" t="s">
        <v>4416</v>
      </c>
      <c r="C1066" s="207" t="s">
        <v>4216</v>
      </c>
      <c r="D1066" s="20">
        <v>0</v>
      </c>
      <c r="E1066" s="19">
        <v>80000</v>
      </c>
      <c r="F1066" s="19">
        <v>336000</v>
      </c>
      <c r="G1066" s="19">
        <v>300000</v>
      </c>
      <c r="H1066" s="250"/>
      <c r="I1066" s="255" t="s">
        <v>4631</v>
      </c>
    </row>
    <row r="1067" spans="1:9" ht="13.15" customHeight="1" x14ac:dyDescent="0.25">
      <c r="A1067" s="3">
        <v>5</v>
      </c>
      <c r="B1067" s="254" t="s">
        <v>4417</v>
      </c>
      <c r="C1067" s="207" t="s">
        <v>4217</v>
      </c>
      <c r="D1067" s="20">
        <v>0</v>
      </c>
      <c r="E1067" s="19">
        <v>66000</v>
      </c>
      <c r="F1067" s="19">
        <v>341000</v>
      </c>
      <c r="G1067" s="19">
        <v>321000</v>
      </c>
      <c r="H1067" s="250"/>
      <c r="I1067" s="255" t="s">
        <v>4631</v>
      </c>
    </row>
    <row r="1068" spans="1:9" ht="13.15" customHeight="1" x14ac:dyDescent="0.25">
      <c r="A1068" s="3">
        <v>6</v>
      </c>
      <c r="B1068" s="254" t="s">
        <v>4428</v>
      </c>
      <c r="C1068" s="207" t="s">
        <v>4228</v>
      </c>
      <c r="D1068" s="20">
        <v>0</v>
      </c>
      <c r="E1068" s="19">
        <v>90000</v>
      </c>
      <c r="F1068" s="19">
        <v>325000</v>
      </c>
      <c r="G1068" s="19">
        <v>315000</v>
      </c>
      <c r="H1068" s="250"/>
      <c r="I1068" s="255" t="s">
        <v>4631</v>
      </c>
    </row>
    <row r="1069" spans="1:9" ht="13.15" customHeight="1" x14ac:dyDescent="0.25">
      <c r="A1069" s="3">
        <v>7</v>
      </c>
      <c r="B1069" s="254" t="s">
        <v>4432</v>
      </c>
      <c r="C1069" s="207" t="s">
        <v>4232</v>
      </c>
      <c r="D1069" s="20">
        <v>0</v>
      </c>
      <c r="E1069" s="19">
        <v>80000</v>
      </c>
      <c r="F1069" s="19">
        <v>400000</v>
      </c>
      <c r="G1069" s="19">
        <v>390000</v>
      </c>
      <c r="H1069" s="250"/>
      <c r="I1069" s="255" t="s">
        <v>4631</v>
      </c>
    </row>
    <row r="1070" spans="1:9" ht="13.15" customHeight="1" x14ac:dyDescent="0.25">
      <c r="A1070" s="3">
        <v>8</v>
      </c>
      <c r="B1070" s="254" t="s">
        <v>4421</v>
      </c>
      <c r="C1070" s="207" t="s">
        <v>4221</v>
      </c>
      <c r="D1070" s="20">
        <v>0</v>
      </c>
      <c r="E1070" s="19">
        <v>60000</v>
      </c>
      <c r="F1070" s="19">
        <v>257000</v>
      </c>
      <c r="G1070" s="19">
        <v>247000</v>
      </c>
      <c r="H1070" s="250"/>
      <c r="I1070" s="255" t="s">
        <v>4631</v>
      </c>
    </row>
    <row r="1071" spans="1:9" ht="13.15" customHeight="1" x14ac:dyDescent="0.25">
      <c r="A1071" s="3">
        <v>9</v>
      </c>
      <c r="B1071" s="254" t="s">
        <v>4423</v>
      </c>
      <c r="C1071" s="207" t="s">
        <v>4223</v>
      </c>
      <c r="D1071" s="20">
        <v>0</v>
      </c>
      <c r="E1071" s="19">
        <v>45000</v>
      </c>
      <c r="F1071" s="19">
        <v>216000</v>
      </c>
      <c r="G1071" s="19">
        <v>207000</v>
      </c>
      <c r="H1071" s="250"/>
      <c r="I1071" s="255" t="s">
        <v>4631</v>
      </c>
    </row>
    <row r="1072" spans="1:9" ht="13.15" customHeight="1" x14ac:dyDescent="0.25">
      <c r="A1072" s="50" t="s">
        <v>294</v>
      </c>
      <c r="B1072" s="256"/>
      <c r="C1072" s="208"/>
      <c r="D1072" s="258">
        <v>0</v>
      </c>
      <c r="E1072" s="257">
        <v>600000</v>
      </c>
      <c r="F1072" s="257">
        <v>2600000</v>
      </c>
      <c r="G1072" s="257">
        <v>2470000</v>
      </c>
      <c r="H1072" s="250"/>
      <c r="I1072" s="255"/>
    </row>
    <row r="1073" spans="1:9" ht="13.15" customHeight="1" x14ac:dyDescent="0.25">
      <c r="A1073" s="57">
        <v>100</v>
      </c>
      <c r="B1073" s="252" t="s">
        <v>4544</v>
      </c>
      <c r="C1073" s="205" t="s">
        <v>4347</v>
      </c>
      <c r="D1073" s="253"/>
      <c r="E1073" s="253"/>
      <c r="F1073" s="253"/>
      <c r="G1073" s="253"/>
      <c r="H1073" s="250"/>
      <c r="I1073" s="255"/>
    </row>
    <row r="1074" spans="1:9" ht="13.15" customHeight="1" x14ac:dyDescent="0.25">
      <c r="A1074" s="3">
        <v>1</v>
      </c>
      <c r="B1074" s="254" t="s">
        <v>4410</v>
      </c>
      <c r="C1074" s="207" t="s">
        <v>4210</v>
      </c>
      <c r="D1074" s="19">
        <v>4270000</v>
      </c>
      <c r="E1074" s="19">
        <v>1500000</v>
      </c>
      <c r="F1074" s="19">
        <v>6500000</v>
      </c>
      <c r="G1074" s="19">
        <v>7000000</v>
      </c>
      <c r="H1074" s="250"/>
      <c r="I1074" s="255" t="s">
        <v>4631</v>
      </c>
    </row>
    <row r="1075" spans="1:9" ht="13.15" customHeight="1" x14ac:dyDescent="0.25">
      <c r="A1075" s="3">
        <v>2</v>
      </c>
      <c r="B1075" s="254" t="s">
        <v>4411</v>
      </c>
      <c r="C1075" s="207" t="s">
        <v>4211</v>
      </c>
      <c r="D1075" s="19">
        <v>600000</v>
      </c>
      <c r="E1075" s="19">
        <v>330000</v>
      </c>
      <c r="F1075" s="19">
        <v>1000000</v>
      </c>
      <c r="G1075" s="19">
        <v>1100000</v>
      </c>
      <c r="H1075" s="250"/>
      <c r="I1075" s="255" t="s">
        <v>4631</v>
      </c>
    </row>
    <row r="1076" spans="1:9" ht="13.15" customHeight="1" x14ac:dyDescent="0.25">
      <c r="A1076" s="3">
        <v>3</v>
      </c>
      <c r="B1076" s="254" t="s">
        <v>4413</v>
      </c>
      <c r="C1076" s="207" t="s">
        <v>4213</v>
      </c>
      <c r="D1076" s="19">
        <v>3350000</v>
      </c>
      <c r="E1076" s="19">
        <v>1120000</v>
      </c>
      <c r="F1076" s="19">
        <v>5000000</v>
      </c>
      <c r="G1076" s="19">
        <v>633750</v>
      </c>
      <c r="H1076" s="250"/>
      <c r="I1076" s="255" t="s">
        <v>4631</v>
      </c>
    </row>
    <row r="1077" spans="1:9" ht="13.15" customHeight="1" x14ac:dyDescent="0.25">
      <c r="A1077" s="3">
        <v>4</v>
      </c>
      <c r="B1077" s="254" t="s">
        <v>4452</v>
      </c>
      <c r="C1077" s="207" t="s">
        <v>4252</v>
      </c>
      <c r="D1077" s="19">
        <v>400000</v>
      </c>
      <c r="E1077" s="19">
        <v>152000</v>
      </c>
      <c r="F1077" s="19">
        <v>1000000</v>
      </c>
      <c r="G1077" s="19">
        <v>1000000</v>
      </c>
      <c r="H1077" s="250"/>
      <c r="I1077" s="255" t="s">
        <v>4631</v>
      </c>
    </row>
    <row r="1078" spans="1:9" ht="13.15" customHeight="1" x14ac:dyDescent="0.25">
      <c r="A1078" s="3">
        <v>5</v>
      </c>
      <c r="B1078" s="254" t="s">
        <v>4417</v>
      </c>
      <c r="C1078" s="207" t="s">
        <v>4217</v>
      </c>
      <c r="D1078" s="19">
        <v>2130000</v>
      </c>
      <c r="E1078" s="19">
        <v>1100000</v>
      </c>
      <c r="F1078" s="19">
        <v>1825000</v>
      </c>
      <c r="G1078" s="19">
        <v>1000000</v>
      </c>
      <c r="H1078" s="250"/>
      <c r="I1078" s="255" t="s">
        <v>4631</v>
      </c>
    </row>
    <row r="1079" spans="1:9" ht="13.15" customHeight="1" x14ac:dyDescent="0.25">
      <c r="A1079" s="3">
        <v>6</v>
      </c>
      <c r="B1079" s="254" t="s">
        <v>4428</v>
      </c>
      <c r="C1079" s="207" t="s">
        <v>4228</v>
      </c>
      <c r="D1079" s="19">
        <v>850000</v>
      </c>
      <c r="E1079" s="19">
        <v>792000</v>
      </c>
      <c r="F1079" s="19">
        <v>1700000</v>
      </c>
      <c r="G1079" s="19">
        <v>6400000</v>
      </c>
      <c r="H1079" s="250"/>
      <c r="I1079" s="255" t="s">
        <v>4631</v>
      </c>
    </row>
    <row r="1080" spans="1:9" ht="13.15" customHeight="1" x14ac:dyDescent="0.25">
      <c r="A1080" s="3">
        <v>7</v>
      </c>
      <c r="B1080" s="254" t="s">
        <v>4432</v>
      </c>
      <c r="C1080" s="207" t="s">
        <v>4232</v>
      </c>
      <c r="D1080" s="19">
        <v>3569285</v>
      </c>
      <c r="E1080" s="19">
        <v>784000</v>
      </c>
      <c r="F1080" s="19">
        <v>2000000</v>
      </c>
      <c r="G1080" s="19">
        <v>1000000</v>
      </c>
      <c r="H1080" s="250"/>
      <c r="I1080" s="255" t="s">
        <v>4631</v>
      </c>
    </row>
    <row r="1081" spans="1:9" ht="13.15" customHeight="1" x14ac:dyDescent="0.25">
      <c r="A1081" s="3">
        <v>8</v>
      </c>
      <c r="B1081" s="254" t="s">
        <v>4421</v>
      </c>
      <c r="C1081" s="207" t="s">
        <v>4221</v>
      </c>
      <c r="D1081" s="19">
        <v>1220000</v>
      </c>
      <c r="E1081" s="19">
        <v>392000</v>
      </c>
      <c r="F1081" s="19">
        <v>500000</v>
      </c>
      <c r="G1081" s="19">
        <v>500000</v>
      </c>
      <c r="H1081" s="250"/>
      <c r="I1081" s="255" t="s">
        <v>4631</v>
      </c>
    </row>
    <row r="1082" spans="1:9" ht="13.15" customHeight="1" x14ac:dyDescent="0.25">
      <c r="A1082" s="3">
        <v>9</v>
      </c>
      <c r="B1082" s="254" t="s">
        <v>4423</v>
      </c>
      <c r="C1082" s="207" t="s">
        <v>4223</v>
      </c>
      <c r="D1082" s="19">
        <v>600000</v>
      </c>
      <c r="E1082" s="19">
        <v>330000</v>
      </c>
      <c r="F1082" s="19">
        <v>300000</v>
      </c>
      <c r="G1082" s="19">
        <v>200000</v>
      </c>
      <c r="H1082" s="250"/>
      <c r="I1082" s="255" t="s">
        <v>4631</v>
      </c>
    </row>
    <row r="1083" spans="1:9" ht="13.15" customHeight="1" x14ac:dyDescent="0.25">
      <c r="A1083" s="50" t="s">
        <v>294</v>
      </c>
      <c r="B1083" s="256"/>
      <c r="C1083" s="208"/>
      <c r="D1083" s="257">
        <v>16989285</v>
      </c>
      <c r="E1083" s="257">
        <v>6500000</v>
      </c>
      <c r="F1083" s="257">
        <v>19825000</v>
      </c>
      <c r="G1083" s="257">
        <v>18833750</v>
      </c>
      <c r="H1083" s="250"/>
      <c r="I1083" s="255"/>
    </row>
    <row r="1084" spans="1:9" ht="13.15" customHeight="1" x14ac:dyDescent="0.25">
      <c r="A1084" s="57">
        <v>101</v>
      </c>
      <c r="B1084" s="252" t="s">
        <v>4545</v>
      </c>
      <c r="C1084" s="205" t="s">
        <v>4348</v>
      </c>
      <c r="D1084" s="253"/>
      <c r="E1084" s="253"/>
      <c r="F1084" s="253"/>
      <c r="G1084" s="253"/>
      <c r="H1084" s="250"/>
      <c r="I1084" s="255"/>
    </row>
    <row r="1085" spans="1:9" ht="13.15" customHeight="1" x14ac:dyDescent="0.25">
      <c r="A1085" s="3">
        <v>1</v>
      </c>
      <c r="B1085" s="254" t="s">
        <v>4410</v>
      </c>
      <c r="C1085" s="207" t="s">
        <v>4210</v>
      </c>
      <c r="D1085" s="19">
        <v>5600000</v>
      </c>
      <c r="E1085" s="19">
        <v>2499996</v>
      </c>
      <c r="F1085" s="19">
        <v>6000000</v>
      </c>
      <c r="G1085" s="19">
        <v>5000000</v>
      </c>
      <c r="H1085" s="250"/>
      <c r="I1085" s="255" t="s">
        <v>4631</v>
      </c>
    </row>
    <row r="1086" spans="1:9" ht="13.15" customHeight="1" x14ac:dyDescent="0.25">
      <c r="A1086" s="3">
        <v>2</v>
      </c>
      <c r="B1086" s="254" t="s">
        <v>4425</v>
      </c>
      <c r="C1086" s="207" t="s">
        <v>4225</v>
      </c>
      <c r="D1086" s="19">
        <v>800000</v>
      </c>
      <c r="E1086" s="19">
        <v>1200000</v>
      </c>
      <c r="F1086" s="19">
        <v>2500000</v>
      </c>
      <c r="G1086" s="19">
        <v>2500000</v>
      </c>
      <c r="H1086" s="250"/>
      <c r="I1086" s="255" t="s">
        <v>4631</v>
      </c>
    </row>
    <row r="1087" spans="1:9" ht="13.15" customHeight="1" x14ac:dyDescent="0.25">
      <c r="A1087" s="3">
        <v>3</v>
      </c>
      <c r="B1087" s="254" t="s">
        <v>4411</v>
      </c>
      <c r="C1087" s="207" t="s">
        <v>4211</v>
      </c>
      <c r="D1087" s="19">
        <v>800000</v>
      </c>
      <c r="E1087" s="19">
        <v>1000000</v>
      </c>
      <c r="F1087" s="19">
        <v>2000000</v>
      </c>
      <c r="G1087" s="19">
        <v>2000000</v>
      </c>
      <c r="H1087" s="250"/>
      <c r="I1087" s="255" t="s">
        <v>4631</v>
      </c>
    </row>
    <row r="1088" spans="1:9" ht="13.15" customHeight="1" x14ac:dyDescent="0.25">
      <c r="A1088" s="3">
        <v>4</v>
      </c>
      <c r="B1088" s="254" t="s">
        <v>4413</v>
      </c>
      <c r="C1088" s="207" t="s">
        <v>4213</v>
      </c>
      <c r="D1088" s="19">
        <v>1973328</v>
      </c>
      <c r="E1088" s="19">
        <v>1200000</v>
      </c>
      <c r="F1088" s="19">
        <v>2500000</v>
      </c>
      <c r="G1088" s="19">
        <v>2500000</v>
      </c>
      <c r="H1088" s="250"/>
      <c r="I1088" s="255" t="s">
        <v>4631</v>
      </c>
    </row>
    <row r="1089" spans="1:9" ht="13.15" customHeight="1" x14ac:dyDescent="0.25">
      <c r="A1089" s="3">
        <v>5</v>
      </c>
      <c r="B1089" s="254" t="s">
        <v>4416</v>
      </c>
      <c r="C1089" s="207" t="s">
        <v>4216</v>
      </c>
      <c r="D1089" s="19">
        <v>800000</v>
      </c>
      <c r="E1089" s="19">
        <v>1200000</v>
      </c>
      <c r="F1089" s="19">
        <v>1500000</v>
      </c>
      <c r="G1089" s="19">
        <v>1500000</v>
      </c>
      <c r="H1089" s="250"/>
      <c r="I1089" s="255" t="s">
        <v>4631</v>
      </c>
    </row>
    <row r="1090" spans="1:9" ht="13.15" customHeight="1" x14ac:dyDescent="0.25">
      <c r="A1090" s="3">
        <v>6</v>
      </c>
      <c r="B1090" s="254" t="s">
        <v>4417</v>
      </c>
      <c r="C1090" s="207" t="s">
        <v>4217</v>
      </c>
      <c r="D1090" s="19">
        <v>4000000</v>
      </c>
      <c r="E1090" s="19">
        <v>1700000</v>
      </c>
      <c r="F1090" s="19">
        <v>3500000</v>
      </c>
      <c r="G1090" s="19">
        <v>3000000</v>
      </c>
      <c r="H1090" s="250"/>
      <c r="I1090" s="255" t="s">
        <v>4631</v>
      </c>
    </row>
    <row r="1091" spans="1:9" ht="13.15" customHeight="1" x14ac:dyDescent="0.25">
      <c r="A1091" s="3">
        <v>7</v>
      </c>
      <c r="B1091" s="254" t="s">
        <v>4428</v>
      </c>
      <c r="C1091" s="207" t="s">
        <v>4228</v>
      </c>
      <c r="D1091" s="19">
        <v>2560000</v>
      </c>
      <c r="E1091" s="19">
        <v>1500000</v>
      </c>
      <c r="F1091" s="19">
        <v>3000000</v>
      </c>
      <c r="G1091" s="19">
        <v>3000000</v>
      </c>
      <c r="H1091" s="250"/>
      <c r="I1091" s="255" t="s">
        <v>4631</v>
      </c>
    </row>
    <row r="1092" spans="1:9" ht="13.15" customHeight="1" x14ac:dyDescent="0.25">
      <c r="A1092" s="3">
        <v>8</v>
      </c>
      <c r="B1092" s="254" t="s">
        <v>4432</v>
      </c>
      <c r="C1092" s="207" t="s">
        <v>4232</v>
      </c>
      <c r="D1092" s="19">
        <v>2400000</v>
      </c>
      <c r="E1092" s="19">
        <v>1700000</v>
      </c>
      <c r="F1092" s="19">
        <v>3500000</v>
      </c>
      <c r="G1092" s="19">
        <v>3400000</v>
      </c>
      <c r="H1092" s="250"/>
      <c r="I1092" s="255" t="s">
        <v>4631</v>
      </c>
    </row>
    <row r="1093" spans="1:9" ht="13.15" customHeight="1" x14ac:dyDescent="0.25">
      <c r="A1093" s="3">
        <v>9</v>
      </c>
      <c r="B1093" s="254" t="s">
        <v>4445</v>
      </c>
      <c r="C1093" s="207" t="s">
        <v>4245</v>
      </c>
      <c r="D1093" s="19">
        <v>800000</v>
      </c>
      <c r="E1093" s="19">
        <v>500000</v>
      </c>
      <c r="F1093" s="19">
        <v>1000000</v>
      </c>
      <c r="G1093" s="19">
        <v>1000000</v>
      </c>
      <c r="H1093" s="250"/>
      <c r="I1093" s="255" t="s">
        <v>4631</v>
      </c>
    </row>
    <row r="1094" spans="1:9" ht="13.15" customHeight="1" x14ac:dyDescent="0.25">
      <c r="A1094" s="3">
        <v>10</v>
      </c>
      <c r="B1094" s="254" t="s">
        <v>4421</v>
      </c>
      <c r="C1094" s="207" t="s">
        <v>4221</v>
      </c>
      <c r="D1094" s="19">
        <v>800000</v>
      </c>
      <c r="E1094" s="19">
        <v>500000</v>
      </c>
      <c r="F1094" s="19">
        <v>1000000</v>
      </c>
      <c r="G1094" s="19">
        <v>1000000</v>
      </c>
      <c r="H1094" s="250"/>
      <c r="I1094" s="255" t="s">
        <v>4631</v>
      </c>
    </row>
    <row r="1095" spans="1:9" ht="13.15" customHeight="1" x14ac:dyDescent="0.25">
      <c r="A1095" s="3">
        <v>11</v>
      </c>
      <c r="B1095" s="254" t="s">
        <v>4423</v>
      </c>
      <c r="C1095" s="207" t="s">
        <v>4223</v>
      </c>
      <c r="D1095" s="19">
        <v>800000</v>
      </c>
      <c r="E1095" s="19">
        <v>3000000</v>
      </c>
      <c r="F1095" s="19">
        <v>5500000</v>
      </c>
      <c r="G1095" s="19">
        <v>5500000</v>
      </c>
      <c r="H1095" s="250"/>
      <c r="I1095" s="255" t="s">
        <v>4631</v>
      </c>
    </row>
    <row r="1096" spans="1:9" ht="13.15" customHeight="1" x14ac:dyDescent="0.25">
      <c r="A1096" s="50" t="s">
        <v>294</v>
      </c>
      <c r="B1096" s="256"/>
      <c r="C1096" s="208"/>
      <c r="D1096" s="257">
        <v>21333328</v>
      </c>
      <c r="E1096" s="257">
        <v>15999996</v>
      </c>
      <c r="F1096" s="257">
        <v>32000000</v>
      </c>
      <c r="G1096" s="257">
        <v>30400000</v>
      </c>
      <c r="H1096" s="250"/>
      <c r="I1096" s="255"/>
    </row>
    <row r="1097" spans="1:9" ht="13.15" customHeight="1" x14ac:dyDescent="0.25">
      <c r="A1097" s="57">
        <v>102</v>
      </c>
      <c r="B1097" s="252" t="s">
        <v>4546</v>
      </c>
      <c r="C1097" s="205" t="s">
        <v>4349</v>
      </c>
      <c r="D1097" s="253"/>
      <c r="E1097" s="253"/>
      <c r="F1097" s="253"/>
      <c r="G1097" s="253"/>
      <c r="H1097" s="250"/>
      <c r="I1097" s="255"/>
    </row>
    <row r="1098" spans="1:9" ht="13.15" customHeight="1" x14ac:dyDescent="0.25">
      <c r="A1098" s="3">
        <v>1</v>
      </c>
      <c r="B1098" s="254" t="s">
        <v>4410</v>
      </c>
      <c r="C1098" s="207" t="s">
        <v>4210</v>
      </c>
      <c r="D1098" s="19">
        <v>3880000</v>
      </c>
      <c r="E1098" s="19">
        <v>2095598</v>
      </c>
      <c r="F1098" s="19">
        <v>4500000</v>
      </c>
      <c r="G1098" s="19">
        <v>4000000</v>
      </c>
      <c r="H1098" s="250"/>
      <c r="I1098" s="255" t="s">
        <v>4631</v>
      </c>
    </row>
    <row r="1099" spans="1:9" ht="13.15" customHeight="1" x14ac:dyDescent="0.25">
      <c r="A1099" s="3">
        <v>2</v>
      </c>
      <c r="B1099" s="254" t="s">
        <v>4425</v>
      </c>
      <c r="C1099" s="207" t="s">
        <v>4225</v>
      </c>
      <c r="D1099" s="19">
        <v>1200000</v>
      </c>
      <c r="E1099" s="19">
        <v>750000</v>
      </c>
      <c r="F1099" s="19">
        <v>1500000</v>
      </c>
      <c r="G1099" s="19">
        <v>1500000</v>
      </c>
      <c r="H1099" s="250"/>
      <c r="I1099" s="255" t="s">
        <v>4631</v>
      </c>
    </row>
    <row r="1100" spans="1:9" ht="13.15" customHeight="1" x14ac:dyDescent="0.25">
      <c r="A1100" s="3">
        <v>3</v>
      </c>
      <c r="B1100" s="254" t="s">
        <v>4411</v>
      </c>
      <c r="C1100" s="207" t="s">
        <v>4211</v>
      </c>
      <c r="D1100" s="19">
        <v>800000</v>
      </c>
      <c r="E1100" s="19">
        <v>750000</v>
      </c>
      <c r="F1100" s="19">
        <v>1500000</v>
      </c>
      <c r="G1100" s="19">
        <v>1500000</v>
      </c>
      <c r="H1100" s="250"/>
      <c r="I1100" s="255" t="s">
        <v>4631</v>
      </c>
    </row>
    <row r="1101" spans="1:9" ht="13.15" customHeight="1" x14ac:dyDescent="0.25">
      <c r="A1101" s="3">
        <v>4</v>
      </c>
      <c r="B1101" s="254" t="s">
        <v>4413</v>
      </c>
      <c r="C1101" s="207" t="s">
        <v>4213</v>
      </c>
      <c r="D1101" s="19">
        <v>1447464</v>
      </c>
      <c r="E1101" s="19">
        <v>1000000</v>
      </c>
      <c r="F1101" s="19">
        <v>2000000</v>
      </c>
      <c r="G1101" s="19">
        <v>2000000</v>
      </c>
      <c r="H1101" s="250"/>
      <c r="I1101" s="255" t="s">
        <v>4631</v>
      </c>
    </row>
    <row r="1102" spans="1:9" ht="13.15" customHeight="1" x14ac:dyDescent="0.25">
      <c r="A1102" s="3">
        <v>5</v>
      </c>
      <c r="B1102" s="254" t="s">
        <v>4416</v>
      </c>
      <c r="C1102" s="207" t="s">
        <v>4216</v>
      </c>
      <c r="D1102" s="19">
        <v>800000</v>
      </c>
      <c r="E1102" s="19">
        <v>500000</v>
      </c>
      <c r="F1102" s="19">
        <v>1000000</v>
      </c>
      <c r="G1102" s="19">
        <v>750000</v>
      </c>
      <c r="H1102" s="250"/>
      <c r="I1102" s="255" t="s">
        <v>4631</v>
      </c>
    </row>
    <row r="1103" spans="1:9" ht="13.15" customHeight="1" x14ac:dyDescent="0.25">
      <c r="A1103" s="3">
        <v>6</v>
      </c>
      <c r="B1103" s="254" t="s">
        <v>4417</v>
      </c>
      <c r="C1103" s="207" t="s">
        <v>4217</v>
      </c>
      <c r="D1103" s="19">
        <v>2600000</v>
      </c>
      <c r="E1103" s="19">
        <v>1500000</v>
      </c>
      <c r="F1103" s="19">
        <v>3000000</v>
      </c>
      <c r="G1103" s="19">
        <v>3000000</v>
      </c>
      <c r="H1103" s="250"/>
      <c r="I1103" s="255" t="s">
        <v>4631</v>
      </c>
    </row>
    <row r="1104" spans="1:9" ht="13.15" customHeight="1" x14ac:dyDescent="0.25">
      <c r="A1104" s="3">
        <v>7</v>
      </c>
      <c r="B1104" s="254" t="s">
        <v>4428</v>
      </c>
      <c r="C1104" s="207" t="s">
        <v>4228</v>
      </c>
      <c r="D1104" s="19">
        <v>1800000</v>
      </c>
      <c r="E1104" s="19">
        <v>1000000</v>
      </c>
      <c r="F1104" s="19">
        <v>2000000</v>
      </c>
      <c r="G1104" s="19">
        <v>2000000</v>
      </c>
      <c r="H1104" s="250"/>
      <c r="I1104" s="255" t="s">
        <v>4631</v>
      </c>
    </row>
    <row r="1105" spans="1:9" ht="13.15" customHeight="1" x14ac:dyDescent="0.25">
      <c r="A1105" s="3">
        <v>8</v>
      </c>
      <c r="B1105" s="254" t="s">
        <v>4432</v>
      </c>
      <c r="C1105" s="207" t="s">
        <v>4232</v>
      </c>
      <c r="D1105" s="19">
        <v>1600000</v>
      </c>
      <c r="E1105" s="19">
        <v>2000000</v>
      </c>
      <c r="F1105" s="19">
        <v>4000000</v>
      </c>
      <c r="G1105" s="19">
        <v>4000000</v>
      </c>
      <c r="H1105" s="250"/>
      <c r="I1105" s="255" t="s">
        <v>4631</v>
      </c>
    </row>
    <row r="1106" spans="1:9" ht="13.15" customHeight="1" x14ac:dyDescent="0.25">
      <c r="A1106" s="3">
        <v>9</v>
      </c>
      <c r="B1106" s="254" t="s">
        <v>4421</v>
      </c>
      <c r="C1106" s="207" t="s">
        <v>4221</v>
      </c>
      <c r="D1106" s="19">
        <v>800000</v>
      </c>
      <c r="E1106" s="19">
        <v>500000</v>
      </c>
      <c r="F1106" s="19">
        <v>1000000</v>
      </c>
      <c r="G1106" s="19">
        <v>1000000</v>
      </c>
      <c r="H1106" s="250"/>
      <c r="I1106" s="255" t="s">
        <v>4631</v>
      </c>
    </row>
    <row r="1107" spans="1:9" ht="13.15" customHeight="1" x14ac:dyDescent="0.25">
      <c r="A1107" s="3">
        <v>10</v>
      </c>
      <c r="B1107" s="254" t="s">
        <v>4423</v>
      </c>
      <c r="C1107" s="207" t="s">
        <v>4223</v>
      </c>
      <c r="D1107" s="19">
        <v>1200000</v>
      </c>
      <c r="E1107" s="19">
        <v>2000000</v>
      </c>
      <c r="F1107" s="19">
        <v>4500000</v>
      </c>
      <c r="G1107" s="19">
        <v>4000000</v>
      </c>
      <c r="H1107" s="250"/>
      <c r="I1107" s="255" t="s">
        <v>4631</v>
      </c>
    </row>
    <row r="1108" spans="1:9" ht="13.15" customHeight="1" x14ac:dyDescent="0.25">
      <c r="A1108" s="50" t="s">
        <v>294</v>
      </c>
      <c r="B1108" s="256"/>
      <c r="C1108" s="208"/>
      <c r="D1108" s="257">
        <v>16127464</v>
      </c>
      <c r="E1108" s="257">
        <v>12095598</v>
      </c>
      <c r="F1108" s="257">
        <v>25000000</v>
      </c>
      <c r="G1108" s="257">
        <v>23750000</v>
      </c>
      <c r="H1108" s="250"/>
      <c r="I1108" s="255"/>
    </row>
    <row r="1109" spans="1:9" ht="13.15" customHeight="1" x14ac:dyDescent="0.25">
      <c r="A1109" s="57">
        <v>103</v>
      </c>
      <c r="B1109" s="252" t="s">
        <v>4547</v>
      </c>
      <c r="C1109" s="205" t="s">
        <v>4350</v>
      </c>
      <c r="D1109" s="253"/>
      <c r="E1109" s="253"/>
      <c r="F1109" s="253"/>
      <c r="G1109" s="253"/>
      <c r="H1109" s="250"/>
      <c r="I1109" s="255"/>
    </row>
    <row r="1110" spans="1:9" ht="13.15" customHeight="1" x14ac:dyDescent="0.25">
      <c r="A1110" s="3">
        <v>1</v>
      </c>
      <c r="B1110" s="254" t="s">
        <v>4410</v>
      </c>
      <c r="C1110" s="207" t="s">
        <v>4210</v>
      </c>
      <c r="D1110" s="19">
        <v>8430662</v>
      </c>
      <c r="E1110" s="19">
        <v>5000000</v>
      </c>
      <c r="F1110" s="19">
        <v>6000000</v>
      </c>
      <c r="G1110" s="19">
        <v>5000000</v>
      </c>
      <c r="H1110" s="250"/>
      <c r="I1110" s="255" t="s">
        <v>4631</v>
      </c>
    </row>
    <row r="1111" spans="1:9" ht="13.15" customHeight="1" x14ac:dyDescent="0.25">
      <c r="A1111" s="3">
        <v>2</v>
      </c>
      <c r="B1111" s="254" t="s">
        <v>4425</v>
      </c>
      <c r="C1111" s="207" t="s">
        <v>4225</v>
      </c>
      <c r="D1111" s="19">
        <v>1365000</v>
      </c>
      <c r="E1111" s="19">
        <v>1500000</v>
      </c>
      <c r="F1111" s="19">
        <v>2000000</v>
      </c>
      <c r="G1111" s="19">
        <v>2000000</v>
      </c>
      <c r="H1111" s="250"/>
      <c r="I1111" s="255" t="s">
        <v>4631</v>
      </c>
    </row>
    <row r="1112" spans="1:9" ht="13.15" customHeight="1" x14ac:dyDescent="0.25">
      <c r="A1112" s="3">
        <v>3</v>
      </c>
      <c r="B1112" s="254" t="s">
        <v>4411</v>
      </c>
      <c r="C1112" s="207" t="s">
        <v>4211</v>
      </c>
      <c r="D1112" s="19">
        <v>1180000</v>
      </c>
      <c r="E1112" s="19">
        <v>1500000</v>
      </c>
      <c r="F1112" s="19">
        <v>2000000</v>
      </c>
      <c r="G1112" s="19">
        <v>2000000</v>
      </c>
      <c r="H1112" s="250"/>
      <c r="I1112" s="255" t="s">
        <v>4631</v>
      </c>
    </row>
    <row r="1113" spans="1:9" ht="13.15" customHeight="1" x14ac:dyDescent="0.25">
      <c r="A1113" s="3">
        <v>4</v>
      </c>
      <c r="B1113" s="254" t="s">
        <v>4413</v>
      </c>
      <c r="C1113" s="207" t="s">
        <v>4213</v>
      </c>
      <c r="D1113" s="19">
        <v>2765000</v>
      </c>
      <c r="E1113" s="19">
        <v>1000000</v>
      </c>
      <c r="F1113" s="19">
        <v>2000000</v>
      </c>
      <c r="G1113" s="19">
        <v>2000000</v>
      </c>
      <c r="H1113" s="250"/>
      <c r="I1113" s="255" t="s">
        <v>4631</v>
      </c>
    </row>
    <row r="1114" spans="1:9" ht="13.15" customHeight="1" x14ac:dyDescent="0.25">
      <c r="A1114" s="3">
        <v>5</v>
      </c>
      <c r="B1114" s="254" t="s">
        <v>4416</v>
      </c>
      <c r="C1114" s="207" t="s">
        <v>4216</v>
      </c>
      <c r="D1114" s="19">
        <v>550000</v>
      </c>
      <c r="E1114" s="19">
        <v>250000</v>
      </c>
      <c r="F1114" s="19">
        <v>500000</v>
      </c>
      <c r="G1114" s="19">
        <v>1000000</v>
      </c>
      <c r="H1114" s="250"/>
      <c r="I1114" s="255" t="s">
        <v>4631</v>
      </c>
    </row>
    <row r="1115" spans="1:9" ht="13.15" customHeight="1" x14ac:dyDescent="0.25">
      <c r="A1115" s="3">
        <v>6</v>
      </c>
      <c r="B1115" s="254" t="s">
        <v>4417</v>
      </c>
      <c r="C1115" s="207" t="s">
        <v>4217</v>
      </c>
      <c r="D1115" s="19">
        <v>1754000</v>
      </c>
      <c r="E1115" s="19">
        <v>2000000</v>
      </c>
      <c r="F1115" s="19">
        <v>2500000</v>
      </c>
      <c r="G1115" s="19">
        <v>2500000</v>
      </c>
      <c r="H1115" s="250"/>
      <c r="I1115" s="255" t="s">
        <v>4631</v>
      </c>
    </row>
    <row r="1116" spans="1:9" ht="13.15" customHeight="1" x14ac:dyDescent="0.25">
      <c r="A1116" s="3">
        <v>7</v>
      </c>
      <c r="B1116" s="254" t="s">
        <v>4428</v>
      </c>
      <c r="C1116" s="207" t="s">
        <v>4228</v>
      </c>
      <c r="D1116" s="19">
        <v>804500</v>
      </c>
      <c r="E1116" s="19">
        <v>1700000</v>
      </c>
      <c r="F1116" s="19">
        <v>2000000</v>
      </c>
      <c r="G1116" s="19">
        <v>2000000</v>
      </c>
      <c r="H1116" s="250"/>
      <c r="I1116" s="255" t="s">
        <v>4631</v>
      </c>
    </row>
    <row r="1117" spans="1:9" ht="13.15" customHeight="1" x14ac:dyDescent="0.25">
      <c r="A1117" s="3">
        <v>8</v>
      </c>
      <c r="B1117" s="254" t="s">
        <v>4432</v>
      </c>
      <c r="C1117" s="207" t="s">
        <v>4232</v>
      </c>
      <c r="D1117" s="19">
        <v>3600840</v>
      </c>
      <c r="E1117" s="19">
        <v>2500000</v>
      </c>
      <c r="F1117" s="19">
        <v>3000000</v>
      </c>
      <c r="G1117" s="19">
        <v>3000000</v>
      </c>
      <c r="H1117" s="250"/>
      <c r="I1117" s="255" t="s">
        <v>4631</v>
      </c>
    </row>
    <row r="1118" spans="1:9" ht="13.15" customHeight="1" x14ac:dyDescent="0.25">
      <c r="A1118" s="3">
        <v>9</v>
      </c>
      <c r="B1118" s="254" t="s">
        <v>4421</v>
      </c>
      <c r="C1118" s="207" t="s">
        <v>4221</v>
      </c>
      <c r="D1118" s="19">
        <v>749998</v>
      </c>
      <c r="E1118" s="19">
        <v>500000</v>
      </c>
      <c r="F1118" s="19">
        <v>1000000</v>
      </c>
      <c r="G1118" s="19">
        <v>1000000</v>
      </c>
      <c r="H1118" s="250"/>
      <c r="I1118" s="255" t="s">
        <v>4631</v>
      </c>
    </row>
    <row r="1119" spans="1:9" ht="13.15" customHeight="1" x14ac:dyDescent="0.25">
      <c r="A1119" s="3">
        <v>10</v>
      </c>
      <c r="B1119" s="254" t="s">
        <v>4423</v>
      </c>
      <c r="C1119" s="207" t="s">
        <v>4223</v>
      </c>
      <c r="D1119" s="19">
        <v>1940000</v>
      </c>
      <c r="E1119" s="19">
        <v>2800000</v>
      </c>
      <c r="F1119" s="19">
        <v>3000000</v>
      </c>
      <c r="G1119" s="19">
        <v>2300000</v>
      </c>
      <c r="H1119" s="250"/>
      <c r="I1119" s="255" t="s">
        <v>4631</v>
      </c>
    </row>
    <row r="1120" spans="1:9" ht="13.15" customHeight="1" x14ac:dyDescent="0.25">
      <c r="A1120" s="50" t="s">
        <v>294</v>
      </c>
      <c r="B1120" s="256"/>
      <c r="C1120" s="208"/>
      <c r="D1120" s="257">
        <v>23140000</v>
      </c>
      <c r="E1120" s="257">
        <v>18750000</v>
      </c>
      <c r="F1120" s="257">
        <v>24000000</v>
      </c>
      <c r="G1120" s="257">
        <v>22800000</v>
      </c>
      <c r="H1120" s="250"/>
      <c r="I1120" s="255"/>
    </row>
    <row r="1121" spans="1:9" ht="13.15" customHeight="1" x14ac:dyDescent="0.25">
      <c r="A1121" s="57">
        <v>104</v>
      </c>
      <c r="B1121" s="252" t="s">
        <v>4548</v>
      </c>
      <c r="C1121" s="205" t="s">
        <v>4351</v>
      </c>
      <c r="D1121" s="253"/>
      <c r="E1121" s="253"/>
      <c r="F1121" s="253"/>
      <c r="G1121" s="253"/>
      <c r="H1121" s="250"/>
      <c r="I1121" s="255"/>
    </row>
    <row r="1122" spans="1:9" ht="13.15" customHeight="1" x14ac:dyDescent="0.25">
      <c r="A1122" s="3">
        <v>1</v>
      </c>
      <c r="B1122" s="254" t="s">
        <v>4410</v>
      </c>
      <c r="C1122" s="207" t="s">
        <v>4210</v>
      </c>
      <c r="D1122" s="19">
        <v>1371000</v>
      </c>
      <c r="E1122" s="19">
        <v>500000</v>
      </c>
      <c r="F1122" s="19">
        <v>1200000</v>
      </c>
      <c r="G1122" s="19">
        <v>500916</v>
      </c>
      <c r="H1122" s="250"/>
      <c r="I1122" s="255" t="s">
        <v>4631</v>
      </c>
    </row>
    <row r="1123" spans="1:9" ht="13.15" customHeight="1" x14ac:dyDescent="0.25">
      <c r="A1123" s="3">
        <v>2</v>
      </c>
      <c r="B1123" s="254" t="s">
        <v>4425</v>
      </c>
      <c r="C1123" s="207" t="s">
        <v>4225</v>
      </c>
      <c r="D1123" s="19">
        <v>25000</v>
      </c>
      <c r="E1123" s="19">
        <v>250000</v>
      </c>
      <c r="F1123" s="19">
        <v>250000</v>
      </c>
      <c r="G1123" s="19">
        <v>850916</v>
      </c>
      <c r="H1123" s="250"/>
      <c r="I1123" s="255" t="s">
        <v>4631</v>
      </c>
    </row>
    <row r="1124" spans="1:9" ht="13.15" customHeight="1" x14ac:dyDescent="0.25">
      <c r="A1124" s="3">
        <v>3</v>
      </c>
      <c r="B1124" s="254" t="s">
        <v>4411</v>
      </c>
      <c r="C1124" s="207" t="s">
        <v>4211</v>
      </c>
      <c r="D1124" s="19">
        <v>25000</v>
      </c>
      <c r="E1124" s="20">
        <v>0</v>
      </c>
      <c r="F1124" s="20">
        <v>0</v>
      </c>
      <c r="G1124" s="20">
        <v>0</v>
      </c>
      <c r="H1124" s="250"/>
      <c r="I1124" s="255" t="s">
        <v>4631</v>
      </c>
    </row>
    <row r="1125" spans="1:9" ht="13.15" customHeight="1" x14ac:dyDescent="0.25">
      <c r="A1125" s="3">
        <v>4</v>
      </c>
      <c r="B1125" s="254" t="s">
        <v>4413</v>
      </c>
      <c r="C1125" s="207" t="s">
        <v>4213</v>
      </c>
      <c r="D1125" s="19">
        <v>84000</v>
      </c>
      <c r="E1125" s="19">
        <v>500000</v>
      </c>
      <c r="F1125" s="19">
        <v>900000</v>
      </c>
      <c r="G1125" s="19">
        <v>1000000</v>
      </c>
      <c r="H1125" s="250"/>
      <c r="I1125" s="255" t="s">
        <v>4631</v>
      </c>
    </row>
    <row r="1126" spans="1:9" ht="13.15" customHeight="1" x14ac:dyDescent="0.25">
      <c r="A1126" s="3">
        <v>5</v>
      </c>
      <c r="B1126" s="254" t="s">
        <v>4416</v>
      </c>
      <c r="C1126" s="207" t="s">
        <v>4216</v>
      </c>
      <c r="D1126" s="19">
        <v>95000</v>
      </c>
      <c r="E1126" s="19">
        <v>150000</v>
      </c>
      <c r="F1126" s="19">
        <v>250000</v>
      </c>
      <c r="G1126" s="19">
        <v>550000</v>
      </c>
      <c r="H1126" s="250"/>
      <c r="I1126" s="255" t="s">
        <v>4631</v>
      </c>
    </row>
    <row r="1127" spans="1:9" ht="13.15" customHeight="1" x14ac:dyDescent="0.25">
      <c r="A1127" s="3">
        <v>6</v>
      </c>
      <c r="B1127" s="254" t="s">
        <v>4417</v>
      </c>
      <c r="C1127" s="207" t="s">
        <v>4217</v>
      </c>
      <c r="D1127" s="19">
        <v>240000</v>
      </c>
      <c r="E1127" s="19">
        <v>150000</v>
      </c>
      <c r="F1127" s="19">
        <v>900000</v>
      </c>
      <c r="G1127" s="19">
        <v>300000</v>
      </c>
      <c r="H1127" s="250"/>
      <c r="I1127" s="255" t="s">
        <v>4631</v>
      </c>
    </row>
    <row r="1128" spans="1:9" ht="13.15" customHeight="1" x14ac:dyDescent="0.25">
      <c r="A1128" s="3">
        <v>7</v>
      </c>
      <c r="B1128" s="254" t="s">
        <v>4428</v>
      </c>
      <c r="C1128" s="207" t="s">
        <v>4228</v>
      </c>
      <c r="D1128" s="19">
        <v>340000</v>
      </c>
      <c r="E1128" s="20">
        <v>0</v>
      </c>
      <c r="F1128" s="19">
        <v>400000</v>
      </c>
      <c r="G1128" s="19">
        <v>350000</v>
      </c>
      <c r="H1128" s="250"/>
      <c r="I1128" s="255" t="s">
        <v>4631</v>
      </c>
    </row>
    <row r="1129" spans="1:9" ht="13.15" customHeight="1" x14ac:dyDescent="0.25">
      <c r="A1129" s="3">
        <v>8</v>
      </c>
      <c r="B1129" s="254" t="s">
        <v>4432</v>
      </c>
      <c r="C1129" s="207" t="s">
        <v>4232</v>
      </c>
      <c r="D1129" s="19">
        <v>310000</v>
      </c>
      <c r="E1129" s="20">
        <v>0</v>
      </c>
      <c r="F1129" s="20">
        <v>0</v>
      </c>
      <c r="G1129" s="19">
        <v>1500000</v>
      </c>
      <c r="H1129" s="250"/>
      <c r="I1129" s="255" t="s">
        <v>4631</v>
      </c>
    </row>
    <row r="1130" spans="1:9" ht="13.15" customHeight="1" x14ac:dyDescent="0.25">
      <c r="A1130" s="3">
        <v>9</v>
      </c>
      <c r="B1130" s="254" t="s">
        <v>4421</v>
      </c>
      <c r="C1130" s="207" t="s">
        <v>4221</v>
      </c>
      <c r="D1130" s="19">
        <v>55000</v>
      </c>
      <c r="E1130" s="19">
        <v>200000</v>
      </c>
      <c r="F1130" s="19">
        <v>300000</v>
      </c>
      <c r="G1130" s="19">
        <v>216168</v>
      </c>
      <c r="H1130" s="250"/>
      <c r="I1130" s="255" t="s">
        <v>4631</v>
      </c>
    </row>
    <row r="1131" spans="1:9" ht="13.15" customHeight="1" x14ac:dyDescent="0.25">
      <c r="A1131" s="3">
        <v>10</v>
      </c>
      <c r="B1131" s="254" t="s">
        <v>4423</v>
      </c>
      <c r="C1131" s="207" t="s">
        <v>4223</v>
      </c>
      <c r="D1131" s="19">
        <v>255000</v>
      </c>
      <c r="E1131" s="19">
        <v>250000</v>
      </c>
      <c r="F1131" s="19">
        <v>700000</v>
      </c>
      <c r="G1131" s="19">
        <v>700000</v>
      </c>
      <c r="H1131" s="250"/>
      <c r="I1131" s="255" t="s">
        <v>4631</v>
      </c>
    </row>
    <row r="1132" spans="1:9" ht="13.15" customHeight="1" x14ac:dyDescent="0.25">
      <c r="A1132" s="3">
        <v>11</v>
      </c>
      <c r="B1132" s="254" t="s">
        <v>4446</v>
      </c>
      <c r="C1132" s="207" t="s">
        <v>4246</v>
      </c>
      <c r="D1132" s="20">
        <v>0</v>
      </c>
      <c r="E1132" s="20">
        <v>0</v>
      </c>
      <c r="F1132" s="20">
        <v>0</v>
      </c>
      <c r="G1132" s="19">
        <v>32000</v>
      </c>
      <c r="H1132" s="250"/>
      <c r="I1132" s="255" t="s">
        <v>4631</v>
      </c>
    </row>
    <row r="1133" spans="1:9" ht="13.15" customHeight="1" x14ac:dyDescent="0.25">
      <c r="A1133" s="50" t="s">
        <v>294</v>
      </c>
      <c r="B1133" s="256"/>
      <c r="C1133" s="208"/>
      <c r="D1133" s="257">
        <v>2800000</v>
      </c>
      <c r="E1133" s="257">
        <v>2000000</v>
      </c>
      <c r="F1133" s="257">
        <v>4900000</v>
      </c>
      <c r="G1133" s="257">
        <v>6000000</v>
      </c>
      <c r="H1133" s="250"/>
      <c r="I1133" s="255"/>
    </row>
    <row r="1134" spans="1:9" ht="13.15" customHeight="1" x14ac:dyDescent="0.25">
      <c r="A1134" s="57">
        <v>107</v>
      </c>
      <c r="B1134" s="252" t="s">
        <v>4549</v>
      </c>
      <c r="C1134" s="205" t="s">
        <v>4352</v>
      </c>
      <c r="D1134" s="253"/>
      <c r="E1134" s="253"/>
      <c r="F1134" s="253"/>
      <c r="G1134" s="253"/>
      <c r="H1134" s="250"/>
      <c r="I1134" s="255" t="s">
        <v>4631</v>
      </c>
    </row>
    <row r="1135" spans="1:9" ht="13.15" customHeight="1" x14ac:dyDescent="0.25">
      <c r="A1135" s="3">
        <v>1</v>
      </c>
      <c r="B1135" s="254" t="s">
        <v>4410</v>
      </c>
      <c r="C1135" s="207" t="s">
        <v>4210</v>
      </c>
      <c r="D1135" s="19">
        <v>2035000</v>
      </c>
      <c r="E1135" s="19">
        <v>1139000</v>
      </c>
      <c r="F1135" s="19">
        <v>3750000</v>
      </c>
      <c r="G1135" s="19">
        <v>3437500</v>
      </c>
      <c r="H1135" s="250"/>
      <c r="I1135" s="255" t="s">
        <v>4631</v>
      </c>
    </row>
    <row r="1136" spans="1:9" ht="13.15" customHeight="1" x14ac:dyDescent="0.25">
      <c r="A1136" s="3">
        <v>2</v>
      </c>
      <c r="B1136" s="254" t="s">
        <v>4425</v>
      </c>
      <c r="C1136" s="207" t="s">
        <v>4225</v>
      </c>
      <c r="D1136" s="19">
        <v>611000</v>
      </c>
      <c r="E1136" s="19">
        <v>370000</v>
      </c>
      <c r="F1136" s="19">
        <v>1000000</v>
      </c>
      <c r="G1136" s="19">
        <v>1000000</v>
      </c>
      <c r="H1136" s="250"/>
      <c r="I1136" s="255" t="s">
        <v>4631</v>
      </c>
    </row>
    <row r="1137" spans="1:9" ht="13.15" customHeight="1" x14ac:dyDescent="0.25">
      <c r="A1137" s="3">
        <v>3</v>
      </c>
      <c r="B1137" s="254" t="s">
        <v>4411</v>
      </c>
      <c r="C1137" s="207" t="s">
        <v>4211</v>
      </c>
      <c r="D1137" s="19">
        <v>437000</v>
      </c>
      <c r="E1137" s="19">
        <v>262000</v>
      </c>
      <c r="F1137" s="19">
        <v>1000000</v>
      </c>
      <c r="G1137" s="19">
        <v>1000000</v>
      </c>
      <c r="H1137" s="250"/>
      <c r="I1137" s="255" t="s">
        <v>4631</v>
      </c>
    </row>
    <row r="1138" spans="1:9" ht="13.15" customHeight="1" x14ac:dyDescent="0.25">
      <c r="A1138" s="3">
        <v>4</v>
      </c>
      <c r="B1138" s="254" t="s">
        <v>4413</v>
      </c>
      <c r="C1138" s="207" t="s">
        <v>4213</v>
      </c>
      <c r="D1138" s="19">
        <v>1169500</v>
      </c>
      <c r="E1138" s="19">
        <v>499500</v>
      </c>
      <c r="F1138" s="19">
        <v>1500000</v>
      </c>
      <c r="G1138" s="19">
        <v>1500000</v>
      </c>
      <c r="H1138" s="250"/>
      <c r="I1138" s="255" t="s">
        <v>4631</v>
      </c>
    </row>
    <row r="1139" spans="1:9" ht="13.15" customHeight="1" x14ac:dyDescent="0.25">
      <c r="A1139" s="3">
        <v>5</v>
      </c>
      <c r="B1139" s="254" t="s">
        <v>4416</v>
      </c>
      <c r="C1139" s="207" t="s">
        <v>4216</v>
      </c>
      <c r="D1139" s="19">
        <v>1232500</v>
      </c>
      <c r="E1139" s="19">
        <v>769000</v>
      </c>
      <c r="F1139" s="19">
        <v>2000000</v>
      </c>
      <c r="G1139" s="19">
        <v>2000000</v>
      </c>
      <c r="H1139" s="250"/>
      <c r="I1139" s="255" t="s">
        <v>4631</v>
      </c>
    </row>
    <row r="1140" spans="1:9" ht="13.15" customHeight="1" x14ac:dyDescent="0.25">
      <c r="A1140" s="3">
        <v>6</v>
      </c>
      <c r="B1140" s="254" t="s">
        <v>4417</v>
      </c>
      <c r="C1140" s="207" t="s">
        <v>4217</v>
      </c>
      <c r="D1140" s="19">
        <v>1605000</v>
      </c>
      <c r="E1140" s="19">
        <v>947000</v>
      </c>
      <c r="F1140" s="19">
        <v>2000000</v>
      </c>
      <c r="G1140" s="19">
        <v>2000000</v>
      </c>
      <c r="H1140" s="250"/>
      <c r="I1140" s="255" t="s">
        <v>4631</v>
      </c>
    </row>
    <row r="1141" spans="1:9" ht="13.15" customHeight="1" x14ac:dyDescent="0.25">
      <c r="A1141" s="3">
        <v>7</v>
      </c>
      <c r="B1141" s="254" t="s">
        <v>4428</v>
      </c>
      <c r="C1141" s="207" t="s">
        <v>4228</v>
      </c>
      <c r="D1141" s="19">
        <v>846000</v>
      </c>
      <c r="E1141" s="19">
        <v>552500</v>
      </c>
      <c r="F1141" s="19">
        <v>1000000</v>
      </c>
      <c r="G1141" s="19">
        <v>1000000</v>
      </c>
      <c r="H1141" s="250"/>
      <c r="I1141" s="255" t="s">
        <v>4631</v>
      </c>
    </row>
    <row r="1142" spans="1:9" ht="13.15" customHeight="1" x14ac:dyDescent="0.25">
      <c r="A1142" s="3">
        <v>8</v>
      </c>
      <c r="B1142" s="254" t="s">
        <v>4432</v>
      </c>
      <c r="C1142" s="207" t="s">
        <v>4232</v>
      </c>
      <c r="D1142" s="19">
        <v>1335000</v>
      </c>
      <c r="E1142" s="19">
        <v>757000</v>
      </c>
      <c r="F1142" s="19">
        <v>2000000</v>
      </c>
      <c r="G1142" s="19">
        <v>1500000</v>
      </c>
      <c r="H1142" s="250"/>
      <c r="I1142" s="255" t="s">
        <v>4631</v>
      </c>
    </row>
    <row r="1143" spans="1:9" ht="13.15" customHeight="1" x14ac:dyDescent="0.25">
      <c r="A1143" s="3">
        <v>9</v>
      </c>
      <c r="B1143" s="254" t="s">
        <v>4445</v>
      </c>
      <c r="C1143" s="207" t="s">
        <v>4245</v>
      </c>
      <c r="D1143" s="19">
        <v>156500</v>
      </c>
      <c r="E1143" s="19">
        <v>322000</v>
      </c>
      <c r="F1143" s="19">
        <v>500000</v>
      </c>
      <c r="G1143" s="19">
        <v>500000</v>
      </c>
      <c r="H1143" s="250"/>
      <c r="I1143" s="255" t="s">
        <v>4631</v>
      </c>
    </row>
    <row r="1144" spans="1:9" ht="13.15" customHeight="1" x14ac:dyDescent="0.25">
      <c r="A1144" s="3">
        <v>10</v>
      </c>
      <c r="B1144" s="254" t="s">
        <v>4421</v>
      </c>
      <c r="C1144" s="207" t="s">
        <v>4221</v>
      </c>
      <c r="D1144" s="19">
        <v>402500</v>
      </c>
      <c r="E1144" s="19">
        <v>258000</v>
      </c>
      <c r="F1144" s="19">
        <v>500000</v>
      </c>
      <c r="G1144" s="19">
        <v>500000</v>
      </c>
      <c r="H1144" s="250"/>
      <c r="I1144" s="255" t="s">
        <v>4631</v>
      </c>
    </row>
    <row r="1145" spans="1:9" ht="13.15" customHeight="1" x14ac:dyDescent="0.25">
      <c r="A1145" s="3">
        <v>11</v>
      </c>
      <c r="B1145" s="254" t="s">
        <v>4423</v>
      </c>
      <c r="C1145" s="207" t="s">
        <v>4223</v>
      </c>
      <c r="D1145" s="19">
        <v>670000</v>
      </c>
      <c r="E1145" s="19">
        <v>374000</v>
      </c>
      <c r="F1145" s="19">
        <v>1000000</v>
      </c>
      <c r="G1145" s="19">
        <v>1000000</v>
      </c>
      <c r="H1145" s="250"/>
      <c r="I1145" s="255" t="s">
        <v>4631</v>
      </c>
    </row>
    <row r="1146" spans="1:9" ht="13.15" customHeight="1" x14ac:dyDescent="0.25">
      <c r="A1146" s="50" t="s">
        <v>294</v>
      </c>
      <c r="B1146" s="256"/>
      <c r="C1146" s="208"/>
      <c r="D1146" s="257">
        <v>10500000</v>
      </c>
      <c r="E1146" s="257">
        <v>6250000</v>
      </c>
      <c r="F1146" s="257">
        <v>16250000</v>
      </c>
      <c r="G1146" s="257">
        <v>15437500</v>
      </c>
      <c r="H1146" s="250"/>
      <c r="I1146" s="255"/>
    </row>
    <row r="1147" spans="1:9" ht="13.15" customHeight="1" x14ac:dyDescent="0.25">
      <c r="A1147" s="57">
        <v>108</v>
      </c>
      <c r="B1147" s="252" t="s">
        <v>4550</v>
      </c>
      <c r="C1147" s="205" t="s">
        <v>4353</v>
      </c>
      <c r="D1147" s="253"/>
      <c r="E1147" s="253"/>
      <c r="F1147" s="253"/>
      <c r="G1147" s="253"/>
      <c r="H1147" s="250"/>
      <c r="I1147" s="255"/>
    </row>
    <row r="1148" spans="1:9" ht="13.15" customHeight="1" x14ac:dyDescent="0.25">
      <c r="A1148" s="3">
        <v>1</v>
      </c>
      <c r="B1148" s="254" t="s">
        <v>4410</v>
      </c>
      <c r="C1148" s="207" t="s">
        <v>4210</v>
      </c>
      <c r="D1148" s="19">
        <v>911000</v>
      </c>
      <c r="E1148" s="19">
        <v>360650</v>
      </c>
      <c r="F1148" s="19">
        <v>2150000</v>
      </c>
      <c r="G1148" s="19">
        <v>2000000</v>
      </c>
      <c r="H1148" s="250"/>
      <c r="I1148" s="255" t="s">
        <v>4631</v>
      </c>
    </row>
    <row r="1149" spans="1:9" ht="13.15" customHeight="1" x14ac:dyDescent="0.25">
      <c r="A1149" s="3">
        <v>2</v>
      </c>
      <c r="B1149" s="254" t="s">
        <v>4425</v>
      </c>
      <c r="C1149" s="207" t="s">
        <v>4225</v>
      </c>
      <c r="D1149" s="19">
        <v>17000</v>
      </c>
      <c r="E1149" s="19">
        <v>6000</v>
      </c>
      <c r="F1149" s="19">
        <v>40000</v>
      </c>
      <c r="G1149" s="19">
        <v>60000</v>
      </c>
      <c r="H1149" s="250"/>
      <c r="I1149" s="255" t="s">
        <v>4631</v>
      </c>
    </row>
    <row r="1150" spans="1:9" ht="13.15" customHeight="1" x14ac:dyDescent="0.25">
      <c r="A1150" s="3">
        <v>3</v>
      </c>
      <c r="B1150" s="254" t="s">
        <v>4413</v>
      </c>
      <c r="C1150" s="207" t="s">
        <v>4213</v>
      </c>
      <c r="D1150" s="19">
        <v>159000</v>
      </c>
      <c r="E1150" s="19">
        <v>49000</v>
      </c>
      <c r="F1150" s="19">
        <v>290000</v>
      </c>
      <c r="G1150" s="19">
        <v>240000</v>
      </c>
      <c r="H1150" s="250"/>
      <c r="I1150" s="255" t="s">
        <v>4631</v>
      </c>
    </row>
    <row r="1151" spans="1:9" ht="13.15" customHeight="1" x14ac:dyDescent="0.25">
      <c r="A1151" s="3">
        <v>4</v>
      </c>
      <c r="B1151" s="254" t="s">
        <v>4416</v>
      </c>
      <c r="C1151" s="207" t="s">
        <v>4216</v>
      </c>
      <c r="D1151" s="19">
        <v>40000</v>
      </c>
      <c r="E1151" s="19">
        <v>14000</v>
      </c>
      <c r="F1151" s="19">
        <v>110000</v>
      </c>
      <c r="G1151" s="19">
        <v>110000</v>
      </c>
      <c r="H1151" s="250"/>
      <c r="I1151" s="255" t="s">
        <v>4631</v>
      </c>
    </row>
    <row r="1152" spans="1:9" ht="13.15" customHeight="1" x14ac:dyDescent="0.25">
      <c r="A1152" s="3">
        <v>5</v>
      </c>
      <c r="B1152" s="254" t="s">
        <v>4417</v>
      </c>
      <c r="C1152" s="207" t="s">
        <v>4217</v>
      </c>
      <c r="D1152" s="19">
        <v>200000</v>
      </c>
      <c r="E1152" s="19">
        <v>35500</v>
      </c>
      <c r="F1152" s="19">
        <v>200000</v>
      </c>
      <c r="G1152" s="19">
        <v>200000</v>
      </c>
      <c r="H1152" s="250"/>
      <c r="I1152" s="255" t="s">
        <v>4631</v>
      </c>
    </row>
    <row r="1153" spans="1:9" ht="13.15" customHeight="1" x14ac:dyDescent="0.25">
      <c r="A1153" s="3">
        <v>6</v>
      </c>
      <c r="B1153" s="254" t="s">
        <v>4428</v>
      </c>
      <c r="C1153" s="207" t="s">
        <v>4228</v>
      </c>
      <c r="D1153" s="19">
        <v>132000</v>
      </c>
      <c r="E1153" s="19">
        <v>20850</v>
      </c>
      <c r="F1153" s="19">
        <v>130000</v>
      </c>
      <c r="G1153" s="19">
        <v>180000</v>
      </c>
      <c r="H1153" s="250"/>
      <c r="I1153" s="255" t="s">
        <v>4631</v>
      </c>
    </row>
    <row r="1154" spans="1:9" ht="13.15" customHeight="1" x14ac:dyDescent="0.25">
      <c r="A1154" s="3">
        <v>8</v>
      </c>
      <c r="B1154" s="254" t="s">
        <v>4421</v>
      </c>
      <c r="C1154" s="207" t="s">
        <v>4221</v>
      </c>
      <c r="D1154" s="19">
        <v>39000</v>
      </c>
      <c r="E1154" s="19">
        <v>5000</v>
      </c>
      <c r="F1154" s="19">
        <v>30000</v>
      </c>
      <c r="G1154" s="19">
        <v>30000</v>
      </c>
      <c r="H1154" s="250"/>
      <c r="I1154" s="255" t="s">
        <v>4631</v>
      </c>
    </row>
    <row r="1155" spans="1:9" ht="13.15" customHeight="1" x14ac:dyDescent="0.25">
      <c r="A1155" s="3">
        <v>9</v>
      </c>
      <c r="B1155" s="254" t="s">
        <v>4423</v>
      </c>
      <c r="C1155" s="207" t="s">
        <v>4223</v>
      </c>
      <c r="D1155" s="19">
        <v>62000</v>
      </c>
      <c r="E1155" s="19">
        <v>9000</v>
      </c>
      <c r="F1155" s="19">
        <v>50000</v>
      </c>
      <c r="G1155" s="19">
        <v>30000</v>
      </c>
      <c r="H1155" s="250"/>
      <c r="I1155" s="255" t="s">
        <v>4631</v>
      </c>
    </row>
    <row r="1156" spans="1:9" ht="13.15" customHeight="1" x14ac:dyDescent="0.25">
      <c r="A1156" s="50" t="s">
        <v>294</v>
      </c>
      <c r="B1156" s="256"/>
      <c r="C1156" s="208"/>
      <c r="D1156" s="257">
        <v>1750000</v>
      </c>
      <c r="E1156" s="257">
        <v>500000</v>
      </c>
      <c r="F1156" s="257">
        <v>3000000</v>
      </c>
      <c r="G1156" s="257">
        <v>2850000</v>
      </c>
      <c r="H1156" s="250"/>
      <c r="I1156" s="255"/>
    </row>
    <row r="1157" spans="1:9" ht="13.15" customHeight="1" x14ac:dyDescent="0.25">
      <c r="A1157" s="57">
        <v>109</v>
      </c>
      <c r="B1157" s="252" t="s">
        <v>4551</v>
      </c>
      <c r="C1157" s="205" t="s">
        <v>4354</v>
      </c>
      <c r="D1157" s="253"/>
      <c r="E1157" s="253"/>
      <c r="F1157" s="253"/>
      <c r="G1157" s="253"/>
      <c r="H1157" s="250"/>
      <c r="I1157" s="255"/>
    </row>
    <row r="1158" spans="1:9" ht="13.15" customHeight="1" x14ac:dyDescent="0.25">
      <c r="A1158" s="3">
        <v>1</v>
      </c>
      <c r="B1158" s="254" t="s">
        <v>4410</v>
      </c>
      <c r="C1158" s="207" t="s">
        <v>4210</v>
      </c>
      <c r="D1158" s="19">
        <v>1036000</v>
      </c>
      <c r="E1158" s="19">
        <v>340000</v>
      </c>
      <c r="F1158" s="19">
        <v>2150000</v>
      </c>
      <c r="G1158" s="19">
        <v>2000000</v>
      </c>
      <c r="H1158" s="250"/>
      <c r="I1158" s="255" t="s">
        <v>4631</v>
      </c>
    </row>
    <row r="1159" spans="1:9" ht="13.15" customHeight="1" x14ac:dyDescent="0.25">
      <c r="A1159" s="3">
        <v>2</v>
      </c>
      <c r="B1159" s="254" t="s">
        <v>4425</v>
      </c>
      <c r="C1159" s="207" t="s">
        <v>4225</v>
      </c>
      <c r="D1159" s="19">
        <v>10000</v>
      </c>
      <c r="E1159" s="19">
        <v>15000</v>
      </c>
      <c r="F1159" s="19">
        <v>60000</v>
      </c>
      <c r="G1159" s="19">
        <v>60000</v>
      </c>
      <c r="H1159" s="250"/>
      <c r="I1159" s="255" t="s">
        <v>4631</v>
      </c>
    </row>
    <row r="1160" spans="1:9" ht="13.15" customHeight="1" x14ac:dyDescent="0.25">
      <c r="A1160" s="3">
        <v>3</v>
      </c>
      <c r="B1160" s="254" t="s">
        <v>4413</v>
      </c>
      <c r="C1160" s="207" t="s">
        <v>4213</v>
      </c>
      <c r="D1160" s="19">
        <v>130000</v>
      </c>
      <c r="E1160" s="19">
        <v>45000</v>
      </c>
      <c r="F1160" s="19">
        <v>240000</v>
      </c>
      <c r="G1160" s="19">
        <v>240000</v>
      </c>
      <c r="H1160" s="250"/>
      <c r="I1160" s="255" t="s">
        <v>4631</v>
      </c>
    </row>
    <row r="1161" spans="1:9" ht="13.15" customHeight="1" x14ac:dyDescent="0.25">
      <c r="A1161" s="3">
        <v>4</v>
      </c>
      <c r="B1161" s="254" t="s">
        <v>4416</v>
      </c>
      <c r="C1161" s="207" t="s">
        <v>4216</v>
      </c>
      <c r="D1161" s="19">
        <v>80000</v>
      </c>
      <c r="E1161" s="19">
        <v>25000</v>
      </c>
      <c r="F1161" s="19">
        <v>110000</v>
      </c>
      <c r="G1161" s="19">
        <v>110000</v>
      </c>
      <c r="H1161" s="250"/>
      <c r="I1161" s="255" t="s">
        <v>4631</v>
      </c>
    </row>
    <row r="1162" spans="1:9" ht="13.15" customHeight="1" x14ac:dyDescent="0.25">
      <c r="A1162" s="3">
        <v>5</v>
      </c>
      <c r="B1162" s="254" t="s">
        <v>4417</v>
      </c>
      <c r="C1162" s="207" t="s">
        <v>4217</v>
      </c>
      <c r="D1162" s="19">
        <v>135000</v>
      </c>
      <c r="E1162" s="19">
        <v>35000</v>
      </c>
      <c r="F1162" s="19">
        <v>200000</v>
      </c>
      <c r="G1162" s="19">
        <v>180000</v>
      </c>
      <c r="H1162" s="250"/>
      <c r="I1162" s="255" t="s">
        <v>4631</v>
      </c>
    </row>
    <row r="1163" spans="1:9" ht="13.15" customHeight="1" x14ac:dyDescent="0.25">
      <c r="A1163" s="3">
        <v>6</v>
      </c>
      <c r="B1163" s="254" t="s">
        <v>4428</v>
      </c>
      <c r="C1163" s="207" t="s">
        <v>4228</v>
      </c>
      <c r="D1163" s="19">
        <v>130000</v>
      </c>
      <c r="E1163" s="19">
        <v>30000</v>
      </c>
      <c r="F1163" s="19">
        <v>180000</v>
      </c>
      <c r="G1163" s="19">
        <v>200000</v>
      </c>
      <c r="H1163" s="250"/>
      <c r="I1163" s="255" t="s">
        <v>4631</v>
      </c>
    </row>
    <row r="1164" spans="1:9" ht="13.15" customHeight="1" x14ac:dyDescent="0.25">
      <c r="A1164" s="3">
        <v>7</v>
      </c>
      <c r="B1164" s="254" t="s">
        <v>4432</v>
      </c>
      <c r="C1164" s="207" t="s">
        <v>4232</v>
      </c>
      <c r="D1164" s="19">
        <v>204000</v>
      </c>
      <c r="E1164" s="20">
        <v>0</v>
      </c>
      <c r="F1164" s="20">
        <v>0</v>
      </c>
      <c r="G1164" s="20">
        <v>0</v>
      </c>
      <c r="H1164" s="250"/>
      <c r="I1164" s="255" t="s">
        <v>4631</v>
      </c>
    </row>
    <row r="1165" spans="1:9" ht="13.15" customHeight="1" x14ac:dyDescent="0.25">
      <c r="A1165" s="3">
        <v>8</v>
      </c>
      <c r="B1165" s="254" t="s">
        <v>4421</v>
      </c>
      <c r="C1165" s="207" t="s">
        <v>4221</v>
      </c>
      <c r="D1165" s="19">
        <v>5000</v>
      </c>
      <c r="E1165" s="19">
        <v>5000</v>
      </c>
      <c r="F1165" s="19">
        <v>30000</v>
      </c>
      <c r="G1165" s="19">
        <v>30000</v>
      </c>
      <c r="H1165" s="250"/>
      <c r="I1165" s="255" t="s">
        <v>4631</v>
      </c>
    </row>
    <row r="1166" spans="1:9" ht="13.15" customHeight="1" x14ac:dyDescent="0.25">
      <c r="A1166" s="3">
        <v>9</v>
      </c>
      <c r="B1166" s="254" t="s">
        <v>4423</v>
      </c>
      <c r="C1166" s="207" t="s">
        <v>4223</v>
      </c>
      <c r="D1166" s="19">
        <v>20000</v>
      </c>
      <c r="E1166" s="19">
        <v>5000</v>
      </c>
      <c r="F1166" s="19">
        <v>30000</v>
      </c>
      <c r="G1166" s="19">
        <v>30000</v>
      </c>
      <c r="H1166" s="250"/>
      <c r="I1166" s="255" t="s">
        <v>4631</v>
      </c>
    </row>
    <row r="1167" spans="1:9" ht="13.15" customHeight="1" x14ac:dyDescent="0.25">
      <c r="A1167" s="50" t="s">
        <v>294</v>
      </c>
      <c r="B1167" s="256"/>
      <c r="C1167" s="208"/>
      <c r="D1167" s="257">
        <v>1750000</v>
      </c>
      <c r="E1167" s="257">
        <v>500000</v>
      </c>
      <c r="F1167" s="257">
        <v>3000000</v>
      </c>
      <c r="G1167" s="257">
        <v>2850000</v>
      </c>
      <c r="H1167" s="250"/>
      <c r="I1167" s="255"/>
    </row>
    <row r="1168" spans="1:9" ht="13.15" customHeight="1" x14ac:dyDescent="0.25">
      <c r="A1168" s="57">
        <v>110</v>
      </c>
      <c r="B1168" s="252" t="s">
        <v>4552</v>
      </c>
      <c r="C1168" s="205" t="s">
        <v>4355</v>
      </c>
      <c r="D1168" s="253"/>
      <c r="E1168" s="253"/>
      <c r="F1168" s="253"/>
      <c r="G1168" s="253"/>
      <c r="H1168" s="250"/>
      <c r="I1168" s="255"/>
    </row>
    <row r="1169" spans="1:9" ht="13.15" customHeight="1" x14ac:dyDescent="0.25">
      <c r="A1169" s="3">
        <v>1</v>
      </c>
      <c r="B1169" s="254" t="s">
        <v>4410</v>
      </c>
      <c r="C1169" s="207" t="s">
        <v>4210</v>
      </c>
      <c r="D1169" s="19">
        <v>1137000</v>
      </c>
      <c r="E1169" s="19">
        <v>356000</v>
      </c>
      <c r="F1169" s="19">
        <v>2150000</v>
      </c>
      <c r="G1169" s="19">
        <v>2100000</v>
      </c>
      <c r="H1169" s="250"/>
      <c r="I1169" s="255" t="s">
        <v>4631</v>
      </c>
    </row>
    <row r="1170" spans="1:9" ht="13.15" customHeight="1" x14ac:dyDescent="0.25">
      <c r="A1170" s="3">
        <v>2</v>
      </c>
      <c r="B1170" s="254" t="s">
        <v>4425</v>
      </c>
      <c r="C1170" s="207" t="s">
        <v>4225</v>
      </c>
      <c r="D1170" s="19">
        <v>35000</v>
      </c>
      <c r="E1170" s="19">
        <v>10000</v>
      </c>
      <c r="F1170" s="19">
        <v>60000</v>
      </c>
      <c r="G1170" s="19">
        <v>60000</v>
      </c>
      <c r="H1170" s="250"/>
      <c r="I1170" s="255" t="s">
        <v>4631</v>
      </c>
    </row>
    <row r="1171" spans="1:9" ht="13.15" customHeight="1" x14ac:dyDescent="0.25">
      <c r="A1171" s="3">
        <v>3</v>
      </c>
      <c r="B1171" s="254" t="s">
        <v>4413</v>
      </c>
      <c r="C1171" s="207" t="s">
        <v>4213</v>
      </c>
      <c r="D1171" s="19">
        <v>135000</v>
      </c>
      <c r="E1171" s="19">
        <v>35000</v>
      </c>
      <c r="F1171" s="19">
        <v>240000</v>
      </c>
      <c r="G1171" s="19">
        <v>240000</v>
      </c>
      <c r="H1171" s="250"/>
      <c r="I1171" s="255" t="s">
        <v>4631</v>
      </c>
    </row>
    <row r="1172" spans="1:9" ht="13.15" customHeight="1" x14ac:dyDescent="0.25">
      <c r="A1172" s="3">
        <v>4</v>
      </c>
      <c r="B1172" s="254" t="s">
        <v>4416</v>
      </c>
      <c r="C1172" s="207" t="s">
        <v>4216</v>
      </c>
      <c r="D1172" s="19">
        <v>68000</v>
      </c>
      <c r="E1172" s="19">
        <v>37000</v>
      </c>
      <c r="F1172" s="19">
        <v>110000</v>
      </c>
      <c r="G1172" s="19">
        <v>110000</v>
      </c>
      <c r="H1172" s="250"/>
      <c r="I1172" s="255" t="s">
        <v>4631</v>
      </c>
    </row>
    <row r="1173" spans="1:9" ht="13.15" customHeight="1" x14ac:dyDescent="0.25">
      <c r="A1173" s="3">
        <v>5</v>
      </c>
      <c r="B1173" s="254" t="s">
        <v>4417</v>
      </c>
      <c r="C1173" s="207" t="s">
        <v>4217</v>
      </c>
      <c r="D1173" s="19">
        <v>113000</v>
      </c>
      <c r="E1173" s="19">
        <v>22000</v>
      </c>
      <c r="F1173" s="19">
        <v>200000</v>
      </c>
      <c r="G1173" s="19">
        <v>150000</v>
      </c>
      <c r="H1173" s="250"/>
      <c r="I1173" s="255" t="s">
        <v>4631</v>
      </c>
    </row>
    <row r="1174" spans="1:9" ht="13.15" customHeight="1" x14ac:dyDescent="0.25">
      <c r="A1174" s="3">
        <v>6</v>
      </c>
      <c r="B1174" s="254" t="s">
        <v>4428</v>
      </c>
      <c r="C1174" s="207" t="s">
        <v>4228</v>
      </c>
      <c r="D1174" s="19">
        <v>107000</v>
      </c>
      <c r="E1174" s="19">
        <v>30000</v>
      </c>
      <c r="F1174" s="19">
        <v>180000</v>
      </c>
      <c r="G1174" s="19">
        <v>130000</v>
      </c>
      <c r="H1174" s="250"/>
      <c r="I1174" s="255" t="s">
        <v>4631</v>
      </c>
    </row>
    <row r="1175" spans="1:9" ht="13.15" customHeight="1" x14ac:dyDescent="0.25">
      <c r="A1175" s="3">
        <v>8</v>
      </c>
      <c r="B1175" s="254" t="s">
        <v>4421</v>
      </c>
      <c r="C1175" s="207" t="s">
        <v>4221</v>
      </c>
      <c r="D1175" s="19">
        <v>14000</v>
      </c>
      <c r="E1175" s="19">
        <v>4000</v>
      </c>
      <c r="F1175" s="19">
        <v>30000</v>
      </c>
      <c r="G1175" s="19">
        <v>30000</v>
      </c>
      <c r="H1175" s="250"/>
      <c r="I1175" s="255" t="s">
        <v>4631</v>
      </c>
    </row>
    <row r="1176" spans="1:9" ht="13.15" customHeight="1" x14ac:dyDescent="0.25">
      <c r="A1176" s="3">
        <v>9</v>
      </c>
      <c r="B1176" s="254" t="s">
        <v>4423</v>
      </c>
      <c r="C1176" s="207" t="s">
        <v>4223</v>
      </c>
      <c r="D1176" s="19">
        <v>15000</v>
      </c>
      <c r="E1176" s="19">
        <v>6000</v>
      </c>
      <c r="F1176" s="19">
        <v>30000</v>
      </c>
      <c r="G1176" s="19">
        <v>30000</v>
      </c>
      <c r="H1176" s="250"/>
      <c r="I1176" s="255" t="s">
        <v>4631</v>
      </c>
    </row>
    <row r="1177" spans="1:9" ht="13.15" customHeight="1" x14ac:dyDescent="0.25">
      <c r="A1177" s="50" t="s">
        <v>294</v>
      </c>
      <c r="B1177" s="256"/>
      <c r="C1177" s="208"/>
      <c r="D1177" s="257">
        <v>1750000</v>
      </c>
      <c r="E1177" s="257">
        <v>500000</v>
      </c>
      <c r="F1177" s="257">
        <v>3000000</v>
      </c>
      <c r="G1177" s="257">
        <v>2850000</v>
      </c>
      <c r="H1177" s="250"/>
      <c r="I1177" s="255"/>
    </row>
    <row r="1178" spans="1:9" ht="13.15" customHeight="1" x14ac:dyDescent="0.25">
      <c r="A1178" s="57">
        <v>111</v>
      </c>
      <c r="B1178" s="252" t="s">
        <v>4553</v>
      </c>
      <c r="C1178" s="205" t="s">
        <v>4356</v>
      </c>
      <c r="D1178" s="253"/>
      <c r="E1178" s="253"/>
      <c r="F1178" s="253"/>
      <c r="G1178" s="253"/>
      <c r="H1178" s="250"/>
      <c r="I1178" s="255"/>
    </row>
    <row r="1179" spans="1:9" ht="13.15" customHeight="1" x14ac:dyDescent="0.25">
      <c r="A1179" s="3">
        <v>1</v>
      </c>
      <c r="B1179" s="254" t="s">
        <v>4410</v>
      </c>
      <c r="C1179" s="207" t="s">
        <v>4210</v>
      </c>
      <c r="D1179" s="19">
        <v>1264000</v>
      </c>
      <c r="E1179" s="19">
        <v>295000</v>
      </c>
      <c r="F1179" s="19">
        <v>2220000</v>
      </c>
      <c r="G1179" s="19">
        <v>2220000</v>
      </c>
      <c r="H1179" s="250"/>
      <c r="I1179" s="255" t="s">
        <v>4631</v>
      </c>
    </row>
    <row r="1180" spans="1:9" ht="13.15" customHeight="1" x14ac:dyDescent="0.25">
      <c r="A1180" s="3">
        <v>2</v>
      </c>
      <c r="B1180" s="254" t="s">
        <v>4425</v>
      </c>
      <c r="C1180" s="207" t="s">
        <v>4225</v>
      </c>
      <c r="D1180" s="19">
        <v>12500</v>
      </c>
      <c r="E1180" s="19">
        <v>10000</v>
      </c>
      <c r="F1180" s="19">
        <v>30000</v>
      </c>
      <c r="G1180" s="20">
        <v>0</v>
      </c>
      <c r="H1180" s="250"/>
      <c r="I1180" s="255" t="s">
        <v>6050</v>
      </c>
    </row>
    <row r="1181" spans="1:9" ht="13.15" customHeight="1" x14ac:dyDescent="0.25">
      <c r="A1181" s="3">
        <v>3</v>
      </c>
      <c r="B1181" s="254" t="s">
        <v>4411</v>
      </c>
      <c r="C1181" s="207" t="s">
        <v>4211</v>
      </c>
      <c r="D1181" s="20">
        <v>0</v>
      </c>
      <c r="E1181" s="20">
        <v>0</v>
      </c>
      <c r="F1181" s="19">
        <v>10000</v>
      </c>
      <c r="G1181" s="20">
        <v>0</v>
      </c>
      <c r="H1181" s="250"/>
      <c r="I1181" s="255" t="s">
        <v>6050</v>
      </c>
    </row>
    <row r="1182" spans="1:9" ht="13.15" customHeight="1" x14ac:dyDescent="0.25">
      <c r="A1182" s="3">
        <v>4</v>
      </c>
      <c r="B1182" s="254" t="s">
        <v>4413</v>
      </c>
      <c r="C1182" s="207" t="s">
        <v>4213</v>
      </c>
      <c r="D1182" s="19">
        <v>99600</v>
      </c>
      <c r="E1182" s="19">
        <v>20000</v>
      </c>
      <c r="F1182" s="19">
        <v>150000</v>
      </c>
      <c r="G1182" s="19">
        <v>150000</v>
      </c>
      <c r="H1182" s="250"/>
      <c r="I1182" s="255" t="s">
        <v>4631</v>
      </c>
    </row>
    <row r="1183" spans="1:9" ht="13.15" customHeight="1" x14ac:dyDescent="0.25">
      <c r="A1183" s="3">
        <v>5</v>
      </c>
      <c r="B1183" s="254" t="s">
        <v>4416</v>
      </c>
      <c r="C1183" s="207" t="s">
        <v>4216</v>
      </c>
      <c r="D1183" s="19">
        <v>62900</v>
      </c>
      <c r="E1183" s="19">
        <v>33000</v>
      </c>
      <c r="F1183" s="19">
        <v>100000</v>
      </c>
      <c r="G1183" s="19">
        <v>100000</v>
      </c>
      <c r="H1183" s="250"/>
      <c r="I1183" s="255" t="s">
        <v>4631</v>
      </c>
    </row>
    <row r="1184" spans="1:9" ht="13.15" customHeight="1" x14ac:dyDescent="0.25">
      <c r="A1184" s="3">
        <v>6</v>
      </c>
      <c r="B1184" s="254" t="s">
        <v>4417</v>
      </c>
      <c r="C1184" s="207" t="s">
        <v>4217</v>
      </c>
      <c r="D1184" s="19">
        <v>148100</v>
      </c>
      <c r="E1184" s="19">
        <v>15500</v>
      </c>
      <c r="F1184" s="19">
        <v>200000</v>
      </c>
      <c r="G1184" s="19">
        <v>90000</v>
      </c>
      <c r="H1184" s="250"/>
      <c r="I1184" s="255" t="s">
        <v>4631</v>
      </c>
    </row>
    <row r="1185" spans="1:9" ht="13.15" customHeight="1" x14ac:dyDescent="0.25">
      <c r="A1185" s="3">
        <v>7</v>
      </c>
      <c r="B1185" s="254" t="s">
        <v>4428</v>
      </c>
      <c r="C1185" s="207" t="s">
        <v>4228</v>
      </c>
      <c r="D1185" s="19">
        <v>137000</v>
      </c>
      <c r="E1185" s="19">
        <v>30000</v>
      </c>
      <c r="F1185" s="19">
        <v>50000</v>
      </c>
      <c r="G1185" s="19">
        <v>50000</v>
      </c>
      <c r="H1185" s="250"/>
      <c r="I1185" s="255" t="s">
        <v>4631</v>
      </c>
    </row>
    <row r="1186" spans="1:9" ht="13.15" customHeight="1" x14ac:dyDescent="0.25">
      <c r="A1186" s="3">
        <v>8</v>
      </c>
      <c r="B1186" s="254" t="s">
        <v>4430</v>
      </c>
      <c r="C1186" s="207" t="s">
        <v>4230</v>
      </c>
      <c r="D1186" s="20">
        <v>0</v>
      </c>
      <c r="E1186" s="19">
        <v>90000</v>
      </c>
      <c r="F1186" s="19">
        <v>200000</v>
      </c>
      <c r="G1186" s="19">
        <v>200000</v>
      </c>
      <c r="H1186" s="250"/>
      <c r="I1186" s="255" t="s">
        <v>4631</v>
      </c>
    </row>
    <row r="1187" spans="1:9" ht="13.15" customHeight="1" x14ac:dyDescent="0.25">
      <c r="A1187" s="3">
        <v>10</v>
      </c>
      <c r="B1187" s="254" t="s">
        <v>4421</v>
      </c>
      <c r="C1187" s="207" t="s">
        <v>4221</v>
      </c>
      <c r="D1187" s="19">
        <v>15000</v>
      </c>
      <c r="E1187" s="20">
        <v>0</v>
      </c>
      <c r="F1187" s="19">
        <v>10000</v>
      </c>
      <c r="G1187" s="19">
        <v>10000</v>
      </c>
      <c r="H1187" s="250"/>
      <c r="I1187" s="255" t="s">
        <v>4631</v>
      </c>
    </row>
    <row r="1188" spans="1:9" ht="13.15" customHeight="1" x14ac:dyDescent="0.25">
      <c r="A1188" s="3">
        <v>11</v>
      </c>
      <c r="B1188" s="254" t="s">
        <v>4423</v>
      </c>
      <c r="C1188" s="207" t="s">
        <v>4223</v>
      </c>
      <c r="D1188" s="19">
        <v>10900</v>
      </c>
      <c r="E1188" s="19">
        <v>6500</v>
      </c>
      <c r="F1188" s="19">
        <v>30000</v>
      </c>
      <c r="G1188" s="19">
        <v>30000</v>
      </c>
      <c r="H1188" s="250"/>
      <c r="I1188" s="255" t="s">
        <v>4631</v>
      </c>
    </row>
    <row r="1189" spans="1:9" ht="13.15" customHeight="1" x14ac:dyDescent="0.25">
      <c r="A1189" s="50" t="s">
        <v>294</v>
      </c>
      <c r="B1189" s="256"/>
      <c r="C1189" s="208"/>
      <c r="D1189" s="257">
        <v>1750000</v>
      </c>
      <c r="E1189" s="257">
        <v>500000</v>
      </c>
      <c r="F1189" s="257">
        <v>3000000</v>
      </c>
      <c r="G1189" s="257">
        <v>2850000</v>
      </c>
      <c r="H1189" s="250"/>
      <c r="I1189" s="255"/>
    </row>
    <row r="1190" spans="1:9" ht="13.15" customHeight="1" x14ac:dyDescent="0.25">
      <c r="A1190" s="57">
        <v>112</v>
      </c>
      <c r="B1190" s="252" t="s">
        <v>4554</v>
      </c>
      <c r="C1190" s="205" t="s">
        <v>4357</v>
      </c>
      <c r="D1190" s="253"/>
      <c r="E1190" s="253"/>
      <c r="F1190" s="253"/>
      <c r="G1190" s="253"/>
      <c r="H1190" s="250"/>
      <c r="I1190" s="255"/>
    </row>
    <row r="1191" spans="1:9" ht="13.15" customHeight="1" x14ac:dyDescent="0.25">
      <c r="A1191" s="3">
        <v>1</v>
      </c>
      <c r="B1191" s="254" t="s">
        <v>4410</v>
      </c>
      <c r="C1191" s="207" t="s">
        <v>4210</v>
      </c>
      <c r="D1191" s="19">
        <v>1044000</v>
      </c>
      <c r="E1191" s="19">
        <v>340000</v>
      </c>
      <c r="F1191" s="19">
        <v>2150000</v>
      </c>
      <c r="G1191" s="19">
        <v>2000000</v>
      </c>
      <c r="H1191" s="250"/>
      <c r="I1191" s="255" t="s">
        <v>4631</v>
      </c>
    </row>
    <row r="1192" spans="1:9" ht="13.15" customHeight="1" x14ac:dyDescent="0.25">
      <c r="A1192" s="3">
        <v>2</v>
      </c>
      <c r="B1192" s="254" t="s">
        <v>4425</v>
      </c>
      <c r="C1192" s="207" t="s">
        <v>4225</v>
      </c>
      <c r="D1192" s="19">
        <v>127000</v>
      </c>
      <c r="E1192" s="19">
        <v>20000</v>
      </c>
      <c r="F1192" s="19">
        <v>60000</v>
      </c>
      <c r="G1192" s="19">
        <v>60000</v>
      </c>
      <c r="H1192" s="250"/>
      <c r="I1192" s="255" t="s">
        <v>4631</v>
      </c>
    </row>
    <row r="1193" spans="1:9" ht="13.15" customHeight="1" x14ac:dyDescent="0.25">
      <c r="A1193" s="3">
        <v>3</v>
      </c>
      <c r="B1193" s="254" t="s">
        <v>4413</v>
      </c>
      <c r="C1193" s="207" t="s">
        <v>4213</v>
      </c>
      <c r="D1193" s="19">
        <v>140000</v>
      </c>
      <c r="E1193" s="19">
        <v>50000</v>
      </c>
      <c r="F1193" s="19">
        <v>240000</v>
      </c>
      <c r="G1193" s="19">
        <v>240000</v>
      </c>
      <c r="H1193" s="250"/>
      <c r="I1193" s="255" t="s">
        <v>4631</v>
      </c>
    </row>
    <row r="1194" spans="1:9" ht="13.15" customHeight="1" x14ac:dyDescent="0.25">
      <c r="A1194" s="3">
        <v>4</v>
      </c>
      <c r="B1194" s="254" t="s">
        <v>4416</v>
      </c>
      <c r="C1194" s="207" t="s">
        <v>4216</v>
      </c>
      <c r="D1194" s="19">
        <v>120000</v>
      </c>
      <c r="E1194" s="19">
        <v>40000</v>
      </c>
      <c r="F1194" s="19">
        <v>110000</v>
      </c>
      <c r="G1194" s="19">
        <v>110000</v>
      </c>
      <c r="H1194" s="250"/>
      <c r="I1194" s="255" t="s">
        <v>4631</v>
      </c>
    </row>
    <row r="1195" spans="1:9" ht="13.15" customHeight="1" x14ac:dyDescent="0.25">
      <c r="A1195" s="3">
        <v>5</v>
      </c>
      <c r="B1195" s="254" t="s">
        <v>4417</v>
      </c>
      <c r="C1195" s="207" t="s">
        <v>4217</v>
      </c>
      <c r="D1195" s="19">
        <v>108000</v>
      </c>
      <c r="E1195" s="19">
        <v>20000</v>
      </c>
      <c r="F1195" s="19">
        <v>200000</v>
      </c>
      <c r="G1195" s="19">
        <v>180000</v>
      </c>
      <c r="H1195" s="250"/>
      <c r="I1195" s="255" t="s">
        <v>4631</v>
      </c>
    </row>
    <row r="1196" spans="1:9" ht="13.15" customHeight="1" x14ac:dyDescent="0.25">
      <c r="A1196" s="3">
        <v>6</v>
      </c>
      <c r="B1196" s="254" t="s">
        <v>4428</v>
      </c>
      <c r="C1196" s="207" t="s">
        <v>4228</v>
      </c>
      <c r="D1196" s="19">
        <v>74000</v>
      </c>
      <c r="E1196" s="19">
        <v>10000</v>
      </c>
      <c r="F1196" s="19">
        <v>180000</v>
      </c>
      <c r="G1196" s="19">
        <v>200000</v>
      </c>
      <c r="H1196" s="250"/>
      <c r="I1196" s="255" t="s">
        <v>4631</v>
      </c>
    </row>
    <row r="1197" spans="1:9" ht="13.15" customHeight="1" x14ac:dyDescent="0.25">
      <c r="A1197" s="3">
        <v>8</v>
      </c>
      <c r="B1197" s="254" t="s">
        <v>4421</v>
      </c>
      <c r="C1197" s="207" t="s">
        <v>4221</v>
      </c>
      <c r="D1197" s="19">
        <v>24000</v>
      </c>
      <c r="E1197" s="19">
        <v>10000</v>
      </c>
      <c r="F1197" s="19">
        <v>30000</v>
      </c>
      <c r="G1197" s="19">
        <v>30000</v>
      </c>
      <c r="H1197" s="250"/>
      <c r="I1197" s="255" t="s">
        <v>4631</v>
      </c>
    </row>
    <row r="1198" spans="1:9" ht="13.15" customHeight="1" x14ac:dyDescent="0.25">
      <c r="A1198" s="3">
        <v>9</v>
      </c>
      <c r="B1198" s="254" t="s">
        <v>4423</v>
      </c>
      <c r="C1198" s="207" t="s">
        <v>4223</v>
      </c>
      <c r="D1198" s="19">
        <v>25000</v>
      </c>
      <c r="E1198" s="19">
        <v>10000</v>
      </c>
      <c r="F1198" s="19">
        <v>30000</v>
      </c>
      <c r="G1198" s="19">
        <v>30000</v>
      </c>
      <c r="H1198" s="250"/>
      <c r="I1198" s="255" t="s">
        <v>4631</v>
      </c>
    </row>
    <row r="1199" spans="1:9" ht="13.15" customHeight="1" x14ac:dyDescent="0.25">
      <c r="A1199" s="50" t="s">
        <v>294</v>
      </c>
      <c r="B1199" s="256"/>
      <c r="C1199" s="208"/>
      <c r="D1199" s="257">
        <v>1750000</v>
      </c>
      <c r="E1199" s="257">
        <v>500000</v>
      </c>
      <c r="F1199" s="257">
        <v>3000000</v>
      </c>
      <c r="G1199" s="257">
        <v>2850000</v>
      </c>
      <c r="H1199" s="250"/>
      <c r="I1199" s="255"/>
    </row>
    <row r="1200" spans="1:9" ht="13.15" customHeight="1" x14ac:dyDescent="0.25">
      <c r="A1200" s="57">
        <v>113</v>
      </c>
      <c r="B1200" s="252" t="s">
        <v>4555</v>
      </c>
      <c r="C1200" s="205" t="s">
        <v>4358</v>
      </c>
      <c r="D1200" s="253"/>
      <c r="E1200" s="253"/>
      <c r="F1200" s="253"/>
      <c r="G1200" s="253"/>
      <c r="H1200" s="250"/>
      <c r="I1200" s="255"/>
    </row>
    <row r="1201" spans="1:9" ht="13.15" customHeight="1" x14ac:dyDescent="0.25">
      <c r="A1201" s="3">
        <v>1</v>
      </c>
      <c r="B1201" s="254" t="s">
        <v>4410</v>
      </c>
      <c r="C1201" s="207" t="s">
        <v>4210</v>
      </c>
      <c r="D1201" s="19">
        <v>1264000</v>
      </c>
      <c r="E1201" s="19">
        <v>360000</v>
      </c>
      <c r="F1201" s="19">
        <v>2160000</v>
      </c>
      <c r="G1201" s="19">
        <v>2160000</v>
      </c>
      <c r="H1201" s="250"/>
      <c r="I1201" s="255" t="s">
        <v>4631</v>
      </c>
    </row>
    <row r="1202" spans="1:9" ht="13.15" customHeight="1" x14ac:dyDescent="0.25">
      <c r="A1202" s="3">
        <v>2</v>
      </c>
      <c r="B1202" s="254" t="s">
        <v>4425</v>
      </c>
      <c r="C1202" s="207" t="s">
        <v>4225</v>
      </c>
      <c r="D1202" s="19">
        <v>40000</v>
      </c>
      <c r="E1202" s="19">
        <v>20000</v>
      </c>
      <c r="F1202" s="19">
        <v>30000</v>
      </c>
      <c r="G1202" s="19">
        <v>30000</v>
      </c>
      <c r="H1202" s="250"/>
      <c r="I1202" s="255" t="s">
        <v>4631</v>
      </c>
    </row>
    <row r="1203" spans="1:9" ht="13.15" customHeight="1" x14ac:dyDescent="0.25">
      <c r="A1203" s="3">
        <v>3</v>
      </c>
      <c r="B1203" s="254" t="s">
        <v>4413</v>
      </c>
      <c r="C1203" s="207" t="s">
        <v>4213</v>
      </c>
      <c r="D1203" s="19">
        <v>147000</v>
      </c>
      <c r="E1203" s="19">
        <v>30000</v>
      </c>
      <c r="F1203" s="19">
        <v>200000</v>
      </c>
      <c r="G1203" s="19">
        <v>200000</v>
      </c>
      <c r="H1203" s="250"/>
      <c r="I1203" s="255" t="s">
        <v>4631</v>
      </c>
    </row>
    <row r="1204" spans="1:9" ht="13.15" customHeight="1" x14ac:dyDescent="0.25">
      <c r="A1204" s="3">
        <v>4</v>
      </c>
      <c r="B1204" s="254" t="s">
        <v>4416</v>
      </c>
      <c r="C1204" s="207" t="s">
        <v>4216</v>
      </c>
      <c r="D1204" s="19">
        <v>84000</v>
      </c>
      <c r="E1204" s="19">
        <v>30000</v>
      </c>
      <c r="F1204" s="19">
        <v>150000</v>
      </c>
      <c r="G1204" s="19">
        <v>50000</v>
      </c>
      <c r="H1204" s="250"/>
      <c r="I1204" s="255" t="s">
        <v>4631</v>
      </c>
    </row>
    <row r="1205" spans="1:9" ht="13.15" customHeight="1" x14ac:dyDescent="0.25">
      <c r="A1205" s="3">
        <v>5</v>
      </c>
      <c r="B1205" s="254" t="s">
        <v>4417</v>
      </c>
      <c r="C1205" s="207" t="s">
        <v>4217</v>
      </c>
      <c r="D1205" s="19">
        <v>70000</v>
      </c>
      <c r="E1205" s="19">
        <v>30000</v>
      </c>
      <c r="F1205" s="19">
        <v>200000</v>
      </c>
      <c r="G1205" s="19">
        <v>200000</v>
      </c>
      <c r="H1205" s="250"/>
      <c r="I1205" s="255" t="s">
        <v>4631</v>
      </c>
    </row>
    <row r="1206" spans="1:9" ht="13.15" customHeight="1" x14ac:dyDescent="0.25">
      <c r="A1206" s="3">
        <v>6</v>
      </c>
      <c r="B1206" s="254" t="s">
        <v>4428</v>
      </c>
      <c r="C1206" s="207" t="s">
        <v>4228</v>
      </c>
      <c r="D1206" s="19">
        <v>120000</v>
      </c>
      <c r="E1206" s="19">
        <v>30000</v>
      </c>
      <c r="F1206" s="19">
        <v>200000</v>
      </c>
      <c r="G1206" s="19">
        <v>150000</v>
      </c>
      <c r="H1206" s="250"/>
      <c r="I1206" s="255" t="s">
        <v>4631</v>
      </c>
    </row>
    <row r="1207" spans="1:9" ht="13.15" customHeight="1" x14ac:dyDescent="0.25">
      <c r="A1207" s="3">
        <v>8</v>
      </c>
      <c r="B1207" s="254" t="s">
        <v>4421</v>
      </c>
      <c r="C1207" s="207" t="s">
        <v>4221</v>
      </c>
      <c r="D1207" s="19">
        <v>15000</v>
      </c>
      <c r="E1207" s="20">
        <v>0</v>
      </c>
      <c r="F1207" s="19">
        <v>30000</v>
      </c>
      <c r="G1207" s="19">
        <v>30000</v>
      </c>
      <c r="H1207" s="250"/>
      <c r="I1207" s="255" t="s">
        <v>4631</v>
      </c>
    </row>
    <row r="1208" spans="1:9" ht="13.15" customHeight="1" x14ac:dyDescent="0.25">
      <c r="A1208" s="3">
        <v>9</v>
      </c>
      <c r="B1208" s="254" t="s">
        <v>4423</v>
      </c>
      <c r="C1208" s="207" t="s">
        <v>4223</v>
      </c>
      <c r="D1208" s="19">
        <v>10000</v>
      </c>
      <c r="E1208" s="20">
        <v>0</v>
      </c>
      <c r="F1208" s="19">
        <v>30000</v>
      </c>
      <c r="G1208" s="19">
        <v>30000</v>
      </c>
      <c r="H1208" s="250"/>
      <c r="I1208" s="255" t="s">
        <v>4631</v>
      </c>
    </row>
    <row r="1209" spans="1:9" ht="13.15" customHeight="1" x14ac:dyDescent="0.25">
      <c r="A1209" s="50" t="s">
        <v>294</v>
      </c>
      <c r="B1209" s="256"/>
      <c r="C1209" s="208"/>
      <c r="D1209" s="257">
        <v>1750000</v>
      </c>
      <c r="E1209" s="257">
        <v>500000</v>
      </c>
      <c r="F1209" s="257">
        <v>3000000</v>
      </c>
      <c r="G1209" s="257">
        <v>2850000</v>
      </c>
      <c r="H1209" s="250"/>
      <c r="I1209" s="255"/>
    </row>
    <row r="1210" spans="1:9" ht="13.15" customHeight="1" x14ac:dyDescent="0.25">
      <c r="A1210" s="57">
        <v>114</v>
      </c>
      <c r="B1210" s="252" t="s">
        <v>4556</v>
      </c>
      <c r="C1210" s="205" t="s">
        <v>4359</v>
      </c>
      <c r="D1210" s="253"/>
      <c r="E1210" s="253"/>
      <c r="F1210" s="253"/>
      <c r="G1210" s="253"/>
      <c r="H1210" s="250"/>
      <c r="I1210" s="255"/>
    </row>
    <row r="1211" spans="1:9" ht="13.15" customHeight="1" x14ac:dyDescent="0.25">
      <c r="A1211" s="3">
        <v>1</v>
      </c>
      <c r="B1211" s="254" t="s">
        <v>4410</v>
      </c>
      <c r="C1211" s="207" t="s">
        <v>4210</v>
      </c>
      <c r="D1211" s="19">
        <v>980000</v>
      </c>
      <c r="E1211" s="19">
        <v>360000</v>
      </c>
      <c r="F1211" s="19">
        <v>2150000</v>
      </c>
      <c r="G1211" s="19">
        <v>2090000</v>
      </c>
      <c r="H1211" s="250"/>
      <c r="I1211" s="255" t="s">
        <v>4631</v>
      </c>
    </row>
    <row r="1212" spans="1:9" ht="13.15" customHeight="1" x14ac:dyDescent="0.25">
      <c r="A1212" s="3">
        <v>2</v>
      </c>
      <c r="B1212" s="254" t="s">
        <v>4425</v>
      </c>
      <c r="C1212" s="207" t="s">
        <v>4225</v>
      </c>
      <c r="D1212" s="19">
        <v>17000</v>
      </c>
      <c r="E1212" s="19">
        <v>25000</v>
      </c>
      <c r="F1212" s="19">
        <v>60000</v>
      </c>
      <c r="G1212" s="19">
        <v>60000</v>
      </c>
      <c r="H1212" s="250"/>
      <c r="I1212" s="255" t="s">
        <v>4631</v>
      </c>
    </row>
    <row r="1213" spans="1:9" ht="13.15" customHeight="1" x14ac:dyDescent="0.25">
      <c r="A1213" s="3">
        <v>3</v>
      </c>
      <c r="B1213" s="254" t="s">
        <v>4413</v>
      </c>
      <c r="C1213" s="207" t="s">
        <v>4213</v>
      </c>
      <c r="D1213" s="19">
        <v>157000</v>
      </c>
      <c r="E1213" s="19">
        <v>30000</v>
      </c>
      <c r="F1213" s="19">
        <v>240000</v>
      </c>
      <c r="G1213" s="19">
        <v>240000</v>
      </c>
      <c r="H1213" s="250"/>
      <c r="I1213" s="255" t="s">
        <v>4631</v>
      </c>
    </row>
    <row r="1214" spans="1:9" ht="13.15" customHeight="1" x14ac:dyDescent="0.25">
      <c r="A1214" s="3">
        <v>4</v>
      </c>
      <c r="B1214" s="254" t="s">
        <v>4416</v>
      </c>
      <c r="C1214" s="207" t="s">
        <v>4216</v>
      </c>
      <c r="D1214" s="19">
        <v>44000</v>
      </c>
      <c r="E1214" s="19">
        <v>20000</v>
      </c>
      <c r="F1214" s="19">
        <v>110000</v>
      </c>
      <c r="G1214" s="19">
        <v>110000</v>
      </c>
      <c r="H1214" s="250"/>
      <c r="I1214" s="255" t="s">
        <v>4631</v>
      </c>
    </row>
    <row r="1215" spans="1:9" ht="13.15" customHeight="1" x14ac:dyDescent="0.25">
      <c r="A1215" s="3">
        <v>5</v>
      </c>
      <c r="B1215" s="254" t="s">
        <v>4417</v>
      </c>
      <c r="C1215" s="207" t="s">
        <v>4217</v>
      </c>
      <c r="D1215" s="19">
        <v>183000</v>
      </c>
      <c r="E1215" s="20">
        <v>0</v>
      </c>
      <c r="F1215" s="19">
        <v>200000</v>
      </c>
      <c r="G1215" s="19">
        <v>110000</v>
      </c>
      <c r="H1215" s="250"/>
      <c r="I1215" s="255" t="s">
        <v>4631</v>
      </c>
    </row>
    <row r="1216" spans="1:9" ht="13.15" customHeight="1" x14ac:dyDescent="0.25">
      <c r="A1216" s="3">
        <v>6</v>
      </c>
      <c r="B1216" s="254" t="s">
        <v>4428</v>
      </c>
      <c r="C1216" s="207" t="s">
        <v>4228</v>
      </c>
      <c r="D1216" s="19">
        <v>122000</v>
      </c>
      <c r="E1216" s="19">
        <v>25000</v>
      </c>
      <c r="F1216" s="19">
        <v>180000</v>
      </c>
      <c r="G1216" s="19">
        <v>180000</v>
      </c>
      <c r="H1216" s="250"/>
      <c r="I1216" s="255" t="s">
        <v>4631</v>
      </c>
    </row>
    <row r="1217" spans="1:9" ht="13.15" customHeight="1" x14ac:dyDescent="0.25">
      <c r="A1217" s="3">
        <v>8</v>
      </c>
      <c r="B1217" s="254" t="s">
        <v>4421</v>
      </c>
      <c r="C1217" s="207" t="s">
        <v>4221</v>
      </c>
      <c r="D1217" s="19">
        <v>49000</v>
      </c>
      <c r="E1217" s="19">
        <v>10000</v>
      </c>
      <c r="F1217" s="19">
        <v>30000</v>
      </c>
      <c r="G1217" s="19">
        <v>30000</v>
      </c>
      <c r="H1217" s="250"/>
      <c r="I1217" s="255" t="s">
        <v>4631</v>
      </c>
    </row>
    <row r="1218" spans="1:9" ht="13.15" customHeight="1" x14ac:dyDescent="0.25">
      <c r="A1218" s="3">
        <v>9</v>
      </c>
      <c r="B1218" s="254" t="s">
        <v>4423</v>
      </c>
      <c r="C1218" s="207" t="s">
        <v>4223</v>
      </c>
      <c r="D1218" s="19">
        <v>78000</v>
      </c>
      <c r="E1218" s="19">
        <v>30000</v>
      </c>
      <c r="F1218" s="19">
        <v>30000</v>
      </c>
      <c r="G1218" s="19">
        <v>30000</v>
      </c>
      <c r="H1218" s="250"/>
      <c r="I1218" s="255" t="s">
        <v>4631</v>
      </c>
    </row>
    <row r="1219" spans="1:9" ht="13.15" customHeight="1" x14ac:dyDescent="0.25">
      <c r="A1219" s="50" t="s">
        <v>294</v>
      </c>
      <c r="B1219" s="256"/>
      <c r="C1219" s="208"/>
      <c r="D1219" s="257">
        <v>1750000</v>
      </c>
      <c r="E1219" s="257">
        <v>500000</v>
      </c>
      <c r="F1219" s="257">
        <v>3000000</v>
      </c>
      <c r="G1219" s="257">
        <v>2850000</v>
      </c>
      <c r="H1219" s="250"/>
      <c r="I1219" s="255"/>
    </row>
    <row r="1220" spans="1:9" ht="13.15" customHeight="1" x14ac:dyDescent="0.25">
      <c r="A1220" s="57">
        <v>115</v>
      </c>
      <c r="B1220" s="252" t="s">
        <v>4557</v>
      </c>
      <c r="C1220" s="205" t="s">
        <v>4360</v>
      </c>
      <c r="D1220" s="253"/>
      <c r="E1220" s="253"/>
      <c r="F1220" s="253"/>
      <c r="G1220" s="253"/>
      <c r="H1220" s="250"/>
      <c r="I1220" s="255"/>
    </row>
    <row r="1221" spans="1:9" ht="13.15" customHeight="1" x14ac:dyDescent="0.25">
      <c r="A1221" s="3">
        <v>1</v>
      </c>
      <c r="B1221" s="254" t="s">
        <v>4410</v>
      </c>
      <c r="C1221" s="207" t="s">
        <v>4210</v>
      </c>
      <c r="D1221" s="19">
        <v>1425000</v>
      </c>
      <c r="E1221" s="19">
        <v>363333.74</v>
      </c>
      <c r="F1221" s="19">
        <v>2180000</v>
      </c>
      <c r="G1221" s="19">
        <v>2030000</v>
      </c>
      <c r="H1221" s="250"/>
      <c r="I1221" s="255" t="s">
        <v>4631</v>
      </c>
    </row>
    <row r="1222" spans="1:9" ht="13.15" customHeight="1" x14ac:dyDescent="0.25">
      <c r="A1222" s="3">
        <v>2</v>
      </c>
      <c r="B1222" s="254" t="s">
        <v>4425</v>
      </c>
      <c r="C1222" s="207" t="s">
        <v>4225</v>
      </c>
      <c r="D1222" s="19">
        <v>13800</v>
      </c>
      <c r="E1222" s="19">
        <v>5000</v>
      </c>
      <c r="F1222" s="19">
        <v>30000</v>
      </c>
      <c r="G1222" s="19">
        <v>30000</v>
      </c>
      <c r="H1222" s="250"/>
      <c r="I1222" s="255" t="s">
        <v>4631</v>
      </c>
    </row>
    <row r="1223" spans="1:9" ht="13.15" customHeight="1" x14ac:dyDescent="0.25">
      <c r="A1223" s="3">
        <v>3</v>
      </c>
      <c r="B1223" s="254" t="s">
        <v>4411</v>
      </c>
      <c r="C1223" s="207" t="s">
        <v>4211</v>
      </c>
      <c r="D1223" s="19">
        <v>16300</v>
      </c>
      <c r="E1223" s="19">
        <v>5000</v>
      </c>
      <c r="F1223" s="19">
        <v>30000</v>
      </c>
      <c r="G1223" s="19">
        <v>30000</v>
      </c>
      <c r="H1223" s="250"/>
      <c r="I1223" s="255" t="s">
        <v>4631</v>
      </c>
    </row>
    <row r="1224" spans="1:9" ht="13.15" customHeight="1" x14ac:dyDescent="0.25">
      <c r="A1224" s="3">
        <v>4</v>
      </c>
      <c r="B1224" s="254" t="s">
        <v>4413</v>
      </c>
      <c r="C1224" s="207" t="s">
        <v>4213</v>
      </c>
      <c r="D1224" s="19">
        <v>130700</v>
      </c>
      <c r="E1224" s="19">
        <v>33333.199999999997</v>
      </c>
      <c r="F1224" s="19">
        <v>200000</v>
      </c>
      <c r="G1224" s="19">
        <v>200000</v>
      </c>
      <c r="H1224" s="250"/>
      <c r="I1224" s="255" t="s">
        <v>4631</v>
      </c>
    </row>
    <row r="1225" spans="1:9" ht="13.15" customHeight="1" x14ac:dyDescent="0.25">
      <c r="A1225" s="3">
        <v>5</v>
      </c>
      <c r="B1225" s="254" t="s">
        <v>4416</v>
      </c>
      <c r="C1225" s="207" t="s">
        <v>4216</v>
      </c>
      <c r="D1225" s="19">
        <v>63300</v>
      </c>
      <c r="E1225" s="19">
        <v>18333.2</v>
      </c>
      <c r="F1225" s="19">
        <v>110000</v>
      </c>
      <c r="G1225" s="19">
        <v>110000</v>
      </c>
      <c r="H1225" s="250"/>
      <c r="I1225" s="255" t="s">
        <v>4631</v>
      </c>
    </row>
    <row r="1226" spans="1:9" ht="13.15" customHeight="1" x14ac:dyDescent="0.25">
      <c r="A1226" s="3">
        <v>6</v>
      </c>
      <c r="B1226" s="254" t="s">
        <v>4417</v>
      </c>
      <c r="C1226" s="207" t="s">
        <v>4217</v>
      </c>
      <c r="D1226" s="19">
        <v>142300</v>
      </c>
      <c r="E1226" s="19">
        <v>33333.199999999997</v>
      </c>
      <c r="F1226" s="19">
        <v>200000</v>
      </c>
      <c r="G1226" s="19">
        <v>200000</v>
      </c>
      <c r="H1226" s="250"/>
      <c r="I1226" s="255" t="s">
        <v>4631</v>
      </c>
    </row>
    <row r="1227" spans="1:9" ht="13.15" customHeight="1" x14ac:dyDescent="0.25">
      <c r="A1227" s="3">
        <v>7</v>
      </c>
      <c r="B1227" s="254" t="s">
        <v>4428</v>
      </c>
      <c r="C1227" s="207" t="s">
        <v>4228</v>
      </c>
      <c r="D1227" s="19">
        <v>123300</v>
      </c>
      <c r="E1227" s="19">
        <v>31666.66</v>
      </c>
      <c r="F1227" s="19">
        <v>190000</v>
      </c>
      <c r="G1227" s="19">
        <v>190000</v>
      </c>
      <c r="H1227" s="250"/>
      <c r="I1227" s="255" t="s">
        <v>4631</v>
      </c>
    </row>
    <row r="1228" spans="1:9" ht="13.15" customHeight="1" x14ac:dyDescent="0.25">
      <c r="A1228" s="3">
        <v>9</v>
      </c>
      <c r="B1228" s="254" t="s">
        <v>4421</v>
      </c>
      <c r="C1228" s="207" t="s">
        <v>4221</v>
      </c>
      <c r="D1228" s="19">
        <v>24500</v>
      </c>
      <c r="E1228" s="19">
        <v>5000</v>
      </c>
      <c r="F1228" s="19">
        <v>30000</v>
      </c>
      <c r="G1228" s="19">
        <v>30000</v>
      </c>
      <c r="H1228" s="250"/>
      <c r="I1228" s="255" t="s">
        <v>4631</v>
      </c>
    </row>
    <row r="1229" spans="1:9" ht="13.15" customHeight="1" x14ac:dyDescent="0.25">
      <c r="A1229" s="3">
        <v>10</v>
      </c>
      <c r="B1229" s="254" t="s">
        <v>4423</v>
      </c>
      <c r="C1229" s="207" t="s">
        <v>4223</v>
      </c>
      <c r="D1229" s="19">
        <v>20800</v>
      </c>
      <c r="E1229" s="19">
        <v>5000</v>
      </c>
      <c r="F1229" s="19">
        <v>30000</v>
      </c>
      <c r="G1229" s="19">
        <v>30000</v>
      </c>
      <c r="H1229" s="250"/>
      <c r="I1229" s="255" t="s">
        <v>4631</v>
      </c>
    </row>
    <row r="1230" spans="1:9" ht="13.15" customHeight="1" x14ac:dyDescent="0.25">
      <c r="A1230" s="50" t="s">
        <v>294</v>
      </c>
      <c r="B1230" s="256"/>
      <c r="C1230" s="208"/>
      <c r="D1230" s="257">
        <v>2000000</v>
      </c>
      <c r="E1230" s="257">
        <v>500000</v>
      </c>
      <c r="F1230" s="257">
        <v>3000000</v>
      </c>
      <c r="G1230" s="257">
        <v>2850000</v>
      </c>
      <c r="H1230" s="250"/>
      <c r="I1230" s="255"/>
    </row>
    <row r="1231" spans="1:9" ht="13.15" customHeight="1" x14ac:dyDescent="0.25">
      <c r="A1231" s="57">
        <v>116</v>
      </c>
      <c r="B1231" s="252" t="s">
        <v>4558</v>
      </c>
      <c r="C1231" s="205" t="s">
        <v>4361</v>
      </c>
      <c r="D1231" s="253"/>
      <c r="E1231" s="253"/>
      <c r="F1231" s="253"/>
      <c r="G1231" s="253"/>
      <c r="H1231" s="250"/>
      <c r="I1231" s="255"/>
    </row>
    <row r="1232" spans="1:9" ht="13.15" customHeight="1" x14ac:dyDescent="0.25">
      <c r="A1232" s="3">
        <v>1</v>
      </c>
      <c r="B1232" s="254" t="s">
        <v>4410</v>
      </c>
      <c r="C1232" s="207" t="s">
        <v>4210</v>
      </c>
      <c r="D1232" s="19">
        <v>1110000</v>
      </c>
      <c r="E1232" s="19">
        <v>350000</v>
      </c>
      <c r="F1232" s="19">
        <v>2150000</v>
      </c>
      <c r="G1232" s="19">
        <v>2000000</v>
      </c>
      <c r="H1232" s="250"/>
      <c r="I1232" s="255" t="s">
        <v>4631</v>
      </c>
    </row>
    <row r="1233" spans="1:9" ht="13.15" customHeight="1" x14ac:dyDescent="0.25">
      <c r="A1233" s="3">
        <v>2</v>
      </c>
      <c r="B1233" s="254" t="s">
        <v>4425</v>
      </c>
      <c r="C1233" s="207" t="s">
        <v>4225</v>
      </c>
      <c r="D1233" s="19">
        <v>35000</v>
      </c>
      <c r="E1233" s="19">
        <v>10000</v>
      </c>
      <c r="F1233" s="19">
        <v>60000</v>
      </c>
      <c r="G1233" s="19">
        <v>60000</v>
      </c>
      <c r="H1233" s="250"/>
      <c r="I1233" s="255" t="s">
        <v>4631</v>
      </c>
    </row>
    <row r="1234" spans="1:9" ht="13.15" customHeight="1" x14ac:dyDescent="0.25">
      <c r="A1234" s="3">
        <v>3</v>
      </c>
      <c r="B1234" s="254" t="s">
        <v>4413</v>
      </c>
      <c r="C1234" s="207" t="s">
        <v>4213</v>
      </c>
      <c r="D1234" s="19">
        <v>160000</v>
      </c>
      <c r="E1234" s="19">
        <v>45000</v>
      </c>
      <c r="F1234" s="19">
        <v>240000</v>
      </c>
      <c r="G1234" s="19">
        <v>240000</v>
      </c>
      <c r="H1234" s="250"/>
      <c r="I1234" s="255" t="s">
        <v>4631</v>
      </c>
    </row>
    <row r="1235" spans="1:9" ht="13.15" customHeight="1" x14ac:dyDescent="0.25">
      <c r="A1235" s="3">
        <v>4</v>
      </c>
      <c r="B1235" s="254" t="s">
        <v>4416</v>
      </c>
      <c r="C1235" s="207" t="s">
        <v>4216</v>
      </c>
      <c r="D1235" s="19">
        <v>50000</v>
      </c>
      <c r="E1235" s="19">
        <v>10000</v>
      </c>
      <c r="F1235" s="19">
        <v>110000</v>
      </c>
      <c r="G1235" s="19">
        <v>110000</v>
      </c>
      <c r="H1235" s="250"/>
      <c r="I1235" s="255" t="s">
        <v>4631</v>
      </c>
    </row>
    <row r="1236" spans="1:9" ht="13.15" customHeight="1" x14ac:dyDescent="0.25">
      <c r="A1236" s="3">
        <v>5</v>
      </c>
      <c r="B1236" s="254" t="s">
        <v>4417</v>
      </c>
      <c r="C1236" s="207" t="s">
        <v>4217</v>
      </c>
      <c r="D1236" s="19">
        <v>205000</v>
      </c>
      <c r="E1236" s="19">
        <v>40000</v>
      </c>
      <c r="F1236" s="19">
        <v>200000</v>
      </c>
      <c r="G1236" s="19">
        <v>180000</v>
      </c>
      <c r="H1236" s="250"/>
      <c r="I1236" s="255" t="s">
        <v>4631</v>
      </c>
    </row>
    <row r="1237" spans="1:9" ht="13.15" customHeight="1" x14ac:dyDescent="0.25">
      <c r="A1237" s="3">
        <v>6</v>
      </c>
      <c r="B1237" s="254" t="s">
        <v>4428</v>
      </c>
      <c r="C1237" s="207" t="s">
        <v>4228</v>
      </c>
      <c r="D1237" s="19">
        <v>145000</v>
      </c>
      <c r="E1237" s="19">
        <v>40000</v>
      </c>
      <c r="F1237" s="19">
        <v>180000</v>
      </c>
      <c r="G1237" s="19">
        <v>200000</v>
      </c>
      <c r="H1237" s="250"/>
      <c r="I1237" s="255" t="s">
        <v>4631</v>
      </c>
    </row>
    <row r="1238" spans="1:9" ht="13.15" customHeight="1" x14ac:dyDescent="0.25">
      <c r="A1238" s="3">
        <v>8</v>
      </c>
      <c r="B1238" s="254" t="s">
        <v>4421</v>
      </c>
      <c r="C1238" s="207" t="s">
        <v>4221</v>
      </c>
      <c r="D1238" s="19">
        <v>20000</v>
      </c>
      <c r="E1238" s="19">
        <v>2500</v>
      </c>
      <c r="F1238" s="19">
        <v>30000</v>
      </c>
      <c r="G1238" s="19">
        <v>30000</v>
      </c>
      <c r="H1238" s="250"/>
      <c r="I1238" s="255" t="s">
        <v>4631</v>
      </c>
    </row>
    <row r="1239" spans="1:9" ht="13.15" customHeight="1" x14ac:dyDescent="0.25">
      <c r="A1239" s="3">
        <v>9</v>
      </c>
      <c r="B1239" s="254" t="s">
        <v>4423</v>
      </c>
      <c r="C1239" s="207" t="s">
        <v>4223</v>
      </c>
      <c r="D1239" s="20">
        <v>0</v>
      </c>
      <c r="E1239" s="19">
        <v>2500</v>
      </c>
      <c r="F1239" s="19">
        <v>30000</v>
      </c>
      <c r="G1239" s="19">
        <v>30000</v>
      </c>
      <c r="H1239" s="250"/>
      <c r="I1239" s="255" t="s">
        <v>4631</v>
      </c>
    </row>
    <row r="1240" spans="1:9" ht="13.15" customHeight="1" x14ac:dyDescent="0.25">
      <c r="A1240" s="50" t="s">
        <v>294</v>
      </c>
      <c r="B1240" s="256"/>
      <c r="C1240" s="208"/>
      <c r="D1240" s="257">
        <v>1750000</v>
      </c>
      <c r="E1240" s="257">
        <v>500000</v>
      </c>
      <c r="F1240" s="257">
        <v>3000000</v>
      </c>
      <c r="G1240" s="257">
        <v>2850000</v>
      </c>
      <c r="H1240" s="250"/>
      <c r="I1240" s="255"/>
    </row>
    <row r="1241" spans="1:9" ht="13.15" customHeight="1" x14ac:dyDescent="0.25">
      <c r="A1241" s="57">
        <v>117</v>
      </c>
      <c r="B1241" s="252" t="s">
        <v>4559</v>
      </c>
      <c r="C1241" s="205" t="s">
        <v>4362</v>
      </c>
      <c r="D1241" s="253"/>
      <c r="E1241" s="253"/>
      <c r="F1241" s="253"/>
      <c r="G1241" s="253"/>
      <c r="H1241" s="250"/>
      <c r="I1241" s="255"/>
    </row>
    <row r="1242" spans="1:9" ht="13.15" customHeight="1" x14ac:dyDescent="0.25">
      <c r="A1242" s="3">
        <v>1</v>
      </c>
      <c r="B1242" s="254" t="s">
        <v>4410</v>
      </c>
      <c r="C1242" s="207" t="s">
        <v>4210</v>
      </c>
      <c r="D1242" s="19">
        <v>952400</v>
      </c>
      <c r="E1242" s="19">
        <v>1214000</v>
      </c>
      <c r="F1242" s="19">
        <v>3765000</v>
      </c>
      <c r="G1242" s="19">
        <v>3436750</v>
      </c>
      <c r="H1242" s="250"/>
      <c r="I1242" s="255" t="s">
        <v>4631</v>
      </c>
    </row>
    <row r="1243" spans="1:9" ht="13.15" customHeight="1" x14ac:dyDescent="0.25">
      <c r="A1243" s="3">
        <v>2</v>
      </c>
      <c r="B1243" s="254" t="s">
        <v>4425</v>
      </c>
      <c r="C1243" s="207" t="s">
        <v>4225</v>
      </c>
      <c r="D1243" s="19">
        <v>6700</v>
      </c>
      <c r="E1243" s="20">
        <v>0</v>
      </c>
      <c r="F1243" s="19">
        <v>105000</v>
      </c>
      <c r="G1243" s="19">
        <v>105000</v>
      </c>
      <c r="H1243" s="250"/>
      <c r="I1243" s="255" t="s">
        <v>4631</v>
      </c>
    </row>
    <row r="1244" spans="1:9" ht="13.15" customHeight="1" x14ac:dyDescent="0.25">
      <c r="A1244" s="3">
        <v>3</v>
      </c>
      <c r="B1244" s="254" t="s">
        <v>4411</v>
      </c>
      <c r="C1244" s="207" t="s">
        <v>4211</v>
      </c>
      <c r="D1244" s="19">
        <v>18000</v>
      </c>
      <c r="E1244" s="19">
        <v>18000</v>
      </c>
      <c r="F1244" s="19">
        <v>105000</v>
      </c>
      <c r="G1244" s="19">
        <v>105000</v>
      </c>
      <c r="H1244" s="250"/>
      <c r="I1244" s="255" t="s">
        <v>4631</v>
      </c>
    </row>
    <row r="1245" spans="1:9" ht="13.15" customHeight="1" x14ac:dyDescent="0.25">
      <c r="A1245" s="3">
        <v>4</v>
      </c>
      <c r="B1245" s="254" t="s">
        <v>4413</v>
      </c>
      <c r="C1245" s="207" t="s">
        <v>4213</v>
      </c>
      <c r="D1245" s="19">
        <v>183000</v>
      </c>
      <c r="E1245" s="19">
        <v>67000</v>
      </c>
      <c r="F1245" s="19">
        <v>400000</v>
      </c>
      <c r="G1245" s="19">
        <v>400000</v>
      </c>
      <c r="H1245" s="250"/>
      <c r="I1245" s="255" t="s">
        <v>4631</v>
      </c>
    </row>
    <row r="1246" spans="1:9" ht="13.15" customHeight="1" x14ac:dyDescent="0.25">
      <c r="A1246" s="3">
        <v>5</v>
      </c>
      <c r="B1246" s="254" t="s">
        <v>4416</v>
      </c>
      <c r="C1246" s="207" t="s">
        <v>4216</v>
      </c>
      <c r="D1246" s="20">
        <v>0</v>
      </c>
      <c r="E1246" s="19">
        <v>18000</v>
      </c>
      <c r="F1246" s="19">
        <v>230000</v>
      </c>
      <c r="G1246" s="19">
        <v>230000</v>
      </c>
      <c r="H1246" s="250"/>
      <c r="I1246" s="255" t="s">
        <v>4631</v>
      </c>
    </row>
    <row r="1247" spans="1:9" ht="13.15" customHeight="1" x14ac:dyDescent="0.25">
      <c r="A1247" s="3">
        <v>6</v>
      </c>
      <c r="B1247" s="254" t="s">
        <v>4417</v>
      </c>
      <c r="C1247" s="207" t="s">
        <v>4217</v>
      </c>
      <c r="D1247" s="19">
        <v>129700</v>
      </c>
      <c r="E1247" s="19">
        <v>58000</v>
      </c>
      <c r="F1247" s="19">
        <v>560000</v>
      </c>
      <c r="G1247" s="19">
        <v>600000</v>
      </c>
      <c r="H1247" s="250"/>
      <c r="I1247" s="255" t="s">
        <v>4631</v>
      </c>
    </row>
    <row r="1248" spans="1:9" ht="13.15" customHeight="1" x14ac:dyDescent="0.25">
      <c r="A1248" s="3">
        <v>7</v>
      </c>
      <c r="B1248" s="254" t="s">
        <v>4428</v>
      </c>
      <c r="C1248" s="207" t="s">
        <v>4228</v>
      </c>
      <c r="D1248" s="19">
        <v>77000</v>
      </c>
      <c r="E1248" s="20">
        <v>0</v>
      </c>
      <c r="F1248" s="19">
        <v>280000</v>
      </c>
      <c r="G1248" s="19">
        <v>280000</v>
      </c>
      <c r="H1248" s="250"/>
      <c r="I1248" s="255" t="s">
        <v>4631</v>
      </c>
    </row>
    <row r="1249" spans="1:9" ht="13.15" customHeight="1" x14ac:dyDescent="0.25">
      <c r="A1249" s="3">
        <v>8</v>
      </c>
      <c r="B1249" s="254" t="s">
        <v>4432</v>
      </c>
      <c r="C1249" s="207" t="s">
        <v>4232</v>
      </c>
      <c r="D1249" s="20">
        <v>0</v>
      </c>
      <c r="E1249" s="20">
        <v>0</v>
      </c>
      <c r="F1249" s="19">
        <v>700000</v>
      </c>
      <c r="G1249" s="19">
        <v>400000</v>
      </c>
      <c r="H1249" s="250"/>
      <c r="I1249" s="255" t="s">
        <v>4631</v>
      </c>
    </row>
    <row r="1250" spans="1:9" ht="13.15" customHeight="1" x14ac:dyDescent="0.25">
      <c r="A1250" s="3">
        <v>9</v>
      </c>
      <c r="B1250" s="254" t="s">
        <v>4421</v>
      </c>
      <c r="C1250" s="207" t="s">
        <v>4221</v>
      </c>
      <c r="D1250" s="19">
        <v>60000</v>
      </c>
      <c r="E1250" s="19">
        <v>30000</v>
      </c>
      <c r="F1250" s="19">
        <v>210000</v>
      </c>
      <c r="G1250" s="19">
        <v>180000</v>
      </c>
      <c r="H1250" s="250"/>
      <c r="I1250" s="255" t="s">
        <v>4631</v>
      </c>
    </row>
    <row r="1251" spans="1:9" ht="13.15" customHeight="1" x14ac:dyDescent="0.25">
      <c r="A1251" s="3">
        <v>10</v>
      </c>
      <c r="B1251" s="254" t="s">
        <v>4423</v>
      </c>
      <c r="C1251" s="207" t="s">
        <v>4223</v>
      </c>
      <c r="D1251" s="19">
        <v>73200</v>
      </c>
      <c r="E1251" s="19">
        <v>47000</v>
      </c>
      <c r="F1251" s="19">
        <v>210000</v>
      </c>
      <c r="G1251" s="19">
        <v>500000</v>
      </c>
      <c r="H1251" s="250"/>
      <c r="I1251" s="255" t="s">
        <v>4631</v>
      </c>
    </row>
    <row r="1252" spans="1:9" ht="13.15" customHeight="1" x14ac:dyDescent="0.25">
      <c r="A1252" s="50" t="s">
        <v>294</v>
      </c>
      <c r="B1252" s="256"/>
      <c r="C1252" s="208"/>
      <c r="D1252" s="257">
        <v>1500000</v>
      </c>
      <c r="E1252" s="257">
        <v>1452000</v>
      </c>
      <c r="F1252" s="257">
        <v>6565000</v>
      </c>
      <c r="G1252" s="257">
        <v>6236750</v>
      </c>
      <c r="H1252" s="250"/>
      <c r="I1252" s="255"/>
    </row>
    <row r="1253" spans="1:9" ht="13.15" customHeight="1" x14ac:dyDescent="0.25">
      <c r="A1253" s="57">
        <v>118</v>
      </c>
      <c r="B1253" s="252" t="s">
        <v>4560</v>
      </c>
      <c r="C1253" s="205" t="s">
        <v>4363</v>
      </c>
      <c r="D1253" s="253"/>
      <c r="E1253" s="253"/>
      <c r="F1253" s="253"/>
      <c r="G1253" s="253"/>
      <c r="H1253" s="250"/>
      <c r="I1253" s="255"/>
    </row>
    <row r="1254" spans="1:9" ht="13.15" customHeight="1" x14ac:dyDescent="0.25">
      <c r="A1254" s="3">
        <v>1</v>
      </c>
      <c r="B1254" s="254" t="s">
        <v>4410</v>
      </c>
      <c r="C1254" s="207" t="s">
        <v>4210</v>
      </c>
      <c r="D1254" s="19">
        <v>2400000</v>
      </c>
      <c r="E1254" s="19">
        <v>2499999.96</v>
      </c>
      <c r="F1254" s="19">
        <v>4300000</v>
      </c>
      <c r="G1254" s="19">
        <v>4220599.82</v>
      </c>
      <c r="H1254" s="250"/>
      <c r="I1254" s="255" t="s">
        <v>4631</v>
      </c>
    </row>
    <row r="1255" spans="1:9" ht="13.15" customHeight="1" x14ac:dyDescent="0.25">
      <c r="A1255" s="3">
        <v>2</v>
      </c>
      <c r="B1255" s="254" t="s">
        <v>4425</v>
      </c>
      <c r="C1255" s="207" t="s">
        <v>4225</v>
      </c>
      <c r="D1255" s="19">
        <v>187200</v>
      </c>
      <c r="E1255" s="19">
        <v>180000</v>
      </c>
      <c r="F1255" s="19">
        <v>390000</v>
      </c>
      <c r="G1255" s="19">
        <v>310599.82</v>
      </c>
      <c r="H1255" s="250"/>
      <c r="I1255" s="255" t="s">
        <v>4631</v>
      </c>
    </row>
    <row r="1256" spans="1:9" ht="13.15" customHeight="1" x14ac:dyDescent="0.25">
      <c r="A1256" s="3">
        <v>3</v>
      </c>
      <c r="B1256" s="254" t="s">
        <v>4411</v>
      </c>
      <c r="C1256" s="207" t="s">
        <v>4211</v>
      </c>
      <c r="D1256" s="19">
        <v>144000</v>
      </c>
      <c r="E1256" s="19">
        <v>138200.01999999999</v>
      </c>
      <c r="F1256" s="19">
        <v>300000</v>
      </c>
      <c r="G1256" s="19">
        <v>220599.82</v>
      </c>
      <c r="H1256" s="250"/>
      <c r="I1256" s="255" t="s">
        <v>4631</v>
      </c>
    </row>
    <row r="1257" spans="1:9" ht="13.15" customHeight="1" x14ac:dyDescent="0.25">
      <c r="A1257" s="3">
        <v>4</v>
      </c>
      <c r="B1257" s="254" t="s">
        <v>4413</v>
      </c>
      <c r="C1257" s="207" t="s">
        <v>4213</v>
      </c>
      <c r="D1257" s="19">
        <v>1560000</v>
      </c>
      <c r="E1257" s="19">
        <v>960000</v>
      </c>
      <c r="F1257" s="19">
        <v>2000000</v>
      </c>
      <c r="G1257" s="19">
        <v>1920599.82</v>
      </c>
      <c r="H1257" s="250"/>
      <c r="I1257" s="255" t="s">
        <v>4631</v>
      </c>
    </row>
    <row r="1258" spans="1:9" ht="13.15" customHeight="1" x14ac:dyDescent="0.25">
      <c r="A1258" s="3">
        <v>5</v>
      </c>
      <c r="B1258" s="254" t="s">
        <v>4416</v>
      </c>
      <c r="C1258" s="207" t="s">
        <v>4216</v>
      </c>
      <c r="D1258" s="19">
        <v>480000</v>
      </c>
      <c r="E1258" s="19">
        <v>49800</v>
      </c>
      <c r="F1258" s="19">
        <v>1000000</v>
      </c>
      <c r="G1258" s="19">
        <v>920599.82</v>
      </c>
      <c r="H1258" s="250"/>
      <c r="I1258" s="255" t="s">
        <v>4631</v>
      </c>
    </row>
    <row r="1259" spans="1:9" ht="13.15" customHeight="1" x14ac:dyDescent="0.25">
      <c r="A1259" s="3">
        <v>6</v>
      </c>
      <c r="B1259" s="254" t="s">
        <v>4417</v>
      </c>
      <c r="C1259" s="207" t="s">
        <v>4217</v>
      </c>
      <c r="D1259" s="19">
        <v>1200000</v>
      </c>
      <c r="E1259" s="19">
        <v>1122000</v>
      </c>
      <c r="F1259" s="19">
        <v>2500000</v>
      </c>
      <c r="G1259" s="19">
        <v>2420599.8199999998</v>
      </c>
      <c r="H1259" s="250"/>
      <c r="I1259" s="255" t="s">
        <v>4631</v>
      </c>
    </row>
    <row r="1260" spans="1:9" ht="13.15" customHeight="1" x14ac:dyDescent="0.25">
      <c r="A1260" s="3">
        <v>7</v>
      </c>
      <c r="B1260" s="254" t="s">
        <v>4428</v>
      </c>
      <c r="C1260" s="207" t="s">
        <v>4228</v>
      </c>
      <c r="D1260" s="19">
        <v>629088</v>
      </c>
      <c r="E1260" s="19">
        <v>1122000</v>
      </c>
      <c r="F1260" s="19">
        <v>1310601.6399999999</v>
      </c>
      <c r="G1260" s="19">
        <v>1231201.46</v>
      </c>
      <c r="H1260" s="250"/>
      <c r="I1260" s="255" t="s">
        <v>4631</v>
      </c>
    </row>
    <row r="1261" spans="1:9" ht="13.15" customHeight="1" x14ac:dyDescent="0.25">
      <c r="A1261" s="3">
        <v>8</v>
      </c>
      <c r="B1261" s="254" t="s">
        <v>4432</v>
      </c>
      <c r="C1261" s="207" t="s">
        <v>4232</v>
      </c>
      <c r="D1261" s="19">
        <v>960000</v>
      </c>
      <c r="E1261" s="19">
        <v>840000</v>
      </c>
      <c r="F1261" s="19">
        <v>2000000</v>
      </c>
      <c r="G1261" s="19">
        <v>1920599.82</v>
      </c>
      <c r="H1261" s="250"/>
      <c r="I1261" s="255" t="s">
        <v>4631</v>
      </c>
    </row>
    <row r="1262" spans="1:9" ht="13.15" customHeight="1" x14ac:dyDescent="0.25">
      <c r="A1262" s="3">
        <v>9</v>
      </c>
      <c r="B1262" s="254" t="s">
        <v>4421</v>
      </c>
      <c r="C1262" s="207" t="s">
        <v>4221</v>
      </c>
      <c r="D1262" s="19">
        <v>239712</v>
      </c>
      <c r="E1262" s="19">
        <v>210000</v>
      </c>
      <c r="F1262" s="19">
        <v>499398.36</v>
      </c>
      <c r="G1262" s="19">
        <v>419599.8</v>
      </c>
      <c r="H1262" s="250"/>
      <c r="I1262" s="255" t="s">
        <v>4631</v>
      </c>
    </row>
    <row r="1263" spans="1:9" ht="13.15" customHeight="1" x14ac:dyDescent="0.25">
      <c r="A1263" s="50" t="s">
        <v>294</v>
      </c>
      <c r="B1263" s="256"/>
      <c r="C1263" s="208"/>
      <c r="D1263" s="257">
        <v>7800000</v>
      </c>
      <c r="E1263" s="257">
        <v>7121999.9800000004</v>
      </c>
      <c r="F1263" s="257">
        <v>14300000</v>
      </c>
      <c r="G1263" s="257">
        <v>13585000</v>
      </c>
      <c r="H1263" s="250"/>
      <c r="I1263" s="255"/>
    </row>
    <row r="1264" spans="1:9" ht="13.15" customHeight="1" x14ac:dyDescent="0.25">
      <c r="A1264" s="57">
        <v>119</v>
      </c>
      <c r="B1264" s="252" t="s">
        <v>4561</v>
      </c>
      <c r="C1264" s="205" t="s">
        <v>4364</v>
      </c>
      <c r="D1264" s="253"/>
      <c r="E1264" s="253"/>
      <c r="F1264" s="253"/>
      <c r="G1264" s="253"/>
      <c r="H1264" s="250"/>
      <c r="I1264" s="255"/>
    </row>
    <row r="1265" spans="1:9" ht="13.15" customHeight="1" x14ac:dyDescent="0.25">
      <c r="A1265" s="3">
        <v>1</v>
      </c>
      <c r="B1265" s="254" t="s">
        <v>4410</v>
      </c>
      <c r="C1265" s="207" t="s">
        <v>4210</v>
      </c>
      <c r="D1265" s="19">
        <v>1830000</v>
      </c>
      <c r="E1265" s="19">
        <v>1555000</v>
      </c>
      <c r="F1265" s="19">
        <v>2275000</v>
      </c>
      <c r="G1265" s="19">
        <v>2275000</v>
      </c>
      <c r="H1265" s="250"/>
      <c r="I1265" s="255" t="s">
        <v>4631</v>
      </c>
    </row>
    <row r="1266" spans="1:9" ht="13.15" customHeight="1" x14ac:dyDescent="0.25">
      <c r="A1266" s="3">
        <v>2</v>
      </c>
      <c r="B1266" s="254" t="s">
        <v>4425</v>
      </c>
      <c r="C1266" s="207" t="s">
        <v>4225</v>
      </c>
      <c r="D1266" s="19">
        <v>195000</v>
      </c>
      <c r="E1266" s="19">
        <v>210000</v>
      </c>
      <c r="F1266" s="19">
        <v>400000</v>
      </c>
      <c r="G1266" s="19">
        <v>400000</v>
      </c>
      <c r="H1266" s="250"/>
      <c r="I1266" s="255" t="s">
        <v>4631</v>
      </c>
    </row>
    <row r="1267" spans="1:9" ht="13.15" customHeight="1" x14ac:dyDescent="0.25">
      <c r="A1267" s="3">
        <v>3</v>
      </c>
      <c r="B1267" s="254" t="s">
        <v>4411</v>
      </c>
      <c r="C1267" s="207" t="s">
        <v>4211</v>
      </c>
      <c r="D1267" s="19">
        <v>230000</v>
      </c>
      <c r="E1267" s="19">
        <v>280000</v>
      </c>
      <c r="F1267" s="19">
        <v>480000</v>
      </c>
      <c r="G1267" s="19">
        <v>460000</v>
      </c>
      <c r="H1267" s="250"/>
      <c r="I1267" s="255" t="s">
        <v>4631</v>
      </c>
    </row>
    <row r="1268" spans="1:9" ht="13.15" customHeight="1" x14ac:dyDescent="0.25">
      <c r="A1268" s="3">
        <v>4</v>
      </c>
      <c r="B1268" s="254" t="s">
        <v>4413</v>
      </c>
      <c r="C1268" s="207" t="s">
        <v>4213</v>
      </c>
      <c r="D1268" s="19">
        <v>200000</v>
      </c>
      <c r="E1268" s="19">
        <v>175000</v>
      </c>
      <c r="F1268" s="19">
        <v>300000</v>
      </c>
      <c r="G1268" s="19">
        <v>300000</v>
      </c>
      <c r="H1268" s="250"/>
      <c r="I1268" s="255" t="s">
        <v>4631</v>
      </c>
    </row>
    <row r="1269" spans="1:9" ht="13.15" customHeight="1" x14ac:dyDescent="0.25">
      <c r="A1269" s="3">
        <v>5</v>
      </c>
      <c r="B1269" s="254" t="s">
        <v>4416</v>
      </c>
      <c r="C1269" s="207" t="s">
        <v>4216</v>
      </c>
      <c r="D1269" s="19">
        <v>120000</v>
      </c>
      <c r="E1269" s="19">
        <v>380000</v>
      </c>
      <c r="F1269" s="19">
        <v>660000</v>
      </c>
      <c r="G1269" s="19">
        <v>500000</v>
      </c>
      <c r="H1269" s="250"/>
      <c r="I1269" s="255" t="s">
        <v>4631</v>
      </c>
    </row>
    <row r="1270" spans="1:9" ht="13.15" customHeight="1" x14ac:dyDescent="0.25">
      <c r="A1270" s="3">
        <v>6</v>
      </c>
      <c r="B1270" s="254" t="s">
        <v>4417</v>
      </c>
      <c r="C1270" s="207" t="s">
        <v>4217</v>
      </c>
      <c r="D1270" s="19">
        <v>135000</v>
      </c>
      <c r="E1270" s="19">
        <v>175000</v>
      </c>
      <c r="F1270" s="19">
        <v>300000</v>
      </c>
      <c r="G1270" s="19">
        <v>300000</v>
      </c>
      <c r="H1270" s="250"/>
      <c r="I1270" s="255" t="s">
        <v>4631</v>
      </c>
    </row>
    <row r="1271" spans="1:9" ht="13.15" customHeight="1" x14ac:dyDescent="0.25">
      <c r="A1271" s="3">
        <v>7</v>
      </c>
      <c r="B1271" s="254" t="s">
        <v>4428</v>
      </c>
      <c r="C1271" s="207" t="s">
        <v>4228</v>
      </c>
      <c r="D1271" s="19">
        <v>160000</v>
      </c>
      <c r="E1271" s="19">
        <v>140000</v>
      </c>
      <c r="F1271" s="19">
        <v>240000</v>
      </c>
      <c r="G1271" s="19">
        <v>240000</v>
      </c>
      <c r="H1271" s="250"/>
      <c r="I1271" s="255" t="s">
        <v>4631</v>
      </c>
    </row>
    <row r="1272" spans="1:9" ht="13.15" customHeight="1" x14ac:dyDescent="0.25">
      <c r="A1272" s="3">
        <v>8</v>
      </c>
      <c r="B1272" s="254" t="s">
        <v>4432</v>
      </c>
      <c r="C1272" s="207" t="s">
        <v>4232</v>
      </c>
      <c r="D1272" s="19">
        <v>160000</v>
      </c>
      <c r="E1272" s="19">
        <v>210000</v>
      </c>
      <c r="F1272" s="19">
        <v>800000</v>
      </c>
      <c r="G1272" s="19">
        <v>800000</v>
      </c>
      <c r="H1272" s="250"/>
      <c r="I1272" s="255" t="s">
        <v>4631</v>
      </c>
    </row>
    <row r="1273" spans="1:9" ht="13.15" customHeight="1" x14ac:dyDescent="0.25">
      <c r="A1273" s="3">
        <v>9</v>
      </c>
      <c r="B1273" s="254" t="s">
        <v>4436</v>
      </c>
      <c r="C1273" s="207" t="s">
        <v>4236</v>
      </c>
      <c r="D1273" s="20">
        <v>0</v>
      </c>
      <c r="E1273" s="20">
        <v>0</v>
      </c>
      <c r="F1273" s="19">
        <v>5000</v>
      </c>
      <c r="G1273" s="19">
        <v>5000</v>
      </c>
      <c r="H1273" s="250"/>
      <c r="I1273" s="255" t="s">
        <v>4631</v>
      </c>
    </row>
    <row r="1274" spans="1:9" ht="13.15" customHeight="1" x14ac:dyDescent="0.25">
      <c r="A1274" s="3">
        <v>10</v>
      </c>
      <c r="B1274" s="254" t="s">
        <v>4421</v>
      </c>
      <c r="C1274" s="207" t="s">
        <v>4221</v>
      </c>
      <c r="D1274" s="19">
        <v>140000</v>
      </c>
      <c r="E1274" s="19">
        <v>140000</v>
      </c>
      <c r="F1274" s="19">
        <v>240000</v>
      </c>
      <c r="G1274" s="19">
        <v>200000</v>
      </c>
      <c r="H1274" s="250"/>
      <c r="I1274" s="255" t="s">
        <v>4631</v>
      </c>
    </row>
    <row r="1275" spans="1:9" ht="13.15" customHeight="1" x14ac:dyDescent="0.25">
      <c r="A1275" s="3">
        <v>11</v>
      </c>
      <c r="B1275" s="254" t="s">
        <v>4423</v>
      </c>
      <c r="C1275" s="207" t="s">
        <v>4223</v>
      </c>
      <c r="D1275" s="19">
        <v>505000</v>
      </c>
      <c r="E1275" s="19">
        <v>410000</v>
      </c>
      <c r="F1275" s="19">
        <v>700000</v>
      </c>
      <c r="G1275" s="19">
        <v>600000</v>
      </c>
      <c r="H1275" s="250"/>
      <c r="I1275" s="255" t="s">
        <v>4631</v>
      </c>
    </row>
    <row r="1276" spans="1:9" ht="13.15" customHeight="1" x14ac:dyDescent="0.25">
      <c r="A1276" s="50" t="s">
        <v>294</v>
      </c>
      <c r="B1276" s="256"/>
      <c r="C1276" s="208"/>
      <c r="D1276" s="257">
        <v>3675000</v>
      </c>
      <c r="E1276" s="257">
        <v>3675000</v>
      </c>
      <c r="F1276" s="257">
        <v>6400000</v>
      </c>
      <c r="G1276" s="257">
        <v>6080000</v>
      </c>
      <c r="H1276" s="250"/>
      <c r="I1276" s="255"/>
    </row>
    <row r="1277" spans="1:9" ht="13.15" customHeight="1" x14ac:dyDescent="0.25">
      <c r="A1277" s="57">
        <v>120</v>
      </c>
      <c r="B1277" s="252" t="s">
        <v>4562</v>
      </c>
      <c r="C1277" s="205" t="s">
        <v>4365</v>
      </c>
      <c r="D1277" s="253"/>
      <c r="E1277" s="253"/>
      <c r="F1277" s="253"/>
      <c r="G1277" s="253"/>
      <c r="H1277" s="250"/>
      <c r="I1277" s="255"/>
    </row>
    <row r="1278" spans="1:9" ht="13.15" customHeight="1" x14ac:dyDescent="0.25">
      <c r="A1278" s="3">
        <v>1</v>
      </c>
      <c r="B1278" s="254" t="s">
        <v>4410</v>
      </c>
      <c r="C1278" s="207" t="s">
        <v>4210</v>
      </c>
      <c r="D1278" s="19">
        <v>1578500</v>
      </c>
      <c r="E1278" s="19">
        <v>821395</v>
      </c>
      <c r="F1278" s="19">
        <v>2669511</v>
      </c>
      <c r="G1278" s="19">
        <v>2536057</v>
      </c>
      <c r="H1278" s="250"/>
      <c r="I1278" s="255" t="s">
        <v>4631</v>
      </c>
    </row>
    <row r="1279" spans="1:9" ht="13.15" customHeight="1" x14ac:dyDescent="0.25">
      <c r="A1279" s="3">
        <v>2</v>
      </c>
      <c r="B1279" s="254" t="s">
        <v>4425</v>
      </c>
      <c r="C1279" s="207" t="s">
        <v>4225</v>
      </c>
      <c r="D1279" s="19">
        <v>72000</v>
      </c>
      <c r="E1279" s="19">
        <v>386327</v>
      </c>
      <c r="F1279" s="19">
        <v>1255556</v>
      </c>
      <c r="G1279" s="19">
        <v>1192785</v>
      </c>
      <c r="H1279" s="250"/>
      <c r="I1279" s="255" t="s">
        <v>4631</v>
      </c>
    </row>
    <row r="1280" spans="1:9" ht="13.15" customHeight="1" x14ac:dyDescent="0.25">
      <c r="A1280" s="3">
        <v>3</v>
      </c>
      <c r="B1280" s="254" t="s">
        <v>4411</v>
      </c>
      <c r="C1280" s="207" t="s">
        <v>4211</v>
      </c>
      <c r="D1280" s="19">
        <v>165665</v>
      </c>
      <c r="E1280" s="19">
        <v>106339</v>
      </c>
      <c r="F1280" s="19">
        <v>345600</v>
      </c>
      <c r="G1280" s="19">
        <v>328322</v>
      </c>
      <c r="H1280" s="250"/>
      <c r="I1280" s="255" t="s">
        <v>4631</v>
      </c>
    </row>
    <row r="1281" spans="1:9" ht="13.15" customHeight="1" x14ac:dyDescent="0.25">
      <c r="A1281" s="3">
        <v>4</v>
      </c>
      <c r="B1281" s="254" t="s">
        <v>4413</v>
      </c>
      <c r="C1281" s="207" t="s">
        <v>4213</v>
      </c>
      <c r="D1281" s="19">
        <v>110000</v>
      </c>
      <c r="E1281" s="19">
        <v>273506</v>
      </c>
      <c r="F1281" s="19">
        <v>888889</v>
      </c>
      <c r="G1281" s="19">
        <v>844450</v>
      </c>
      <c r="H1281" s="250"/>
      <c r="I1281" s="255" t="s">
        <v>4631</v>
      </c>
    </row>
    <row r="1282" spans="1:9" ht="13.15" customHeight="1" x14ac:dyDescent="0.25">
      <c r="A1282" s="3">
        <v>5</v>
      </c>
      <c r="B1282" s="254" t="s">
        <v>4416</v>
      </c>
      <c r="C1282" s="207" t="s">
        <v>4216</v>
      </c>
      <c r="D1282" s="19">
        <v>1200000</v>
      </c>
      <c r="E1282" s="19">
        <v>565758</v>
      </c>
      <c r="F1282" s="19">
        <v>1838800</v>
      </c>
      <c r="G1282" s="19">
        <v>1746778</v>
      </c>
      <c r="H1282" s="250"/>
      <c r="I1282" s="255" t="s">
        <v>4631</v>
      </c>
    </row>
    <row r="1283" spans="1:9" ht="13.15" customHeight="1" x14ac:dyDescent="0.25">
      <c r="A1283" s="3">
        <v>6</v>
      </c>
      <c r="B1283" s="254" t="s">
        <v>4417</v>
      </c>
      <c r="C1283" s="207" t="s">
        <v>4217</v>
      </c>
      <c r="D1283" s="19">
        <v>66500</v>
      </c>
      <c r="E1283" s="19">
        <v>441029</v>
      </c>
      <c r="F1283" s="19">
        <v>1433333</v>
      </c>
      <c r="G1283" s="19">
        <v>1361677</v>
      </c>
      <c r="H1283" s="250"/>
      <c r="I1283" s="255" t="s">
        <v>4631</v>
      </c>
    </row>
    <row r="1284" spans="1:9" ht="13.15" customHeight="1" x14ac:dyDescent="0.25">
      <c r="A1284" s="3">
        <v>7</v>
      </c>
      <c r="B1284" s="254" t="s">
        <v>4428</v>
      </c>
      <c r="C1284" s="207" t="s">
        <v>4228</v>
      </c>
      <c r="D1284" s="19">
        <v>110000</v>
      </c>
      <c r="E1284" s="19">
        <v>283571</v>
      </c>
      <c r="F1284" s="19">
        <v>921600</v>
      </c>
      <c r="G1284" s="19">
        <v>875525</v>
      </c>
      <c r="H1284" s="250"/>
      <c r="I1284" s="255" t="s">
        <v>4631</v>
      </c>
    </row>
    <row r="1285" spans="1:9" ht="13.15" customHeight="1" x14ac:dyDescent="0.25">
      <c r="A1285" s="3">
        <v>8</v>
      </c>
      <c r="B1285" s="254" t="s">
        <v>4432</v>
      </c>
      <c r="C1285" s="207" t="s">
        <v>4232</v>
      </c>
      <c r="D1285" s="19">
        <v>960000</v>
      </c>
      <c r="E1285" s="19">
        <v>304276</v>
      </c>
      <c r="F1285" s="19">
        <v>988889</v>
      </c>
      <c r="G1285" s="19">
        <v>939452</v>
      </c>
      <c r="H1285" s="250"/>
      <c r="I1285" s="255" t="s">
        <v>4631</v>
      </c>
    </row>
    <row r="1286" spans="1:9" ht="13.15" customHeight="1" x14ac:dyDescent="0.25">
      <c r="A1286" s="3">
        <v>9</v>
      </c>
      <c r="B1286" s="254" t="s">
        <v>4421</v>
      </c>
      <c r="C1286" s="207" t="s">
        <v>4221</v>
      </c>
      <c r="D1286" s="19">
        <v>70000</v>
      </c>
      <c r="E1286" s="19">
        <v>269075</v>
      </c>
      <c r="F1286" s="19">
        <v>874489</v>
      </c>
      <c r="G1286" s="19">
        <v>830769</v>
      </c>
      <c r="H1286" s="250"/>
      <c r="I1286" s="255" t="s">
        <v>4631</v>
      </c>
    </row>
    <row r="1287" spans="1:9" ht="13.15" customHeight="1" x14ac:dyDescent="0.25">
      <c r="A1287" s="3">
        <v>10</v>
      </c>
      <c r="B1287" s="254" t="s">
        <v>4423</v>
      </c>
      <c r="C1287" s="207" t="s">
        <v>4223</v>
      </c>
      <c r="D1287" s="19">
        <v>462335</v>
      </c>
      <c r="E1287" s="19">
        <v>502567</v>
      </c>
      <c r="F1287" s="19">
        <v>1633333</v>
      </c>
      <c r="G1287" s="19">
        <v>1551676</v>
      </c>
      <c r="H1287" s="250"/>
      <c r="I1287" s="255" t="s">
        <v>4631</v>
      </c>
    </row>
    <row r="1288" spans="1:9" ht="13.15" customHeight="1" x14ac:dyDescent="0.25">
      <c r="A1288" s="3">
        <v>11</v>
      </c>
      <c r="B1288" s="254" t="s">
        <v>4446</v>
      </c>
      <c r="C1288" s="207" t="s">
        <v>4246</v>
      </c>
      <c r="D1288" s="20">
        <v>0</v>
      </c>
      <c r="E1288" s="19">
        <v>246157</v>
      </c>
      <c r="F1288" s="19">
        <v>800000</v>
      </c>
      <c r="G1288" s="19">
        <v>760009</v>
      </c>
      <c r="H1288" s="250"/>
      <c r="I1288" s="255" t="s">
        <v>4631</v>
      </c>
    </row>
    <row r="1289" spans="1:9" ht="13.15" customHeight="1" x14ac:dyDescent="0.25">
      <c r="A1289" s="50" t="s">
        <v>294</v>
      </c>
      <c r="B1289" s="256"/>
      <c r="C1289" s="208"/>
      <c r="D1289" s="257">
        <v>4795000</v>
      </c>
      <c r="E1289" s="257">
        <v>4200000</v>
      </c>
      <c r="F1289" s="257">
        <v>13650000</v>
      </c>
      <c r="G1289" s="257">
        <v>12967500</v>
      </c>
      <c r="H1289" s="250"/>
      <c r="I1289" s="255"/>
    </row>
    <row r="1290" spans="1:9" ht="13.15" customHeight="1" x14ac:dyDescent="0.25">
      <c r="A1290" s="57">
        <v>121</v>
      </c>
      <c r="B1290" s="252" t="s">
        <v>4563</v>
      </c>
      <c r="C1290" s="205" t="s">
        <v>4366</v>
      </c>
      <c r="D1290" s="253"/>
      <c r="E1290" s="253"/>
      <c r="F1290" s="253"/>
      <c r="G1290" s="253"/>
      <c r="H1290" s="250"/>
      <c r="I1290" s="255"/>
    </row>
    <row r="1291" spans="1:9" ht="13.15" customHeight="1" x14ac:dyDescent="0.25">
      <c r="A1291" s="3">
        <v>1</v>
      </c>
      <c r="B1291" s="254" t="s">
        <v>4410</v>
      </c>
      <c r="C1291" s="207" t="s">
        <v>4210</v>
      </c>
      <c r="D1291" s="19">
        <v>700000</v>
      </c>
      <c r="E1291" s="19">
        <v>255000</v>
      </c>
      <c r="F1291" s="19">
        <v>1000000</v>
      </c>
      <c r="G1291" s="19">
        <v>900000</v>
      </c>
      <c r="H1291" s="250"/>
      <c r="I1291" s="255" t="s">
        <v>4631</v>
      </c>
    </row>
    <row r="1292" spans="1:9" ht="13.15" customHeight="1" x14ac:dyDescent="0.25">
      <c r="A1292" s="3">
        <v>2</v>
      </c>
      <c r="B1292" s="254" t="s">
        <v>4411</v>
      </c>
      <c r="C1292" s="207" t="s">
        <v>4211</v>
      </c>
      <c r="D1292" s="19">
        <v>80000</v>
      </c>
      <c r="E1292" s="19">
        <v>24000</v>
      </c>
      <c r="F1292" s="19">
        <v>109700</v>
      </c>
      <c r="G1292" s="19">
        <v>200000</v>
      </c>
      <c r="H1292" s="250"/>
      <c r="I1292" s="255" t="s">
        <v>4631</v>
      </c>
    </row>
    <row r="1293" spans="1:9" ht="13.15" customHeight="1" x14ac:dyDescent="0.25">
      <c r="A1293" s="3">
        <v>3</v>
      </c>
      <c r="B1293" s="254" t="s">
        <v>4413</v>
      </c>
      <c r="C1293" s="207" t="s">
        <v>4213</v>
      </c>
      <c r="D1293" s="19">
        <v>300000</v>
      </c>
      <c r="E1293" s="19">
        <v>105000</v>
      </c>
      <c r="F1293" s="19">
        <v>380000</v>
      </c>
      <c r="G1293" s="19">
        <v>400000</v>
      </c>
      <c r="H1293" s="250"/>
      <c r="I1293" s="255" t="s">
        <v>4631</v>
      </c>
    </row>
    <row r="1294" spans="1:9" ht="13.15" customHeight="1" x14ac:dyDescent="0.25">
      <c r="A1294" s="3">
        <v>4</v>
      </c>
      <c r="B1294" s="254" t="s">
        <v>4416</v>
      </c>
      <c r="C1294" s="207" t="s">
        <v>4216</v>
      </c>
      <c r="D1294" s="19">
        <v>20000</v>
      </c>
      <c r="E1294" s="19">
        <v>30000</v>
      </c>
      <c r="F1294" s="19">
        <v>140000</v>
      </c>
      <c r="G1294" s="19">
        <v>200000</v>
      </c>
      <c r="H1294" s="250"/>
      <c r="I1294" s="255" t="s">
        <v>4631</v>
      </c>
    </row>
    <row r="1295" spans="1:9" ht="13.15" customHeight="1" x14ac:dyDescent="0.25">
      <c r="A1295" s="3">
        <v>5</v>
      </c>
      <c r="B1295" s="254" t="s">
        <v>4417</v>
      </c>
      <c r="C1295" s="207" t="s">
        <v>4217</v>
      </c>
      <c r="D1295" s="19">
        <v>550000</v>
      </c>
      <c r="E1295" s="19">
        <v>150000</v>
      </c>
      <c r="F1295" s="19">
        <v>600000</v>
      </c>
      <c r="G1295" s="19">
        <v>335000</v>
      </c>
      <c r="H1295" s="250"/>
      <c r="I1295" s="255" t="s">
        <v>4631</v>
      </c>
    </row>
    <row r="1296" spans="1:9" ht="13.15" customHeight="1" x14ac:dyDescent="0.25">
      <c r="A1296" s="3">
        <v>6</v>
      </c>
      <c r="B1296" s="254" t="s">
        <v>4428</v>
      </c>
      <c r="C1296" s="207" t="s">
        <v>4228</v>
      </c>
      <c r="D1296" s="19">
        <v>150000</v>
      </c>
      <c r="E1296" s="19">
        <v>75000</v>
      </c>
      <c r="F1296" s="19">
        <v>400000</v>
      </c>
      <c r="G1296" s="19">
        <v>400000</v>
      </c>
      <c r="H1296" s="250"/>
      <c r="I1296" s="255" t="s">
        <v>4631</v>
      </c>
    </row>
    <row r="1297" spans="1:9" ht="13.15" customHeight="1" x14ac:dyDescent="0.25">
      <c r="A1297" s="3">
        <v>7</v>
      </c>
      <c r="B1297" s="254" t="s">
        <v>4432</v>
      </c>
      <c r="C1297" s="207" t="s">
        <v>4232</v>
      </c>
      <c r="D1297" s="19">
        <v>400000</v>
      </c>
      <c r="E1297" s="19">
        <v>180000</v>
      </c>
      <c r="F1297" s="19">
        <v>900000</v>
      </c>
      <c r="G1297" s="19">
        <v>800000</v>
      </c>
      <c r="H1297" s="250"/>
      <c r="I1297" s="255" t="s">
        <v>4631</v>
      </c>
    </row>
    <row r="1298" spans="1:9" ht="13.15" customHeight="1" x14ac:dyDescent="0.25">
      <c r="A1298" s="3">
        <v>8</v>
      </c>
      <c r="B1298" s="254" t="s">
        <v>4421</v>
      </c>
      <c r="C1298" s="207" t="s">
        <v>4221</v>
      </c>
      <c r="D1298" s="19">
        <v>150000</v>
      </c>
      <c r="E1298" s="19">
        <v>36000</v>
      </c>
      <c r="F1298" s="19">
        <v>170000</v>
      </c>
      <c r="G1298" s="19">
        <v>220000</v>
      </c>
      <c r="H1298" s="250"/>
      <c r="I1298" s="255" t="s">
        <v>4631</v>
      </c>
    </row>
    <row r="1299" spans="1:9" ht="13.15" customHeight="1" x14ac:dyDescent="0.25">
      <c r="A1299" s="3">
        <v>9</v>
      </c>
      <c r="B1299" s="254" t="s">
        <v>4423</v>
      </c>
      <c r="C1299" s="207" t="s">
        <v>4223</v>
      </c>
      <c r="D1299" s="19">
        <v>150000</v>
      </c>
      <c r="E1299" s="19">
        <v>45000</v>
      </c>
      <c r="F1299" s="19">
        <v>200300</v>
      </c>
      <c r="G1299" s="19">
        <v>250000</v>
      </c>
      <c r="H1299" s="250"/>
      <c r="I1299" s="255" t="s">
        <v>4631</v>
      </c>
    </row>
    <row r="1300" spans="1:9" ht="13.15" customHeight="1" x14ac:dyDescent="0.25">
      <c r="A1300" s="50" t="s">
        <v>294</v>
      </c>
      <c r="B1300" s="256"/>
      <c r="C1300" s="208"/>
      <c r="D1300" s="257">
        <v>2500000</v>
      </c>
      <c r="E1300" s="257">
        <v>900000</v>
      </c>
      <c r="F1300" s="257">
        <v>3900000</v>
      </c>
      <c r="G1300" s="257">
        <v>3705000</v>
      </c>
      <c r="H1300" s="250"/>
      <c r="I1300" s="255"/>
    </row>
    <row r="1301" spans="1:9" ht="13.15" customHeight="1" x14ac:dyDescent="0.25">
      <c r="A1301" s="57">
        <v>124</v>
      </c>
      <c r="B1301" s="252" t="s">
        <v>4564</v>
      </c>
      <c r="C1301" s="205" t="s">
        <v>4367</v>
      </c>
      <c r="D1301" s="253"/>
      <c r="E1301" s="253"/>
      <c r="F1301" s="253"/>
      <c r="G1301" s="253"/>
      <c r="H1301" s="250"/>
      <c r="I1301" s="255"/>
    </row>
    <row r="1302" spans="1:9" ht="13.15" customHeight="1" x14ac:dyDescent="0.25">
      <c r="A1302" s="3">
        <v>1</v>
      </c>
      <c r="B1302" s="254" t="s">
        <v>4410</v>
      </c>
      <c r="C1302" s="207" t="s">
        <v>4210</v>
      </c>
      <c r="D1302" s="19">
        <v>666664</v>
      </c>
      <c r="E1302" s="20">
        <v>0</v>
      </c>
      <c r="F1302" s="19">
        <v>500000</v>
      </c>
      <c r="G1302" s="19">
        <v>1000000</v>
      </c>
      <c r="H1302" s="250"/>
      <c r="I1302" s="255" t="s">
        <v>4631</v>
      </c>
    </row>
    <row r="1303" spans="1:9" ht="13.15" customHeight="1" x14ac:dyDescent="0.25">
      <c r="A1303" s="3">
        <v>2</v>
      </c>
      <c r="B1303" s="254" t="s">
        <v>4425</v>
      </c>
      <c r="C1303" s="207" t="s">
        <v>4225</v>
      </c>
      <c r="D1303" s="19">
        <v>300000</v>
      </c>
      <c r="E1303" s="20">
        <v>0</v>
      </c>
      <c r="F1303" s="19">
        <v>600000</v>
      </c>
      <c r="G1303" s="19">
        <v>400000</v>
      </c>
      <c r="H1303" s="250"/>
      <c r="I1303" s="255" t="s">
        <v>4631</v>
      </c>
    </row>
    <row r="1304" spans="1:9" ht="13.15" customHeight="1" x14ac:dyDescent="0.25">
      <c r="A1304" s="3">
        <v>3</v>
      </c>
      <c r="B1304" s="254" t="s">
        <v>4411</v>
      </c>
      <c r="C1304" s="207" t="s">
        <v>4211</v>
      </c>
      <c r="D1304" s="19">
        <v>133336</v>
      </c>
      <c r="E1304" s="20">
        <v>0</v>
      </c>
      <c r="F1304" s="19">
        <v>300000</v>
      </c>
      <c r="G1304" s="19">
        <v>200000</v>
      </c>
      <c r="H1304" s="250"/>
      <c r="I1304" s="255" t="s">
        <v>4631</v>
      </c>
    </row>
    <row r="1305" spans="1:9" ht="13.15" customHeight="1" x14ac:dyDescent="0.25">
      <c r="A1305" s="3">
        <v>4</v>
      </c>
      <c r="B1305" s="254" t="s">
        <v>4413</v>
      </c>
      <c r="C1305" s="207" t="s">
        <v>4213</v>
      </c>
      <c r="D1305" s="19">
        <v>200000</v>
      </c>
      <c r="E1305" s="20">
        <v>0</v>
      </c>
      <c r="F1305" s="19">
        <v>200000</v>
      </c>
      <c r="G1305" s="19">
        <v>250000</v>
      </c>
      <c r="H1305" s="250"/>
      <c r="I1305" s="255" t="s">
        <v>4631</v>
      </c>
    </row>
    <row r="1306" spans="1:9" ht="13.15" customHeight="1" x14ac:dyDescent="0.25">
      <c r="A1306" s="3">
        <v>5</v>
      </c>
      <c r="B1306" s="254" t="s">
        <v>4417</v>
      </c>
      <c r="C1306" s="207" t="s">
        <v>4217</v>
      </c>
      <c r="D1306" s="19">
        <v>133333.35999999999</v>
      </c>
      <c r="E1306" s="20">
        <v>0</v>
      </c>
      <c r="F1306" s="19">
        <v>300000</v>
      </c>
      <c r="G1306" s="19">
        <v>350000</v>
      </c>
      <c r="H1306" s="250"/>
      <c r="I1306" s="255" t="s">
        <v>4631</v>
      </c>
    </row>
    <row r="1307" spans="1:9" ht="13.15" customHeight="1" x14ac:dyDescent="0.25">
      <c r="A1307" s="3">
        <v>6</v>
      </c>
      <c r="B1307" s="254" t="s">
        <v>4432</v>
      </c>
      <c r="C1307" s="207" t="s">
        <v>4232</v>
      </c>
      <c r="D1307" s="19">
        <v>300000</v>
      </c>
      <c r="E1307" s="20">
        <v>0</v>
      </c>
      <c r="F1307" s="19">
        <v>700000</v>
      </c>
      <c r="G1307" s="19">
        <v>500000</v>
      </c>
      <c r="H1307" s="250"/>
      <c r="I1307" s="255" t="s">
        <v>4631</v>
      </c>
    </row>
    <row r="1308" spans="1:9" ht="13.15" customHeight="1" x14ac:dyDescent="0.25">
      <c r="A1308" s="3">
        <v>7</v>
      </c>
      <c r="B1308" s="254" t="s">
        <v>4421</v>
      </c>
      <c r="C1308" s="207" t="s">
        <v>4221</v>
      </c>
      <c r="D1308" s="19">
        <v>66666.64</v>
      </c>
      <c r="E1308" s="20">
        <v>0</v>
      </c>
      <c r="F1308" s="19">
        <v>400000</v>
      </c>
      <c r="G1308" s="19">
        <v>150000</v>
      </c>
      <c r="H1308" s="250"/>
      <c r="I1308" s="255" t="s">
        <v>4631</v>
      </c>
    </row>
    <row r="1309" spans="1:9" ht="13.15" customHeight="1" x14ac:dyDescent="0.25">
      <c r="A1309" s="50" t="s">
        <v>294</v>
      </c>
      <c r="B1309" s="256"/>
      <c r="C1309" s="208"/>
      <c r="D1309" s="257">
        <v>1800000</v>
      </c>
      <c r="E1309" s="258">
        <v>0</v>
      </c>
      <c r="F1309" s="257">
        <v>3000000</v>
      </c>
      <c r="G1309" s="257">
        <v>2850000</v>
      </c>
      <c r="H1309" s="250"/>
      <c r="I1309" s="255"/>
    </row>
    <row r="1310" spans="1:9" ht="13.15" customHeight="1" x14ac:dyDescent="0.25">
      <c r="A1310" s="57">
        <v>125</v>
      </c>
      <c r="B1310" s="252" t="s">
        <v>4565</v>
      </c>
      <c r="C1310" s="205" t="s">
        <v>4368</v>
      </c>
      <c r="D1310" s="253"/>
      <c r="E1310" s="253"/>
      <c r="F1310" s="253"/>
      <c r="G1310" s="253"/>
      <c r="H1310" s="250"/>
      <c r="I1310" s="255"/>
    </row>
    <row r="1311" spans="1:9" ht="13.15" customHeight="1" x14ac:dyDescent="0.25">
      <c r="A1311" s="3">
        <v>1</v>
      </c>
      <c r="B1311" s="254" t="s">
        <v>4410</v>
      </c>
      <c r="C1311" s="207" t="s">
        <v>4210</v>
      </c>
      <c r="D1311" s="19">
        <v>1598000</v>
      </c>
      <c r="E1311" s="19">
        <v>300000</v>
      </c>
      <c r="F1311" s="19">
        <v>2450000</v>
      </c>
      <c r="G1311" s="19">
        <v>2000000</v>
      </c>
      <c r="H1311" s="250"/>
      <c r="I1311" s="255" t="s">
        <v>4631</v>
      </c>
    </row>
    <row r="1312" spans="1:9" ht="13.15" customHeight="1" x14ac:dyDescent="0.25">
      <c r="A1312" s="3">
        <v>2</v>
      </c>
      <c r="B1312" s="254" t="s">
        <v>4411</v>
      </c>
      <c r="C1312" s="207" t="s">
        <v>4211</v>
      </c>
      <c r="D1312" s="19">
        <v>535000</v>
      </c>
      <c r="E1312" s="19">
        <v>300000</v>
      </c>
      <c r="F1312" s="19">
        <v>725000</v>
      </c>
      <c r="G1312" s="19">
        <v>500000</v>
      </c>
      <c r="H1312" s="250"/>
      <c r="I1312" s="255" t="s">
        <v>4631</v>
      </c>
    </row>
    <row r="1313" spans="1:9" ht="13.15" customHeight="1" x14ac:dyDescent="0.25">
      <c r="A1313" s="3">
        <v>3</v>
      </c>
      <c r="B1313" s="254" t="s">
        <v>4413</v>
      </c>
      <c r="C1313" s="207" t="s">
        <v>4213</v>
      </c>
      <c r="D1313" s="19">
        <v>333000</v>
      </c>
      <c r="E1313" s="20">
        <v>0</v>
      </c>
      <c r="F1313" s="19">
        <v>405000</v>
      </c>
      <c r="G1313" s="19">
        <v>500000</v>
      </c>
      <c r="H1313" s="250"/>
      <c r="I1313" s="255" t="s">
        <v>4631</v>
      </c>
    </row>
    <row r="1314" spans="1:9" ht="13.15" customHeight="1" x14ac:dyDescent="0.25">
      <c r="A1314" s="3">
        <v>4</v>
      </c>
      <c r="B1314" s="254" t="s">
        <v>4416</v>
      </c>
      <c r="C1314" s="207" t="s">
        <v>4216</v>
      </c>
      <c r="D1314" s="19">
        <v>357000</v>
      </c>
      <c r="E1314" s="19">
        <v>600000</v>
      </c>
      <c r="F1314" s="19">
        <v>720000</v>
      </c>
      <c r="G1314" s="19">
        <v>218750</v>
      </c>
      <c r="H1314" s="250"/>
      <c r="I1314" s="255" t="s">
        <v>4631</v>
      </c>
    </row>
    <row r="1315" spans="1:9" ht="13.15" customHeight="1" x14ac:dyDescent="0.25">
      <c r="A1315" s="3">
        <v>5</v>
      </c>
      <c r="B1315" s="254" t="s">
        <v>4417</v>
      </c>
      <c r="C1315" s="207" t="s">
        <v>4217</v>
      </c>
      <c r="D1315" s="19">
        <v>790000</v>
      </c>
      <c r="E1315" s="19">
        <v>600250</v>
      </c>
      <c r="F1315" s="19">
        <v>900000</v>
      </c>
      <c r="G1315" s="19">
        <v>2000000</v>
      </c>
      <c r="H1315" s="250"/>
      <c r="I1315" s="255" t="s">
        <v>4631</v>
      </c>
    </row>
    <row r="1316" spans="1:9" ht="13.15" customHeight="1" x14ac:dyDescent="0.25">
      <c r="A1316" s="3">
        <v>6</v>
      </c>
      <c r="B1316" s="254" t="s">
        <v>4428</v>
      </c>
      <c r="C1316" s="207" t="s">
        <v>4228</v>
      </c>
      <c r="D1316" s="19">
        <v>148000</v>
      </c>
      <c r="E1316" s="20">
        <v>0</v>
      </c>
      <c r="F1316" s="19">
        <v>225000</v>
      </c>
      <c r="G1316" s="19">
        <v>500000</v>
      </c>
      <c r="H1316" s="250"/>
      <c r="I1316" s="255" t="s">
        <v>4631</v>
      </c>
    </row>
    <row r="1317" spans="1:9" ht="13.15" customHeight="1" x14ac:dyDescent="0.25">
      <c r="A1317" s="3">
        <v>7</v>
      </c>
      <c r="B1317" s="254" t="s">
        <v>4432</v>
      </c>
      <c r="C1317" s="207" t="s">
        <v>4232</v>
      </c>
      <c r="D1317" s="19">
        <v>165000</v>
      </c>
      <c r="E1317" s="20">
        <v>0</v>
      </c>
      <c r="F1317" s="19">
        <v>1350000</v>
      </c>
      <c r="G1317" s="19">
        <v>1000000</v>
      </c>
      <c r="H1317" s="250"/>
      <c r="I1317" s="255" t="s">
        <v>4631</v>
      </c>
    </row>
    <row r="1318" spans="1:9" ht="13.15" customHeight="1" x14ac:dyDescent="0.25">
      <c r="A1318" s="3">
        <v>8</v>
      </c>
      <c r="B1318" s="254" t="s">
        <v>4421</v>
      </c>
      <c r="C1318" s="207" t="s">
        <v>4221</v>
      </c>
      <c r="D1318" s="19">
        <v>115000</v>
      </c>
      <c r="E1318" s="20">
        <v>0</v>
      </c>
      <c r="F1318" s="19">
        <v>675000</v>
      </c>
      <c r="G1318" s="19">
        <v>500000</v>
      </c>
      <c r="H1318" s="250"/>
      <c r="I1318" s="255" t="s">
        <v>4631</v>
      </c>
    </row>
    <row r="1319" spans="1:9" ht="13.15" customHeight="1" x14ac:dyDescent="0.25">
      <c r="A1319" s="3">
        <v>9</v>
      </c>
      <c r="B1319" s="254" t="s">
        <v>4423</v>
      </c>
      <c r="C1319" s="207" t="s">
        <v>4223</v>
      </c>
      <c r="D1319" s="19">
        <v>155000</v>
      </c>
      <c r="E1319" s="20">
        <v>500</v>
      </c>
      <c r="F1319" s="19">
        <v>675000</v>
      </c>
      <c r="G1319" s="19">
        <v>500000</v>
      </c>
      <c r="H1319" s="250"/>
      <c r="I1319" s="255" t="s">
        <v>4631</v>
      </c>
    </row>
    <row r="1320" spans="1:9" ht="13.15" customHeight="1" x14ac:dyDescent="0.25">
      <c r="A1320" s="50" t="s">
        <v>294</v>
      </c>
      <c r="B1320" s="256"/>
      <c r="C1320" s="208"/>
      <c r="D1320" s="257">
        <v>4196000</v>
      </c>
      <c r="E1320" s="257">
        <v>1800750</v>
      </c>
      <c r="F1320" s="257">
        <v>8125000</v>
      </c>
      <c r="G1320" s="257">
        <v>7718750</v>
      </c>
      <c r="H1320" s="250"/>
      <c r="I1320" s="255"/>
    </row>
    <row r="1321" spans="1:9" ht="13.15" customHeight="1" x14ac:dyDescent="0.25">
      <c r="A1321" s="57">
        <v>126</v>
      </c>
      <c r="B1321" s="252" t="s">
        <v>4566</v>
      </c>
      <c r="C1321" s="205" t="s">
        <v>4369</v>
      </c>
      <c r="D1321" s="253"/>
      <c r="E1321" s="253"/>
      <c r="F1321" s="253"/>
      <c r="G1321" s="253"/>
      <c r="H1321" s="250"/>
      <c r="I1321" s="255"/>
    </row>
    <row r="1322" spans="1:9" ht="13.15" customHeight="1" x14ac:dyDescent="0.25">
      <c r="A1322" s="3">
        <v>1</v>
      </c>
      <c r="B1322" s="254" t="s">
        <v>4410</v>
      </c>
      <c r="C1322" s="207" t="s">
        <v>4210</v>
      </c>
      <c r="D1322" s="19">
        <v>1734000</v>
      </c>
      <c r="E1322" s="19">
        <v>750000</v>
      </c>
      <c r="F1322" s="19">
        <v>3500000</v>
      </c>
      <c r="G1322" s="19">
        <v>3125350</v>
      </c>
      <c r="H1322" s="250"/>
      <c r="I1322" s="255" t="s">
        <v>4631</v>
      </c>
    </row>
    <row r="1323" spans="1:9" ht="13.15" customHeight="1" x14ac:dyDescent="0.25">
      <c r="A1323" s="3">
        <v>2</v>
      </c>
      <c r="B1323" s="254" t="s">
        <v>4425</v>
      </c>
      <c r="C1323" s="207" t="s">
        <v>4225</v>
      </c>
      <c r="D1323" s="19">
        <v>210000</v>
      </c>
      <c r="E1323" s="19">
        <v>110000</v>
      </c>
      <c r="F1323" s="19">
        <v>250000</v>
      </c>
      <c r="G1323" s="19">
        <v>250000</v>
      </c>
      <c r="H1323" s="250"/>
      <c r="I1323" s="255" t="s">
        <v>4631</v>
      </c>
    </row>
    <row r="1324" spans="1:9" ht="13.15" customHeight="1" x14ac:dyDescent="0.25">
      <c r="A1324" s="3">
        <v>3</v>
      </c>
      <c r="B1324" s="254" t="s">
        <v>4411</v>
      </c>
      <c r="C1324" s="207" t="s">
        <v>4211</v>
      </c>
      <c r="D1324" s="19">
        <v>120000</v>
      </c>
      <c r="E1324" s="19">
        <v>75000</v>
      </c>
      <c r="F1324" s="19">
        <v>200000</v>
      </c>
      <c r="G1324" s="19">
        <v>200000</v>
      </c>
      <c r="H1324" s="250"/>
      <c r="I1324" s="255" t="s">
        <v>4631</v>
      </c>
    </row>
    <row r="1325" spans="1:9" ht="13.15" customHeight="1" x14ac:dyDescent="0.25">
      <c r="A1325" s="3">
        <v>4</v>
      </c>
      <c r="B1325" s="254" t="s">
        <v>4413</v>
      </c>
      <c r="C1325" s="207" t="s">
        <v>4213</v>
      </c>
      <c r="D1325" s="19">
        <v>368620</v>
      </c>
      <c r="E1325" s="19">
        <v>285000</v>
      </c>
      <c r="F1325" s="19">
        <v>500000</v>
      </c>
      <c r="G1325" s="19">
        <v>500000</v>
      </c>
      <c r="H1325" s="250"/>
      <c r="I1325" s="255" t="s">
        <v>4631</v>
      </c>
    </row>
    <row r="1326" spans="1:9" ht="13.15" customHeight="1" x14ac:dyDescent="0.25">
      <c r="A1326" s="3">
        <v>5</v>
      </c>
      <c r="B1326" s="254" t="s">
        <v>4416</v>
      </c>
      <c r="C1326" s="207" t="s">
        <v>4216</v>
      </c>
      <c r="D1326" s="19">
        <v>286700</v>
      </c>
      <c r="E1326" s="19">
        <v>150000</v>
      </c>
      <c r="F1326" s="19">
        <v>303000</v>
      </c>
      <c r="G1326" s="19">
        <v>300000</v>
      </c>
      <c r="H1326" s="250"/>
      <c r="I1326" s="255" t="s">
        <v>4631</v>
      </c>
    </row>
    <row r="1327" spans="1:9" ht="13.15" customHeight="1" x14ac:dyDescent="0.25">
      <c r="A1327" s="3">
        <v>6</v>
      </c>
      <c r="B1327" s="254" t="s">
        <v>4417</v>
      </c>
      <c r="C1327" s="207" t="s">
        <v>4217</v>
      </c>
      <c r="D1327" s="19">
        <v>308000</v>
      </c>
      <c r="E1327" s="19">
        <v>100000</v>
      </c>
      <c r="F1327" s="19">
        <v>700000</v>
      </c>
      <c r="G1327" s="19">
        <v>700000</v>
      </c>
      <c r="H1327" s="250"/>
      <c r="I1327" s="255" t="s">
        <v>4631</v>
      </c>
    </row>
    <row r="1328" spans="1:9" ht="13.15" customHeight="1" x14ac:dyDescent="0.25">
      <c r="A1328" s="3">
        <v>7</v>
      </c>
      <c r="B1328" s="254" t="s">
        <v>4428</v>
      </c>
      <c r="C1328" s="207" t="s">
        <v>4228</v>
      </c>
      <c r="D1328" s="19">
        <v>360000</v>
      </c>
      <c r="E1328" s="19">
        <v>133000</v>
      </c>
      <c r="F1328" s="19">
        <v>700000</v>
      </c>
      <c r="G1328" s="19">
        <v>700000</v>
      </c>
      <c r="H1328" s="250"/>
      <c r="I1328" s="255" t="s">
        <v>4631</v>
      </c>
    </row>
    <row r="1329" spans="1:9" ht="13.15" customHeight="1" x14ac:dyDescent="0.25">
      <c r="A1329" s="3">
        <v>8</v>
      </c>
      <c r="B1329" s="254" t="s">
        <v>4432</v>
      </c>
      <c r="C1329" s="207" t="s">
        <v>4232</v>
      </c>
      <c r="D1329" s="19">
        <v>261020</v>
      </c>
      <c r="E1329" s="19">
        <v>100000</v>
      </c>
      <c r="F1329" s="19">
        <v>800000</v>
      </c>
      <c r="G1329" s="19">
        <v>800000</v>
      </c>
      <c r="H1329" s="250"/>
      <c r="I1329" s="255" t="s">
        <v>4631</v>
      </c>
    </row>
    <row r="1330" spans="1:9" ht="13.15" customHeight="1" x14ac:dyDescent="0.25">
      <c r="A1330" s="3">
        <v>9</v>
      </c>
      <c r="B1330" s="254" t="s">
        <v>4421</v>
      </c>
      <c r="C1330" s="207" t="s">
        <v>4221</v>
      </c>
      <c r="D1330" s="19">
        <v>236700</v>
      </c>
      <c r="E1330" s="19">
        <v>30000</v>
      </c>
      <c r="F1330" s="19">
        <v>300000</v>
      </c>
      <c r="G1330" s="19">
        <v>300000</v>
      </c>
      <c r="H1330" s="250"/>
      <c r="I1330" s="255" t="s">
        <v>4631</v>
      </c>
    </row>
    <row r="1331" spans="1:9" ht="13.15" customHeight="1" x14ac:dyDescent="0.25">
      <c r="A1331" s="3">
        <v>10</v>
      </c>
      <c r="B1331" s="254" t="s">
        <v>4423</v>
      </c>
      <c r="C1331" s="207" t="s">
        <v>4223</v>
      </c>
      <c r="D1331" s="19">
        <v>195960</v>
      </c>
      <c r="E1331" s="19">
        <v>16000</v>
      </c>
      <c r="F1331" s="19">
        <v>300000</v>
      </c>
      <c r="G1331" s="19">
        <v>300000</v>
      </c>
      <c r="H1331" s="250"/>
      <c r="I1331" s="255" t="s">
        <v>4631</v>
      </c>
    </row>
    <row r="1332" spans="1:9" ht="13.15" customHeight="1" x14ac:dyDescent="0.25">
      <c r="A1332" s="50" t="s">
        <v>294</v>
      </c>
      <c r="B1332" s="256"/>
      <c r="C1332" s="208"/>
      <c r="D1332" s="257">
        <v>4081000</v>
      </c>
      <c r="E1332" s="257">
        <v>1749000</v>
      </c>
      <c r="F1332" s="257">
        <v>7553000</v>
      </c>
      <c r="G1332" s="257">
        <v>7175350</v>
      </c>
      <c r="H1332" s="250"/>
      <c r="I1332" s="255"/>
    </row>
    <row r="1333" spans="1:9" ht="13.15" customHeight="1" x14ac:dyDescent="0.25">
      <c r="A1333" s="57">
        <v>128</v>
      </c>
      <c r="B1333" s="252" t="s">
        <v>4567</v>
      </c>
      <c r="C1333" s="205" t="s">
        <v>4370</v>
      </c>
      <c r="D1333" s="253"/>
      <c r="E1333" s="253"/>
      <c r="F1333" s="253"/>
      <c r="G1333" s="253"/>
      <c r="H1333" s="250"/>
      <c r="I1333" s="255" t="s">
        <v>4631</v>
      </c>
    </row>
    <row r="1334" spans="1:9" ht="13.15" customHeight="1" x14ac:dyDescent="0.25">
      <c r="A1334" s="3">
        <v>1</v>
      </c>
      <c r="B1334" s="254" t="s">
        <v>4410</v>
      </c>
      <c r="C1334" s="207" t="s">
        <v>4210</v>
      </c>
      <c r="D1334" s="19">
        <v>100000</v>
      </c>
      <c r="E1334" s="19">
        <v>330000</v>
      </c>
      <c r="F1334" s="19">
        <v>500000</v>
      </c>
      <c r="G1334" s="19">
        <v>475000</v>
      </c>
      <c r="H1334" s="250"/>
      <c r="I1334" s="255" t="s">
        <v>4631</v>
      </c>
    </row>
    <row r="1335" spans="1:9" ht="13.15" customHeight="1" x14ac:dyDescent="0.25">
      <c r="A1335" s="3">
        <v>2</v>
      </c>
      <c r="B1335" s="254" t="s">
        <v>4425</v>
      </c>
      <c r="C1335" s="207" t="s">
        <v>4225</v>
      </c>
      <c r="D1335" s="19">
        <v>50000</v>
      </c>
      <c r="E1335" s="19">
        <v>320000</v>
      </c>
      <c r="F1335" s="19">
        <v>800000</v>
      </c>
      <c r="G1335" s="19">
        <v>760000</v>
      </c>
      <c r="H1335" s="250"/>
      <c r="I1335" s="255" t="s">
        <v>4631</v>
      </c>
    </row>
    <row r="1336" spans="1:9" ht="13.15" customHeight="1" x14ac:dyDescent="0.25">
      <c r="A1336" s="3">
        <v>3</v>
      </c>
      <c r="B1336" s="254" t="s">
        <v>4411</v>
      </c>
      <c r="C1336" s="207" t="s">
        <v>4211</v>
      </c>
      <c r="D1336" s="19">
        <v>20000</v>
      </c>
      <c r="E1336" s="19">
        <v>90000</v>
      </c>
      <c r="F1336" s="19">
        <v>200000</v>
      </c>
      <c r="G1336" s="19">
        <v>190000</v>
      </c>
      <c r="H1336" s="250"/>
      <c r="I1336" s="255" t="s">
        <v>4631</v>
      </c>
    </row>
    <row r="1337" spans="1:9" ht="13.15" customHeight="1" x14ac:dyDescent="0.25">
      <c r="A1337" s="3">
        <v>4</v>
      </c>
      <c r="B1337" s="254" t="s">
        <v>4412</v>
      </c>
      <c r="C1337" s="207" t="s">
        <v>4212</v>
      </c>
      <c r="D1337" s="20">
        <v>0</v>
      </c>
      <c r="E1337" s="19">
        <v>25000</v>
      </c>
      <c r="F1337" s="19">
        <v>100000</v>
      </c>
      <c r="G1337" s="19">
        <v>95000</v>
      </c>
      <c r="H1337" s="250"/>
      <c r="I1337" s="255" t="s">
        <v>4631</v>
      </c>
    </row>
    <row r="1338" spans="1:9" ht="13.15" customHeight="1" x14ac:dyDescent="0.25">
      <c r="A1338" s="3">
        <v>7</v>
      </c>
      <c r="B1338" s="254" t="s">
        <v>4413</v>
      </c>
      <c r="C1338" s="207" t="s">
        <v>4213</v>
      </c>
      <c r="D1338" s="19">
        <v>360000</v>
      </c>
      <c r="E1338" s="19">
        <v>330000</v>
      </c>
      <c r="F1338" s="19">
        <v>500000</v>
      </c>
      <c r="G1338" s="19">
        <v>475000</v>
      </c>
      <c r="H1338" s="250"/>
      <c r="I1338" s="255" t="s">
        <v>4631</v>
      </c>
    </row>
    <row r="1339" spans="1:9" ht="13.15" customHeight="1" x14ac:dyDescent="0.25">
      <c r="A1339" s="3">
        <v>8</v>
      </c>
      <c r="B1339" s="254" t="s">
        <v>4414</v>
      </c>
      <c r="C1339" s="207" t="s">
        <v>4214</v>
      </c>
      <c r="D1339" s="19">
        <v>150000</v>
      </c>
      <c r="E1339" s="19">
        <v>90000</v>
      </c>
      <c r="F1339" s="19">
        <v>200000</v>
      </c>
      <c r="G1339" s="19">
        <v>190000</v>
      </c>
      <c r="H1339" s="250"/>
      <c r="I1339" s="255" t="s">
        <v>4631</v>
      </c>
    </row>
    <row r="1340" spans="1:9" ht="13.15" customHeight="1" x14ac:dyDescent="0.25">
      <c r="A1340" s="3">
        <v>9</v>
      </c>
      <c r="B1340" s="254" t="s">
        <v>4415</v>
      </c>
      <c r="C1340" s="207" t="s">
        <v>4215</v>
      </c>
      <c r="D1340" s="20">
        <v>0</v>
      </c>
      <c r="E1340" s="20">
        <v>0</v>
      </c>
      <c r="F1340" s="19">
        <v>100000</v>
      </c>
      <c r="G1340" s="19">
        <v>95000</v>
      </c>
      <c r="H1340" s="250"/>
      <c r="I1340" s="255" t="s">
        <v>4631</v>
      </c>
    </row>
    <row r="1341" spans="1:9" ht="13.15" customHeight="1" x14ac:dyDescent="0.25">
      <c r="A1341" s="3">
        <v>10</v>
      </c>
      <c r="B1341" s="254" t="s">
        <v>4417</v>
      </c>
      <c r="C1341" s="207" t="s">
        <v>4217</v>
      </c>
      <c r="D1341" s="19">
        <v>1010000</v>
      </c>
      <c r="E1341" s="19">
        <v>670000</v>
      </c>
      <c r="F1341" s="19">
        <v>1500000</v>
      </c>
      <c r="G1341" s="19">
        <v>1425000</v>
      </c>
      <c r="H1341" s="250"/>
      <c r="I1341" s="255" t="s">
        <v>4631</v>
      </c>
    </row>
    <row r="1342" spans="1:9" ht="13.15" customHeight="1" x14ac:dyDescent="0.25">
      <c r="A1342" s="3">
        <v>11</v>
      </c>
      <c r="B1342" s="254" t="s">
        <v>4428</v>
      </c>
      <c r="C1342" s="207" t="s">
        <v>4228</v>
      </c>
      <c r="D1342" s="19">
        <v>220000</v>
      </c>
      <c r="E1342" s="19">
        <v>210000</v>
      </c>
      <c r="F1342" s="19">
        <v>550000</v>
      </c>
      <c r="G1342" s="19">
        <v>522500</v>
      </c>
      <c r="H1342" s="250"/>
      <c r="I1342" s="255" t="s">
        <v>4631</v>
      </c>
    </row>
    <row r="1343" spans="1:9" ht="13.15" customHeight="1" x14ac:dyDescent="0.25">
      <c r="A1343" s="3">
        <v>14</v>
      </c>
      <c r="B1343" s="254" t="s">
        <v>4431</v>
      </c>
      <c r="C1343" s="207" t="s">
        <v>4231</v>
      </c>
      <c r="D1343" s="19">
        <v>450000</v>
      </c>
      <c r="E1343" s="19">
        <v>270000</v>
      </c>
      <c r="F1343" s="19">
        <v>800000</v>
      </c>
      <c r="G1343" s="19">
        <v>760000</v>
      </c>
      <c r="H1343" s="250"/>
      <c r="I1343" s="255" t="s">
        <v>4631</v>
      </c>
    </row>
    <row r="1344" spans="1:9" ht="13.15" customHeight="1" x14ac:dyDescent="0.25">
      <c r="A1344" s="3">
        <v>16</v>
      </c>
      <c r="B1344" s="254" t="s">
        <v>4432</v>
      </c>
      <c r="C1344" s="207" t="s">
        <v>4232</v>
      </c>
      <c r="D1344" s="19">
        <v>465000</v>
      </c>
      <c r="E1344" s="19">
        <v>370000</v>
      </c>
      <c r="F1344" s="19">
        <v>1000000</v>
      </c>
      <c r="G1344" s="19">
        <v>950000</v>
      </c>
      <c r="H1344" s="250"/>
      <c r="I1344" s="255" t="s">
        <v>4631</v>
      </c>
    </row>
    <row r="1345" spans="1:9" ht="13.15" customHeight="1" x14ac:dyDescent="0.25">
      <c r="A1345" s="3">
        <v>17</v>
      </c>
      <c r="B1345" s="254" t="s">
        <v>4419</v>
      </c>
      <c r="C1345" s="207" t="s">
        <v>4219</v>
      </c>
      <c r="D1345" s="19">
        <v>100000</v>
      </c>
      <c r="E1345" s="19">
        <v>80000</v>
      </c>
      <c r="F1345" s="19">
        <v>650000</v>
      </c>
      <c r="G1345" s="19">
        <v>617500</v>
      </c>
      <c r="H1345" s="250"/>
      <c r="I1345" s="255" t="s">
        <v>4631</v>
      </c>
    </row>
    <row r="1346" spans="1:9" ht="13.15" customHeight="1" x14ac:dyDescent="0.25">
      <c r="A1346" s="3">
        <v>19</v>
      </c>
      <c r="B1346" s="254" t="s">
        <v>4433</v>
      </c>
      <c r="C1346" s="207" t="s">
        <v>4233</v>
      </c>
      <c r="D1346" s="19">
        <v>100000</v>
      </c>
      <c r="E1346" s="19">
        <v>100000</v>
      </c>
      <c r="F1346" s="19">
        <v>500000</v>
      </c>
      <c r="G1346" s="19">
        <v>475000</v>
      </c>
      <c r="H1346" s="250"/>
      <c r="I1346" s="255" t="s">
        <v>4631</v>
      </c>
    </row>
    <row r="1347" spans="1:9" ht="13.15" customHeight="1" x14ac:dyDescent="0.25">
      <c r="A1347" s="3">
        <v>20</v>
      </c>
      <c r="B1347" s="254" t="s">
        <v>4477</v>
      </c>
      <c r="C1347" s="207" t="s">
        <v>4280</v>
      </c>
      <c r="D1347" s="20">
        <v>0</v>
      </c>
      <c r="E1347" s="20">
        <v>0</v>
      </c>
      <c r="F1347" s="19">
        <v>200000</v>
      </c>
      <c r="G1347" s="19">
        <v>190000</v>
      </c>
      <c r="H1347" s="250"/>
      <c r="I1347" s="255" t="s">
        <v>4631</v>
      </c>
    </row>
    <row r="1348" spans="1:9" ht="13.15" customHeight="1" x14ac:dyDescent="0.25">
      <c r="A1348" s="3">
        <v>21</v>
      </c>
      <c r="B1348" s="254" t="s">
        <v>4519</v>
      </c>
      <c r="C1348" s="207" t="s">
        <v>4322</v>
      </c>
      <c r="D1348" s="20">
        <v>0</v>
      </c>
      <c r="E1348" s="19">
        <v>800000</v>
      </c>
      <c r="F1348" s="19">
        <v>1550000</v>
      </c>
      <c r="G1348" s="19">
        <v>1472500</v>
      </c>
      <c r="H1348" s="250"/>
      <c r="I1348" s="255" t="s">
        <v>4631</v>
      </c>
    </row>
    <row r="1349" spans="1:9" ht="13.15" customHeight="1" x14ac:dyDescent="0.25">
      <c r="A1349" s="3">
        <v>22</v>
      </c>
      <c r="B1349" s="254" t="s">
        <v>4569</v>
      </c>
      <c r="C1349" s="207" t="s">
        <v>4372</v>
      </c>
      <c r="D1349" s="19">
        <v>50000</v>
      </c>
      <c r="E1349" s="19">
        <v>100000</v>
      </c>
      <c r="F1349" s="19">
        <v>300000</v>
      </c>
      <c r="G1349" s="19">
        <v>285000</v>
      </c>
      <c r="H1349" s="250"/>
      <c r="I1349" s="255" t="s">
        <v>4631</v>
      </c>
    </row>
    <row r="1350" spans="1:9" ht="13.15" customHeight="1" x14ac:dyDescent="0.25">
      <c r="A1350" s="3">
        <v>23</v>
      </c>
      <c r="B1350" s="254" t="s">
        <v>4434</v>
      </c>
      <c r="C1350" s="207" t="s">
        <v>4234</v>
      </c>
      <c r="D1350" s="19">
        <v>840000</v>
      </c>
      <c r="E1350" s="19">
        <v>360000</v>
      </c>
      <c r="F1350" s="19">
        <v>700000</v>
      </c>
      <c r="G1350" s="19">
        <v>665000</v>
      </c>
      <c r="H1350" s="250"/>
      <c r="I1350" s="255" t="s">
        <v>4631</v>
      </c>
    </row>
    <row r="1351" spans="1:9" ht="13.15" customHeight="1" x14ac:dyDescent="0.25">
      <c r="A1351" s="3">
        <v>26</v>
      </c>
      <c r="B1351" s="254" t="s">
        <v>4421</v>
      </c>
      <c r="C1351" s="207" t="s">
        <v>4221</v>
      </c>
      <c r="D1351" s="19">
        <v>390000</v>
      </c>
      <c r="E1351" s="19">
        <v>200000</v>
      </c>
      <c r="F1351" s="19">
        <v>500000</v>
      </c>
      <c r="G1351" s="19">
        <v>475000</v>
      </c>
      <c r="H1351" s="250"/>
      <c r="I1351" s="255" t="s">
        <v>4631</v>
      </c>
    </row>
    <row r="1352" spans="1:9" ht="13.15" customHeight="1" x14ac:dyDescent="0.25">
      <c r="A1352" s="3">
        <v>27</v>
      </c>
      <c r="B1352" s="254" t="s">
        <v>4437</v>
      </c>
      <c r="C1352" s="207" t="s">
        <v>4237</v>
      </c>
      <c r="D1352" s="19">
        <v>60000</v>
      </c>
      <c r="E1352" s="20">
        <v>0</v>
      </c>
      <c r="F1352" s="19">
        <v>200000</v>
      </c>
      <c r="G1352" s="19">
        <v>190000</v>
      </c>
      <c r="H1352" s="250"/>
      <c r="I1352" s="255" t="s">
        <v>4631</v>
      </c>
    </row>
    <row r="1353" spans="1:9" ht="13.15" customHeight="1" x14ac:dyDescent="0.25">
      <c r="A1353" s="3">
        <v>28</v>
      </c>
      <c r="B1353" s="254" t="s">
        <v>4422</v>
      </c>
      <c r="C1353" s="207" t="s">
        <v>4222</v>
      </c>
      <c r="D1353" s="19">
        <v>45000</v>
      </c>
      <c r="E1353" s="20">
        <v>0</v>
      </c>
      <c r="F1353" s="19">
        <v>200000</v>
      </c>
      <c r="G1353" s="19">
        <v>190000</v>
      </c>
      <c r="H1353" s="250"/>
      <c r="I1353" s="255" t="s">
        <v>4631</v>
      </c>
    </row>
    <row r="1354" spans="1:9" ht="13.15" customHeight="1" x14ac:dyDescent="0.25">
      <c r="A1354" s="3">
        <v>29</v>
      </c>
      <c r="B1354" s="254" t="s">
        <v>4423</v>
      </c>
      <c r="C1354" s="207" t="s">
        <v>4223</v>
      </c>
      <c r="D1354" s="19">
        <v>710000</v>
      </c>
      <c r="E1354" s="19">
        <v>365000</v>
      </c>
      <c r="F1354" s="19">
        <v>800000</v>
      </c>
      <c r="G1354" s="19">
        <v>760000</v>
      </c>
      <c r="H1354" s="250"/>
      <c r="I1354" s="255" t="s">
        <v>4631</v>
      </c>
    </row>
    <row r="1355" spans="1:9" ht="13.15" customHeight="1" x14ac:dyDescent="0.25">
      <c r="A1355" s="3">
        <v>30</v>
      </c>
      <c r="B1355" s="254" t="s">
        <v>4440</v>
      </c>
      <c r="C1355" s="207" t="s">
        <v>4240</v>
      </c>
      <c r="D1355" s="20">
        <v>0</v>
      </c>
      <c r="E1355" s="19">
        <v>40000</v>
      </c>
      <c r="F1355" s="19">
        <v>300000</v>
      </c>
      <c r="G1355" s="19">
        <v>285000</v>
      </c>
      <c r="H1355" s="250"/>
      <c r="I1355" s="255" t="s">
        <v>4631</v>
      </c>
    </row>
    <row r="1356" spans="1:9" ht="13.15" customHeight="1" x14ac:dyDescent="0.25">
      <c r="A1356" s="3">
        <v>31</v>
      </c>
      <c r="B1356" s="254" t="s">
        <v>4487</v>
      </c>
      <c r="C1356" s="207" t="s">
        <v>4290</v>
      </c>
      <c r="D1356" s="19">
        <v>90000</v>
      </c>
      <c r="E1356" s="20">
        <v>0</v>
      </c>
      <c r="F1356" s="19">
        <v>200000</v>
      </c>
      <c r="G1356" s="19">
        <v>190000</v>
      </c>
      <c r="H1356" s="250"/>
      <c r="I1356" s="255" t="s">
        <v>4631</v>
      </c>
    </row>
    <row r="1357" spans="1:9" ht="13.15" customHeight="1" x14ac:dyDescent="0.25">
      <c r="A1357" s="50" t="s">
        <v>294</v>
      </c>
      <c r="B1357" s="256"/>
      <c r="C1357" s="208"/>
      <c r="D1357" s="257">
        <v>5920000</v>
      </c>
      <c r="E1357" s="257">
        <v>4750000</v>
      </c>
      <c r="F1357" s="257">
        <v>12350000</v>
      </c>
      <c r="G1357" s="257">
        <v>11732500</v>
      </c>
      <c r="H1357" s="250"/>
      <c r="I1357" s="255"/>
    </row>
    <row r="1358" spans="1:9" ht="13.15" customHeight="1" x14ac:dyDescent="0.25">
      <c r="A1358" s="57">
        <v>129</v>
      </c>
      <c r="B1358" s="252" t="s">
        <v>4570</v>
      </c>
      <c r="C1358" s="205" t="s">
        <v>4373</v>
      </c>
      <c r="D1358" s="253"/>
      <c r="E1358" s="253"/>
      <c r="F1358" s="253"/>
      <c r="G1358" s="253"/>
      <c r="H1358" s="250"/>
      <c r="I1358" s="255"/>
    </row>
    <row r="1359" spans="1:9" ht="13.15" customHeight="1" x14ac:dyDescent="0.25">
      <c r="A1359" s="3">
        <v>1</v>
      </c>
      <c r="B1359" s="254" t="s">
        <v>4410</v>
      </c>
      <c r="C1359" s="207" t="s">
        <v>4210</v>
      </c>
      <c r="D1359" s="19">
        <v>288600</v>
      </c>
      <c r="E1359" s="19">
        <v>60500</v>
      </c>
      <c r="F1359" s="19">
        <v>500000</v>
      </c>
      <c r="G1359" s="19">
        <v>500000</v>
      </c>
      <c r="H1359" s="250"/>
      <c r="I1359" s="255" t="s">
        <v>4631</v>
      </c>
    </row>
    <row r="1360" spans="1:9" ht="13.15" customHeight="1" x14ac:dyDescent="0.25">
      <c r="A1360" s="3">
        <v>2</v>
      </c>
      <c r="B1360" s="254" t="s">
        <v>4425</v>
      </c>
      <c r="C1360" s="207" t="s">
        <v>4225</v>
      </c>
      <c r="D1360" s="19">
        <v>54000</v>
      </c>
      <c r="E1360" s="20">
        <v>0</v>
      </c>
      <c r="F1360" s="19">
        <v>500000</v>
      </c>
      <c r="G1360" s="19">
        <v>700000</v>
      </c>
      <c r="H1360" s="250"/>
      <c r="I1360" s="255" t="s">
        <v>4631</v>
      </c>
    </row>
    <row r="1361" spans="1:9" ht="13.15" customHeight="1" x14ac:dyDescent="0.25">
      <c r="A1361" s="3">
        <v>3</v>
      </c>
      <c r="B1361" s="254" t="s">
        <v>4413</v>
      </c>
      <c r="C1361" s="207" t="s">
        <v>4213</v>
      </c>
      <c r="D1361" s="19">
        <v>276940</v>
      </c>
      <c r="E1361" s="20">
        <v>0</v>
      </c>
      <c r="F1361" s="19">
        <v>500000</v>
      </c>
      <c r="G1361" s="19">
        <v>500000</v>
      </c>
      <c r="H1361" s="250"/>
      <c r="I1361" s="255" t="s">
        <v>4631</v>
      </c>
    </row>
    <row r="1362" spans="1:9" ht="13.15" customHeight="1" x14ac:dyDescent="0.25">
      <c r="A1362" s="3">
        <v>4</v>
      </c>
      <c r="B1362" s="254" t="s">
        <v>4452</v>
      </c>
      <c r="C1362" s="207" t="s">
        <v>4252</v>
      </c>
      <c r="D1362" s="20">
        <v>0</v>
      </c>
      <c r="E1362" s="20">
        <v>0</v>
      </c>
      <c r="F1362" s="19">
        <v>500000</v>
      </c>
      <c r="G1362" s="19">
        <v>1500000</v>
      </c>
      <c r="H1362" s="250"/>
      <c r="I1362" s="255" t="s">
        <v>4631</v>
      </c>
    </row>
    <row r="1363" spans="1:9" ht="13.15" customHeight="1" x14ac:dyDescent="0.25">
      <c r="A1363" s="3">
        <v>5</v>
      </c>
      <c r="B1363" s="254" t="s">
        <v>4429</v>
      </c>
      <c r="C1363" s="207" t="s">
        <v>4229</v>
      </c>
      <c r="D1363" s="19">
        <v>124100</v>
      </c>
      <c r="E1363" s="19">
        <v>250500</v>
      </c>
      <c r="F1363" s="19">
        <v>500000</v>
      </c>
      <c r="G1363" s="19">
        <v>300000</v>
      </c>
      <c r="H1363" s="250"/>
      <c r="I1363" s="255" t="s">
        <v>4631</v>
      </c>
    </row>
    <row r="1364" spans="1:9" ht="13.15" customHeight="1" x14ac:dyDescent="0.25">
      <c r="A1364" s="3">
        <v>6</v>
      </c>
      <c r="B1364" s="254" t="s">
        <v>4571</v>
      </c>
      <c r="C1364" s="207" t="s">
        <v>4374</v>
      </c>
      <c r="D1364" s="19">
        <v>416200</v>
      </c>
      <c r="E1364" s="19">
        <v>60000</v>
      </c>
      <c r="F1364" s="19">
        <v>2000000</v>
      </c>
      <c r="G1364" s="19">
        <v>3500000</v>
      </c>
      <c r="H1364" s="250"/>
      <c r="I1364" s="255" t="s">
        <v>4631</v>
      </c>
    </row>
    <row r="1365" spans="1:9" ht="13.15" customHeight="1" x14ac:dyDescent="0.25">
      <c r="A1365" s="3">
        <v>7</v>
      </c>
      <c r="B1365" s="254" t="s">
        <v>4434</v>
      </c>
      <c r="C1365" s="207" t="s">
        <v>4234</v>
      </c>
      <c r="D1365" s="19">
        <v>30000</v>
      </c>
      <c r="E1365" s="20">
        <v>0</v>
      </c>
      <c r="F1365" s="19">
        <v>500000</v>
      </c>
      <c r="G1365" s="19">
        <v>500000</v>
      </c>
      <c r="H1365" s="250"/>
      <c r="I1365" s="255" t="s">
        <v>4631</v>
      </c>
    </row>
    <row r="1366" spans="1:9" ht="13.15" customHeight="1" x14ac:dyDescent="0.25">
      <c r="A1366" s="3">
        <v>8</v>
      </c>
      <c r="B1366" s="254" t="s">
        <v>4437</v>
      </c>
      <c r="C1366" s="207" t="s">
        <v>4237</v>
      </c>
      <c r="D1366" s="19">
        <v>4507500</v>
      </c>
      <c r="E1366" s="19">
        <v>2521000</v>
      </c>
      <c r="F1366" s="19">
        <v>7800000</v>
      </c>
      <c r="G1366" s="19">
        <v>5085000</v>
      </c>
      <c r="H1366" s="250"/>
      <c r="I1366" s="255" t="s">
        <v>4631</v>
      </c>
    </row>
    <row r="1367" spans="1:9" ht="13.15" customHeight="1" x14ac:dyDescent="0.25">
      <c r="A1367" s="3">
        <v>9</v>
      </c>
      <c r="B1367" s="254" t="s">
        <v>4438</v>
      </c>
      <c r="C1367" s="207" t="s">
        <v>4238</v>
      </c>
      <c r="D1367" s="19">
        <v>83100</v>
      </c>
      <c r="E1367" s="20">
        <v>0</v>
      </c>
      <c r="F1367" s="19">
        <v>1000000</v>
      </c>
      <c r="G1367" s="19">
        <v>500000</v>
      </c>
      <c r="H1367" s="250"/>
      <c r="I1367" s="255" t="s">
        <v>4631</v>
      </c>
    </row>
    <row r="1368" spans="1:9" ht="13.15" customHeight="1" x14ac:dyDescent="0.25">
      <c r="A1368" s="3">
        <v>10</v>
      </c>
      <c r="B1368" s="254" t="s">
        <v>4572</v>
      </c>
      <c r="C1368" s="207" t="s">
        <v>4375</v>
      </c>
      <c r="D1368" s="19">
        <v>138000</v>
      </c>
      <c r="E1368" s="19">
        <v>124000</v>
      </c>
      <c r="F1368" s="19">
        <v>500000</v>
      </c>
      <c r="G1368" s="19">
        <v>500000</v>
      </c>
      <c r="H1368" s="250"/>
      <c r="I1368" s="255" t="s">
        <v>4631</v>
      </c>
    </row>
    <row r="1369" spans="1:9" ht="13.15" customHeight="1" x14ac:dyDescent="0.25">
      <c r="A1369" s="50" t="s">
        <v>294</v>
      </c>
      <c r="B1369" s="256"/>
      <c r="C1369" s="208"/>
      <c r="D1369" s="257">
        <v>5918440</v>
      </c>
      <c r="E1369" s="257">
        <v>3016000</v>
      </c>
      <c r="F1369" s="257">
        <v>14300000</v>
      </c>
      <c r="G1369" s="257">
        <v>13585000</v>
      </c>
      <c r="H1369" s="250"/>
      <c r="I1369" s="255"/>
    </row>
    <row r="1370" spans="1:9" ht="13.15" customHeight="1" x14ac:dyDescent="0.25">
      <c r="A1370" s="57">
        <v>130</v>
      </c>
      <c r="B1370" s="252" t="s">
        <v>5851</v>
      </c>
      <c r="C1370" s="205" t="s">
        <v>4376</v>
      </c>
      <c r="D1370" s="253"/>
      <c r="E1370" s="253"/>
      <c r="F1370" s="253"/>
      <c r="G1370" s="253"/>
      <c r="H1370" s="250"/>
      <c r="I1370" s="255"/>
    </row>
    <row r="1371" spans="1:9" ht="13.15" customHeight="1" x14ac:dyDescent="0.25">
      <c r="A1371" s="3">
        <v>1</v>
      </c>
      <c r="B1371" s="254" t="s">
        <v>4410</v>
      </c>
      <c r="C1371" s="207" t="s">
        <v>4210</v>
      </c>
      <c r="D1371" s="19">
        <v>506000</v>
      </c>
      <c r="E1371" s="19">
        <v>600000</v>
      </c>
      <c r="F1371" s="19">
        <v>1800000</v>
      </c>
      <c r="G1371" s="19">
        <v>1200000</v>
      </c>
      <c r="H1371" s="250"/>
      <c r="I1371" s="255" t="s">
        <v>4631</v>
      </c>
    </row>
    <row r="1372" spans="1:9" ht="13.15" customHeight="1" x14ac:dyDescent="0.25">
      <c r="A1372" s="3">
        <v>2</v>
      </c>
      <c r="B1372" s="254" t="s">
        <v>4425</v>
      </c>
      <c r="C1372" s="207" t="s">
        <v>4225</v>
      </c>
      <c r="D1372" s="19">
        <v>327000</v>
      </c>
      <c r="E1372" s="19">
        <v>360000</v>
      </c>
      <c r="F1372" s="19">
        <v>800000</v>
      </c>
      <c r="G1372" s="19">
        <v>600000</v>
      </c>
      <c r="H1372" s="250"/>
      <c r="I1372" s="255" t="s">
        <v>4631</v>
      </c>
    </row>
    <row r="1373" spans="1:9" ht="13.15" customHeight="1" x14ac:dyDescent="0.25">
      <c r="A1373" s="3">
        <v>3</v>
      </c>
      <c r="B1373" s="254" t="s">
        <v>4411</v>
      </c>
      <c r="C1373" s="207" t="s">
        <v>4211</v>
      </c>
      <c r="D1373" s="19">
        <v>260000</v>
      </c>
      <c r="E1373" s="19">
        <v>100000</v>
      </c>
      <c r="F1373" s="19">
        <v>800000</v>
      </c>
      <c r="G1373" s="19">
        <v>600000</v>
      </c>
      <c r="H1373" s="250"/>
      <c r="I1373" s="255" t="s">
        <v>4631</v>
      </c>
    </row>
    <row r="1374" spans="1:9" ht="13.15" customHeight="1" x14ac:dyDescent="0.25">
      <c r="A1374" s="3">
        <v>4</v>
      </c>
      <c r="B1374" s="254" t="s">
        <v>4413</v>
      </c>
      <c r="C1374" s="207" t="s">
        <v>4213</v>
      </c>
      <c r="D1374" s="19">
        <v>426500</v>
      </c>
      <c r="E1374" s="19">
        <v>460000</v>
      </c>
      <c r="F1374" s="19">
        <v>1000000</v>
      </c>
      <c r="G1374" s="19">
        <v>1300000</v>
      </c>
      <c r="H1374" s="250"/>
      <c r="I1374" s="255" t="s">
        <v>4631</v>
      </c>
    </row>
    <row r="1375" spans="1:9" ht="13.15" customHeight="1" x14ac:dyDescent="0.25">
      <c r="A1375" s="3">
        <v>5</v>
      </c>
      <c r="B1375" s="254" t="s">
        <v>4416</v>
      </c>
      <c r="C1375" s="207" t="s">
        <v>4216</v>
      </c>
      <c r="D1375" s="19">
        <v>283500</v>
      </c>
      <c r="E1375" s="19">
        <v>500000</v>
      </c>
      <c r="F1375" s="19">
        <v>800000</v>
      </c>
      <c r="G1375" s="19">
        <v>800000</v>
      </c>
      <c r="H1375" s="250"/>
      <c r="I1375" s="255" t="s">
        <v>4631</v>
      </c>
    </row>
    <row r="1376" spans="1:9" ht="13.15" customHeight="1" x14ac:dyDescent="0.25">
      <c r="A1376" s="3">
        <v>6</v>
      </c>
      <c r="B1376" s="254" t="s">
        <v>4417</v>
      </c>
      <c r="C1376" s="207" t="s">
        <v>4217</v>
      </c>
      <c r="D1376" s="19">
        <v>449000</v>
      </c>
      <c r="E1376" s="19">
        <v>160000</v>
      </c>
      <c r="F1376" s="19">
        <v>1500000</v>
      </c>
      <c r="G1376" s="19">
        <v>1500000</v>
      </c>
      <c r="H1376" s="250"/>
      <c r="I1376" s="255" t="s">
        <v>4631</v>
      </c>
    </row>
    <row r="1377" spans="1:9" ht="13.15" customHeight="1" x14ac:dyDescent="0.25">
      <c r="A1377" s="3">
        <v>7</v>
      </c>
      <c r="B1377" s="254" t="s">
        <v>4428</v>
      </c>
      <c r="C1377" s="207" t="s">
        <v>4228</v>
      </c>
      <c r="D1377" s="19">
        <v>255500</v>
      </c>
      <c r="E1377" s="19">
        <v>80000</v>
      </c>
      <c r="F1377" s="19">
        <v>2500000</v>
      </c>
      <c r="G1377" s="19">
        <v>2500000</v>
      </c>
      <c r="H1377" s="250"/>
      <c r="I1377" s="255" t="s">
        <v>4631</v>
      </c>
    </row>
    <row r="1378" spans="1:9" ht="13.15" customHeight="1" x14ac:dyDescent="0.25">
      <c r="A1378" s="3">
        <v>8</v>
      </c>
      <c r="B1378" s="254" t="s">
        <v>4432</v>
      </c>
      <c r="C1378" s="207" t="s">
        <v>4232</v>
      </c>
      <c r="D1378" s="19">
        <v>437500</v>
      </c>
      <c r="E1378" s="19">
        <v>800000</v>
      </c>
      <c r="F1378" s="19">
        <v>3000000</v>
      </c>
      <c r="G1378" s="19">
        <v>3000000</v>
      </c>
      <c r="H1378" s="250"/>
      <c r="I1378" s="255" t="s">
        <v>4631</v>
      </c>
    </row>
    <row r="1379" spans="1:9" ht="13.15" customHeight="1" x14ac:dyDescent="0.25">
      <c r="A1379" s="3">
        <v>9</v>
      </c>
      <c r="B1379" s="254" t="s">
        <v>4421</v>
      </c>
      <c r="C1379" s="207" t="s">
        <v>4221</v>
      </c>
      <c r="D1379" s="19">
        <v>234000</v>
      </c>
      <c r="E1379" s="19">
        <v>620000</v>
      </c>
      <c r="F1379" s="19">
        <v>400000</v>
      </c>
      <c r="G1379" s="19">
        <v>500000</v>
      </c>
      <c r="H1379" s="250"/>
      <c r="I1379" s="255" t="s">
        <v>4631</v>
      </c>
    </row>
    <row r="1380" spans="1:9" ht="13.15" customHeight="1" x14ac:dyDescent="0.25">
      <c r="A1380" s="3">
        <v>10</v>
      </c>
      <c r="B1380" s="254" t="s">
        <v>4423</v>
      </c>
      <c r="C1380" s="207" t="s">
        <v>4223</v>
      </c>
      <c r="D1380" s="19">
        <v>270000</v>
      </c>
      <c r="E1380" s="19">
        <v>320000</v>
      </c>
      <c r="F1380" s="19">
        <v>900000</v>
      </c>
      <c r="G1380" s="19">
        <v>825000</v>
      </c>
      <c r="H1380" s="250"/>
      <c r="I1380" s="255" t="s">
        <v>4631</v>
      </c>
    </row>
    <row r="1381" spans="1:9" ht="13.15" customHeight="1" x14ac:dyDescent="0.25">
      <c r="A1381" s="50" t="s">
        <v>294</v>
      </c>
      <c r="B1381" s="256"/>
      <c r="C1381" s="208"/>
      <c r="D1381" s="257">
        <v>3449000</v>
      </c>
      <c r="E1381" s="257">
        <v>4000000</v>
      </c>
      <c r="F1381" s="257">
        <v>13500000</v>
      </c>
      <c r="G1381" s="257">
        <v>12825000</v>
      </c>
      <c r="H1381" s="250"/>
      <c r="I1381" s="255"/>
    </row>
    <row r="1382" spans="1:9" ht="13.15" customHeight="1" x14ac:dyDescent="0.25">
      <c r="A1382" s="57">
        <v>131</v>
      </c>
      <c r="B1382" s="252" t="s">
        <v>5852</v>
      </c>
      <c r="C1382" s="205" t="s">
        <v>4377</v>
      </c>
      <c r="D1382" s="253"/>
      <c r="E1382" s="253"/>
      <c r="F1382" s="253"/>
      <c r="G1382" s="253"/>
      <c r="H1382" s="250"/>
      <c r="I1382" s="255"/>
    </row>
    <row r="1383" spans="1:9" ht="13.15" customHeight="1" x14ac:dyDescent="0.25">
      <c r="A1383" s="3">
        <v>1</v>
      </c>
      <c r="B1383" s="254" t="s">
        <v>4410</v>
      </c>
      <c r="C1383" s="207" t="s">
        <v>4210</v>
      </c>
      <c r="D1383" s="19">
        <v>335000</v>
      </c>
      <c r="E1383" s="19">
        <v>400000</v>
      </c>
      <c r="F1383" s="19">
        <v>700000</v>
      </c>
      <c r="G1383" s="19">
        <v>750000</v>
      </c>
      <c r="H1383" s="250"/>
      <c r="I1383" s="255" t="s">
        <v>4631</v>
      </c>
    </row>
    <row r="1384" spans="1:9" ht="13.15" customHeight="1" x14ac:dyDescent="0.25">
      <c r="A1384" s="3">
        <v>2</v>
      </c>
      <c r="B1384" s="254" t="s">
        <v>4425</v>
      </c>
      <c r="C1384" s="207" t="s">
        <v>4225</v>
      </c>
      <c r="D1384" s="19">
        <v>77500</v>
      </c>
      <c r="E1384" s="19">
        <v>100000</v>
      </c>
      <c r="F1384" s="19">
        <v>100000</v>
      </c>
      <c r="G1384" s="19">
        <v>200000</v>
      </c>
      <c r="H1384" s="250"/>
      <c r="I1384" s="255" t="s">
        <v>4631</v>
      </c>
    </row>
    <row r="1385" spans="1:9" ht="13.15" customHeight="1" x14ac:dyDescent="0.25">
      <c r="A1385" s="3">
        <v>3</v>
      </c>
      <c r="B1385" s="254" t="s">
        <v>4413</v>
      </c>
      <c r="C1385" s="207" t="s">
        <v>4213</v>
      </c>
      <c r="D1385" s="19">
        <v>307500</v>
      </c>
      <c r="E1385" s="19">
        <v>350000</v>
      </c>
      <c r="F1385" s="19">
        <v>500000</v>
      </c>
      <c r="G1385" s="19">
        <v>700000</v>
      </c>
      <c r="H1385" s="250"/>
      <c r="I1385" s="255" t="s">
        <v>4631</v>
      </c>
    </row>
    <row r="1386" spans="1:9" ht="13.15" customHeight="1" x14ac:dyDescent="0.25">
      <c r="A1386" s="3">
        <v>4</v>
      </c>
      <c r="B1386" s="254" t="s">
        <v>4416</v>
      </c>
      <c r="C1386" s="207" t="s">
        <v>4216</v>
      </c>
      <c r="D1386" s="20">
        <v>0</v>
      </c>
      <c r="E1386" s="19">
        <v>200000</v>
      </c>
      <c r="F1386" s="19">
        <v>200000</v>
      </c>
      <c r="G1386" s="19">
        <v>450000</v>
      </c>
      <c r="H1386" s="250"/>
      <c r="I1386" s="255" t="s">
        <v>4631</v>
      </c>
    </row>
    <row r="1387" spans="1:9" ht="13.15" customHeight="1" x14ac:dyDescent="0.25">
      <c r="A1387" s="3">
        <v>5</v>
      </c>
      <c r="B1387" s="254" t="s">
        <v>4417</v>
      </c>
      <c r="C1387" s="207" t="s">
        <v>4217</v>
      </c>
      <c r="D1387" s="19">
        <v>200000</v>
      </c>
      <c r="E1387" s="19">
        <v>300000</v>
      </c>
      <c r="F1387" s="19">
        <v>300000</v>
      </c>
      <c r="G1387" s="19">
        <v>800000</v>
      </c>
      <c r="H1387" s="250"/>
      <c r="I1387" s="255" t="s">
        <v>4631</v>
      </c>
    </row>
    <row r="1388" spans="1:9" ht="13.15" customHeight="1" x14ac:dyDescent="0.25">
      <c r="A1388" s="3">
        <v>6</v>
      </c>
      <c r="B1388" s="254" t="s">
        <v>4428</v>
      </c>
      <c r="C1388" s="207" t="s">
        <v>4228</v>
      </c>
      <c r="D1388" s="19">
        <v>60000</v>
      </c>
      <c r="E1388" s="20">
        <v>0</v>
      </c>
      <c r="F1388" s="19">
        <v>300000</v>
      </c>
      <c r="G1388" s="19">
        <v>200000</v>
      </c>
      <c r="H1388" s="250"/>
      <c r="I1388" s="255" t="s">
        <v>4631</v>
      </c>
    </row>
    <row r="1389" spans="1:9" ht="13.15" customHeight="1" x14ac:dyDescent="0.25">
      <c r="A1389" s="3">
        <v>7</v>
      </c>
      <c r="B1389" s="254" t="s">
        <v>4421</v>
      </c>
      <c r="C1389" s="207" t="s">
        <v>4221</v>
      </c>
      <c r="D1389" s="19">
        <v>70000</v>
      </c>
      <c r="E1389" s="19">
        <v>150000</v>
      </c>
      <c r="F1389" s="19">
        <v>500000</v>
      </c>
      <c r="G1389" s="19">
        <v>400000</v>
      </c>
      <c r="H1389" s="250"/>
      <c r="I1389" s="255" t="s">
        <v>4631</v>
      </c>
    </row>
    <row r="1390" spans="1:9" ht="13.15" customHeight="1" x14ac:dyDescent="0.25">
      <c r="A1390" s="50" t="s">
        <v>294</v>
      </c>
      <c r="B1390" s="256"/>
      <c r="C1390" s="208"/>
      <c r="D1390" s="257">
        <v>1050000</v>
      </c>
      <c r="E1390" s="257">
        <v>1500000</v>
      </c>
      <c r="F1390" s="257">
        <v>2600000</v>
      </c>
      <c r="G1390" s="257">
        <v>3500000</v>
      </c>
      <c r="H1390" s="250"/>
      <c r="I1390" s="255"/>
    </row>
    <row r="1391" spans="1:9" ht="13.15" customHeight="1" x14ac:dyDescent="0.25">
      <c r="A1391" s="57">
        <v>133</v>
      </c>
      <c r="B1391" s="252" t="s">
        <v>4573</v>
      </c>
      <c r="C1391" s="205" t="s">
        <v>4378</v>
      </c>
      <c r="D1391" s="253"/>
      <c r="E1391" s="253"/>
      <c r="F1391" s="253"/>
      <c r="G1391" s="253"/>
      <c r="H1391" s="250"/>
      <c r="I1391" s="255"/>
    </row>
    <row r="1392" spans="1:9" ht="13.15" customHeight="1" x14ac:dyDescent="0.25">
      <c r="A1392" s="3">
        <v>1</v>
      </c>
      <c r="B1392" s="254" t="s">
        <v>4410</v>
      </c>
      <c r="C1392" s="207" t="s">
        <v>4210</v>
      </c>
      <c r="D1392" s="19">
        <v>530000</v>
      </c>
      <c r="E1392" s="19">
        <v>350000</v>
      </c>
      <c r="F1392" s="19">
        <v>2500000</v>
      </c>
      <c r="G1392" s="19">
        <v>2250000</v>
      </c>
      <c r="H1392" s="250"/>
      <c r="I1392" s="255" t="s">
        <v>4631</v>
      </c>
    </row>
    <row r="1393" spans="1:9" ht="13.15" customHeight="1" x14ac:dyDescent="0.25">
      <c r="A1393" s="3">
        <v>2</v>
      </c>
      <c r="B1393" s="254" t="s">
        <v>4425</v>
      </c>
      <c r="C1393" s="207" t="s">
        <v>4225</v>
      </c>
      <c r="D1393" s="19">
        <v>85000</v>
      </c>
      <c r="E1393" s="19">
        <v>100000</v>
      </c>
      <c r="F1393" s="19">
        <v>150000</v>
      </c>
      <c r="G1393" s="19">
        <v>150000</v>
      </c>
      <c r="H1393" s="250"/>
      <c r="I1393" s="255" t="s">
        <v>4631</v>
      </c>
    </row>
    <row r="1394" spans="1:9" ht="13.15" customHeight="1" x14ac:dyDescent="0.25">
      <c r="A1394" s="3">
        <v>3</v>
      </c>
      <c r="B1394" s="254" t="s">
        <v>4411</v>
      </c>
      <c r="C1394" s="207" t="s">
        <v>4211</v>
      </c>
      <c r="D1394" s="19">
        <v>120000</v>
      </c>
      <c r="E1394" s="19">
        <v>180000</v>
      </c>
      <c r="F1394" s="19">
        <v>200000</v>
      </c>
      <c r="G1394" s="19">
        <v>200000</v>
      </c>
      <c r="H1394" s="250"/>
      <c r="I1394" s="255" t="s">
        <v>4631</v>
      </c>
    </row>
    <row r="1395" spans="1:9" ht="13.15" customHeight="1" x14ac:dyDescent="0.25">
      <c r="A1395" s="3">
        <v>4</v>
      </c>
      <c r="B1395" s="254" t="s">
        <v>4413</v>
      </c>
      <c r="C1395" s="207" t="s">
        <v>4213</v>
      </c>
      <c r="D1395" s="19">
        <v>55000</v>
      </c>
      <c r="E1395" s="19">
        <v>30000</v>
      </c>
      <c r="F1395" s="19">
        <v>300000</v>
      </c>
      <c r="G1395" s="19">
        <v>300000</v>
      </c>
      <c r="H1395" s="250"/>
      <c r="I1395" s="255" t="s">
        <v>4631</v>
      </c>
    </row>
    <row r="1396" spans="1:9" ht="13.15" customHeight="1" x14ac:dyDescent="0.25">
      <c r="A1396" s="3">
        <v>5</v>
      </c>
      <c r="B1396" s="254" t="s">
        <v>4452</v>
      </c>
      <c r="C1396" s="207" t="s">
        <v>4252</v>
      </c>
      <c r="D1396" s="20">
        <v>0</v>
      </c>
      <c r="E1396" s="20">
        <v>0</v>
      </c>
      <c r="F1396" s="19">
        <v>100000</v>
      </c>
      <c r="G1396" s="19">
        <v>50000</v>
      </c>
      <c r="H1396" s="250"/>
      <c r="I1396" s="255" t="s">
        <v>4631</v>
      </c>
    </row>
    <row r="1397" spans="1:9" ht="13.15" customHeight="1" x14ac:dyDescent="0.25">
      <c r="A1397" s="3">
        <v>6</v>
      </c>
      <c r="B1397" s="254" t="s">
        <v>4417</v>
      </c>
      <c r="C1397" s="207" t="s">
        <v>4217</v>
      </c>
      <c r="D1397" s="19">
        <v>110000</v>
      </c>
      <c r="E1397" s="19">
        <v>130000</v>
      </c>
      <c r="F1397" s="19">
        <v>200000</v>
      </c>
      <c r="G1397" s="19">
        <v>200000</v>
      </c>
      <c r="H1397" s="250"/>
      <c r="I1397" s="255" t="s">
        <v>4631</v>
      </c>
    </row>
    <row r="1398" spans="1:9" ht="13.15" customHeight="1" x14ac:dyDescent="0.25">
      <c r="A1398" s="3">
        <v>7</v>
      </c>
      <c r="B1398" s="254" t="s">
        <v>4428</v>
      </c>
      <c r="C1398" s="207" t="s">
        <v>4228</v>
      </c>
      <c r="D1398" s="20">
        <v>0</v>
      </c>
      <c r="E1398" s="20">
        <v>0</v>
      </c>
      <c r="F1398" s="19">
        <v>300000</v>
      </c>
      <c r="G1398" s="19">
        <v>300000</v>
      </c>
      <c r="H1398" s="250"/>
      <c r="I1398" s="255" t="s">
        <v>4631</v>
      </c>
    </row>
    <row r="1399" spans="1:9" ht="13.15" customHeight="1" x14ac:dyDescent="0.25">
      <c r="A1399" s="3">
        <v>8</v>
      </c>
      <c r="B1399" s="254" t="s">
        <v>4432</v>
      </c>
      <c r="C1399" s="207" t="s">
        <v>4232</v>
      </c>
      <c r="D1399" s="19">
        <v>100000</v>
      </c>
      <c r="E1399" s="19">
        <v>120000</v>
      </c>
      <c r="F1399" s="19">
        <v>1200000</v>
      </c>
      <c r="G1399" s="19">
        <v>1200000</v>
      </c>
      <c r="H1399" s="250"/>
      <c r="I1399" s="255" t="s">
        <v>4631</v>
      </c>
    </row>
    <row r="1400" spans="1:9" ht="13.15" customHeight="1" x14ac:dyDescent="0.25">
      <c r="A1400" s="3">
        <v>10</v>
      </c>
      <c r="B1400" s="254" t="s">
        <v>4421</v>
      </c>
      <c r="C1400" s="207" t="s">
        <v>4221</v>
      </c>
      <c r="D1400" s="19">
        <v>100000</v>
      </c>
      <c r="E1400" s="19">
        <v>140000</v>
      </c>
      <c r="F1400" s="19">
        <v>600000</v>
      </c>
      <c r="G1400" s="19">
        <v>700000</v>
      </c>
      <c r="H1400" s="250"/>
      <c r="I1400" s="255" t="s">
        <v>4631</v>
      </c>
    </row>
    <row r="1401" spans="1:9" ht="13.15" customHeight="1" x14ac:dyDescent="0.25">
      <c r="A1401" s="3">
        <v>11</v>
      </c>
      <c r="B1401" s="254" t="s">
        <v>4423</v>
      </c>
      <c r="C1401" s="207" t="s">
        <v>4223</v>
      </c>
      <c r="D1401" s="19">
        <v>100000</v>
      </c>
      <c r="E1401" s="19">
        <v>150000</v>
      </c>
      <c r="F1401" s="19">
        <v>450000</v>
      </c>
      <c r="G1401" s="19">
        <v>650000</v>
      </c>
      <c r="H1401" s="250"/>
      <c r="I1401" s="255" t="s">
        <v>4631</v>
      </c>
    </row>
    <row r="1402" spans="1:9" ht="13.15" customHeight="1" x14ac:dyDescent="0.25">
      <c r="A1402" s="50" t="s">
        <v>294</v>
      </c>
      <c r="B1402" s="256"/>
      <c r="C1402" s="208"/>
      <c r="D1402" s="257">
        <v>1200000</v>
      </c>
      <c r="E1402" s="257">
        <v>1200000</v>
      </c>
      <c r="F1402" s="257">
        <v>6000000</v>
      </c>
      <c r="G1402" s="257">
        <v>6000000</v>
      </c>
      <c r="H1402" s="250"/>
      <c r="I1402" s="255"/>
    </row>
    <row r="1403" spans="1:9" ht="13.15" customHeight="1" x14ac:dyDescent="0.25">
      <c r="A1403" s="57">
        <v>134</v>
      </c>
      <c r="B1403" s="252" t="s">
        <v>4574</v>
      </c>
      <c r="C1403" s="205" t="s">
        <v>4379</v>
      </c>
      <c r="D1403" s="253"/>
      <c r="E1403" s="253"/>
      <c r="F1403" s="253"/>
      <c r="G1403" s="253"/>
      <c r="H1403" s="250"/>
      <c r="I1403" s="255"/>
    </row>
    <row r="1404" spans="1:9" ht="13.15" customHeight="1" x14ac:dyDescent="0.25">
      <c r="A1404" s="3">
        <v>1</v>
      </c>
      <c r="B1404" s="254" t="s">
        <v>4410</v>
      </c>
      <c r="C1404" s="207" t="s">
        <v>4210</v>
      </c>
      <c r="D1404" s="19">
        <v>3900000</v>
      </c>
      <c r="E1404" s="19">
        <v>2080000</v>
      </c>
      <c r="F1404" s="19">
        <v>6000000</v>
      </c>
      <c r="G1404" s="19">
        <v>7000000</v>
      </c>
      <c r="H1404" s="250"/>
      <c r="I1404" s="255" t="s">
        <v>4631</v>
      </c>
    </row>
    <row r="1405" spans="1:9" ht="13.15" customHeight="1" x14ac:dyDescent="0.25">
      <c r="A1405" s="3">
        <v>2</v>
      </c>
      <c r="B1405" s="254" t="s">
        <v>4425</v>
      </c>
      <c r="C1405" s="207" t="s">
        <v>4225</v>
      </c>
      <c r="D1405" s="19">
        <v>870000</v>
      </c>
      <c r="E1405" s="19">
        <v>416000</v>
      </c>
      <c r="F1405" s="19">
        <v>1000000</v>
      </c>
      <c r="G1405" s="19">
        <v>1500000</v>
      </c>
      <c r="H1405" s="250"/>
      <c r="I1405" s="255" t="s">
        <v>4631</v>
      </c>
    </row>
    <row r="1406" spans="1:9" ht="13.15" customHeight="1" x14ac:dyDescent="0.25">
      <c r="A1406" s="3">
        <v>3</v>
      </c>
      <c r="B1406" s="254" t="s">
        <v>4411</v>
      </c>
      <c r="C1406" s="207" t="s">
        <v>4211</v>
      </c>
      <c r="D1406" s="19">
        <v>650000</v>
      </c>
      <c r="E1406" s="19">
        <v>416000</v>
      </c>
      <c r="F1406" s="19">
        <v>1000000</v>
      </c>
      <c r="G1406" s="19">
        <v>1100000</v>
      </c>
      <c r="H1406" s="250"/>
      <c r="I1406" s="255" t="s">
        <v>4631</v>
      </c>
    </row>
    <row r="1407" spans="1:9" ht="13.15" customHeight="1" x14ac:dyDescent="0.25">
      <c r="A1407" s="3">
        <v>4</v>
      </c>
      <c r="B1407" s="254" t="s">
        <v>4413</v>
      </c>
      <c r="C1407" s="207" t="s">
        <v>4213</v>
      </c>
      <c r="D1407" s="19">
        <v>1730000</v>
      </c>
      <c r="E1407" s="19">
        <v>1178666.67</v>
      </c>
      <c r="F1407" s="19">
        <v>1500000</v>
      </c>
      <c r="G1407" s="19">
        <v>3000000</v>
      </c>
      <c r="H1407" s="250"/>
      <c r="I1407" s="255" t="s">
        <v>4631</v>
      </c>
    </row>
    <row r="1408" spans="1:9" ht="13.15" customHeight="1" x14ac:dyDescent="0.25">
      <c r="A1408" s="3">
        <v>5</v>
      </c>
      <c r="B1408" s="254" t="s">
        <v>4414</v>
      </c>
      <c r="C1408" s="207" t="s">
        <v>4214</v>
      </c>
      <c r="D1408" s="19">
        <v>107000</v>
      </c>
      <c r="E1408" s="19">
        <v>173333.33</v>
      </c>
      <c r="F1408" s="19">
        <v>500000</v>
      </c>
      <c r="G1408" s="19">
        <v>200000</v>
      </c>
      <c r="H1408" s="250"/>
      <c r="I1408" s="255" t="s">
        <v>4631</v>
      </c>
    </row>
    <row r="1409" spans="1:9" ht="13.15" customHeight="1" x14ac:dyDescent="0.25">
      <c r="A1409" s="3">
        <v>6</v>
      </c>
      <c r="B1409" s="254" t="s">
        <v>4575</v>
      </c>
      <c r="C1409" s="207" t="s">
        <v>4380</v>
      </c>
      <c r="D1409" s="19">
        <v>108000</v>
      </c>
      <c r="E1409" s="19">
        <v>346666.67</v>
      </c>
      <c r="F1409" s="19">
        <v>1500000</v>
      </c>
      <c r="G1409" s="19">
        <v>200000</v>
      </c>
      <c r="H1409" s="250"/>
      <c r="I1409" s="255" t="s">
        <v>4631</v>
      </c>
    </row>
    <row r="1410" spans="1:9" ht="13.15" customHeight="1" x14ac:dyDescent="0.25">
      <c r="A1410" s="3">
        <v>7</v>
      </c>
      <c r="B1410" s="254" t="s">
        <v>4417</v>
      </c>
      <c r="C1410" s="207" t="s">
        <v>4217</v>
      </c>
      <c r="D1410" s="19">
        <v>2170000</v>
      </c>
      <c r="E1410" s="19">
        <v>1386666.67</v>
      </c>
      <c r="F1410" s="19">
        <v>3000000</v>
      </c>
      <c r="G1410" s="19">
        <v>3605000</v>
      </c>
      <c r="H1410" s="250"/>
      <c r="I1410" s="255" t="s">
        <v>4631</v>
      </c>
    </row>
    <row r="1411" spans="1:9" ht="13.15" customHeight="1" x14ac:dyDescent="0.25">
      <c r="A1411" s="3">
        <v>8</v>
      </c>
      <c r="B1411" s="254" t="s">
        <v>4428</v>
      </c>
      <c r="C1411" s="207" t="s">
        <v>4228</v>
      </c>
      <c r="D1411" s="19">
        <v>870000</v>
      </c>
      <c r="E1411" s="19">
        <v>1386666.67</v>
      </c>
      <c r="F1411" s="19">
        <v>3000000</v>
      </c>
      <c r="G1411" s="19">
        <v>1500000</v>
      </c>
      <c r="H1411" s="250"/>
      <c r="I1411" s="255" t="s">
        <v>4631</v>
      </c>
    </row>
    <row r="1412" spans="1:9" ht="13.15" customHeight="1" x14ac:dyDescent="0.25">
      <c r="A1412" s="3">
        <v>9</v>
      </c>
      <c r="B1412" s="254" t="s">
        <v>4432</v>
      </c>
      <c r="C1412" s="207" t="s">
        <v>4232</v>
      </c>
      <c r="D1412" s="19">
        <v>430000</v>
      </c>
      <c r="E1412" s="19">
        <v>1040000</v>
      </c>
      <c r="F1412" s="19">
        <v>1400000</v>
      </c>
      <c r="G1412" s="19">
        <v>800000</v>
      </c>
      <c r="H1412" s="250"/>
      <c r="I1412" s="255" t="s">
        <v>4631</v>
      </c>
    </row>
    <row r="1413" spans="1:9" ht="13.15" customHeight="1" x14ac:dyDescent="0.25">
      <c r="A1413" s="3">
        <v>10</v>
      </c>
      <c r="B1413" s="254" t="s">
        <v>4419</v>
      </c>
      <c r="C1413" s="207" t="s">
        <v>4219</v>
      </c>
      <c r="D1413" s="19">
        <v>1848000</v>
      </c>
      <c r="E1413" s="19">
        <v>1137000</v>
      </c>
      <c r="F1413" s="19">
        <v>3000000</v>
      </c>
      <c r="G1413" s="19">
        <v>2200000</v>
      </c>
      <c r="H1413" s="250"/>
      <c r="I1413" s="255" t="s">
        <v>4631</v>
      </c>
    </row>
    <row r="1414" spans="1:9" ht="13.15" customHeight="1" x14ac:dyDescent="0.25">
      <c r="A1414" s="3">
        <v>11</v>
      </c>
      <c r="B1414" s="254" t="s">
        <v>4445</v>
      </c>
      <c r="C1414" s="207" t="s">
        <v>4245</v>
      </c>
      <c r="D1414" s="19">
        <v>86000</v>
      </c>
      <c r="E1414" s="19">
        <v>242666.67</v>
      </c>
      <c r="F1414" s="19">
        <v>500000</v>
      </c>
      <c r="G1414" s="19">
        <v>200000</v>
      </c>
      <c r="H1414" s="250"/>
      <c r="I1414" s="255" t="s">
        <v>4631</v>
      </c>
    </row>
    <row r="1415" spans="1:9" ht="13.15" customHeight="1" x14ac:dyDescent="0.25">
      <c r="A1415" s="3">
        <v>12</v>
      </c>
      <c r="B1415" s="254" t="s">
        <v>4421</v>
      </c>
      <c r="C1415" s="207" t="s">
        <v>4221</v>
      </c>
      <c r="D1415" s="19">
        <v>220000</v>
      </c>
      <c r="E1415" s="19">
        <v>173333.33</v>
      </c>
      <c r="F1415" s="19">
        <v>500000</v>
      </c>
      <c r="G1415" s="19">
        <v>400000</v>
      </c>
      <c r="H1415" s="250"/>
      <c r="I1415" s="255" t="s">
        <v>4631</v>
      </c>
    </row>
    <row r="1416" spans="1:9" ht="13.15" customHeight="1" x14ac:dyDescent="0.25">
      <c r="A1416" s="3">
        <v>13</v>
      </c>
      <c r="B1416" s="254" t="s">
        <v>4423</v>
      </c>
      <c r="C1416" s="207" t="s">
        <v>4223</v>
      </c>
      <c r="D1416" s="19">
        <v>430000</v>
      </c>
      <c r="E1416" s="19">
        <v>346666.67</v>
      </c>
      <c r="F1416" s="19">
        <v>500000</v>
      </c>
      <c r="G1416" s="19">
        <v>800000</v>
      </c>
      <c r="H1416" s="250"/>
      <c r="I1416" s="255" t="s">
        <v>4631</v>
      </c>
    </row>
    <row r="1417" spans="1:9" ht="13.15" customHeight="1" x14ac:dyDescent="0.25">
      <c r="A1417" s="3">
        <v>14</v>
      </c>
      <c r="B1417" s="254" t="s">
        <v>4576</v>
      </c>
      <c r="C1417" s="207" t="s">
        <v>4381</v>
      </c>
      <c r="D1417" s="19">
        <v>130000</v>
      </c>
      <c r="E1417" s="19">
        <v>173333.33</v>
      </c>
      <c r="F1417" s="19">
        <v>500000</v>
      </c>
      <c r="G1417" s="19">
        <v>200000</v>
      </c>
      <c r="H1417" s="250"/>
      <c r="I1417" s="255" t="s">
        <v>4631</v>
      </c>
    </row>
    <row r="1418" spans="1:9" ht="13.15" customHeight="1" x14ac:dyDescent="0.25">
      <c r="A1418" s="50" t="s">
        <v>294</v>
      </c>
      <c r="B1418" s="256"/>
      <c r="C1418" s="208"/>
      <c r="D1418" s="257">
        <v>13549000</v>
      </c>
      <c r="E1418" s="257">
        <v>10497000.01</v>
      </c>
      <c r="F1418" s="257">
        <v>23900000</v>
      </c>
      <c r="G1418" s="257">
        <v>22705000</v>
      </c>
      <c r="H1418" s="250"/>
      <c r="I1418" s="255"/>
    </row>
    <row r="1419" spans="1:9" ht="13.15" customHeight="1" x14ac:dyDescent="0.25">
      <c r="A1419" s="57">
        <v>135</v>
      </c>
      <c r="B1419" s="252" t="s">
        <v>4577</v>
      </c>
      <c r="C1419" s="205" t="s">
        <v>4382</v>
      </c>
      <c r="D1419" s="253"/>
      <c r="E1419" s="253"/>
      <c r="F1419" s="253"/>
      <c r="G1419" s="253"/>
      <c r="H1419" s="250"/>
      <c r="I1419" s="255"/>
    </row>
    <row r="1420" spans="1:9" ht="13.15" customHeight="1" x14ac:dyDescent="0.25">
      <c r="A1420" s="3">
        <v>1</v>
      </c>
      <c r="B1420" s="254" t="s">
        <v>4410</v>
      </c>
      <c r="C1420" s="207" t="s">
        <v>4210</v>
      </c>
      <c r="D1420" s="19">
        <v>1575000</v>
      </c>
      <c r="E1420" s="20">
        <v>0</v>
      </c>
      <c r="F1420" s="19">
        <v>3000000</v>
      </c>
      <c r="G1420" s="19">
        <v>3000000</v>
      </c>
      <c r="H1420" s="250"/>
      <c r="I1420" s="255" t="s">
        <v>4631</v>
      </c>
    </row>
    <row r="1421" spans="1:9" ht="13.15" customHeight="1" x14ac:dyDescent="0.25">
      <c r="A1421" s="3">
        <v>2</v>
      </c>
      <c r="B1421" s="254" t="s">
        <v>4425</v>
      </c>
      <c r="C1421" s="207" t="s">
        <v>4225</v>
      </c>
      <c r="D1421" s="19">
        <v>157500</v>
      </c>
      <c r="E1421" s="20">
        <v>0</v>
      </c>
      <c r="F1421" s="19">
        <v>500000</v>
      </c>
      <c r="G1421" s="19">
        <v>500000</v>
      </c>
      <c r="H1421" s="250"/>
      <c r="I1421" s="255" t="s">
        <v>4631</v>
      </c>
    </row>
    <row r="1422" spans="1:9" ht="13.15" customHeight="1" x14ac:dyDescent="0.25">
      <c r="A1422" s="3">
        <v>3</v>
      </c>
      <c r="B1422" s="254" t="s">
        <v>4411</v>
      </c>
      <c r="C1422" s="207" t="s">
        <v>4211</v>
      </c>
      <c r="D1422" s="19">
        <v>630000</v>
      </c>
      <c r="E1422" s="20">
        <v>0</v>
      </c>
      <c r="F1422" s="19">
        <v>200000</v>
      </c>
      <c r="G1422" s="19">
        <v>200000</v>
      </c>
      <c r="H1422" s="250"/>
      <c r="I1422" s="255" t="s">
        <v>4631</v>
      </c>
    </row>
    <row r="1423" spans="1:9" ht="13.15" customHeight="1" x14ac:dyDescent="0.25">
      <c r="A1423" s="3">
        <v>4</v>
      </c>
      <c r="B1423" s="254" t="s">
        <v>4413</v>
      </c>
      <c r="C1423" s="207" t="s">
        <v>4213</v>
      </c>
      <c r="D1423" s="19">
        <v>1417500</v>
      </c>
      <c r="E1423" s="20">
        <v>0</v>
      </c>
      <c r="F1423" s="19">
        <v>3000000</v>
      </c>
      <c r="G1423" s="19">
        <v>3000000</v>
      </c>
      <c r="H1423" s="250"/>
      <c r="I1423" s="255" t="s">
        <v>4631</v>
      </c>
    </row>
    <row r="1424" spans="1:9" ht="13.15" customHeight="1" x14ac:dyDescent="0.25">
      <c r="A1424" s="3">
        <v>5</v>
      </c>
      <c r="B1424" s="254" t="s">
        <v>4416</v>
      </c>
      <c r="C1424" s="207" t="s">
        <v>4216</v>
      </c>
      <c r="D1424" s="19">
        <v>252000</v>
      </c>
      <c r="E1424" s="20">
        <v>0</v>
      </c>
      <c r="F1424" s="19">
        <v>400000</v>
      </c>
      <c r="G1424" s="19">
        <v>3000000</v>
      </c>
      <c r="H1424" s="250"/>
      <c r="I1424" s="255" t="s">
        <v>4631</v>
      </c>
    </row>
    <row r="1425" spans="1:9" ht="13.15" customHeight="1" x14ac:dyDescent="0.25">
      <c r="A1425" s="3">
        <v>6</v>
      </c>
      <c r="B1425" s="254" t="s">
        <v>4417</v>
      </c>
      <c r="C1425" s="207" t="s">
        <v>4217</v>
      </c>
      <c r="D1425" s="19">
        <v>1102500</v>
      </c>
      <c r="E1425" s="20">
        <v>0</v>
      </c>
      <c r="F1425" s="19">
        <v>2800000</v>
      </c>
      <c r="G1425" s="19">
        <v>85000</v>
      </c>
      <c r="H1425" s="250"/>
      <c r="I1425" s="255" t="s">
        <v>4631</v>
      </c>
    </row>
    <row r="1426" spans="1:9" ht="13.15" customHeight="1" x14ac:dyDescent="0.25">
      <c r="A1426" s="3">
        <v>7</v>
      </c>
      <c r="B1426" s="254" t="s">
        <v>4428</v>
      </c>
      <c r="C1426" s="207" t="s">
        <v>4228</v>
      </c>
      <c r="D1426" s="19">
        <v>315000</v>
      </c>
      <c r="E1426" s="20">
        <v>0</v>
      </c>
      <c r="F1426" s="19">
        <v>500000</v>
      </c>
      <c r="G1426" s="19">
        <v>500000</v>
      </c>
      <c r="H1426" s="250"/>
      <c r="I1426" s="255" t="s">
        <v>4631</v>
      </c>
    </row>
    <row r="1427" spans="1:9" ht="13.15" customHeight="1" x14ac:dyDescent="0.25">
      <c r="A1427" s="3">
        <v>8</v>
      </c>
      <c r="B1427" s="254" t="s">
        <v>4432</v>
      </c>
      <c r="C1427" s="207" t="s">
        <v>4232</v>
      </c>
      <c r="D1427" s="19">
        <v>315000</v>
      </c>
      <c r="E1427" s="20">
        <v>0</v>
      </c>
      <c r="F1427" s="19">
        <v>2000000</v>
      </c>
      <c r="G1427" s="19">
        <v>2500000</v>
      </c>
      <c r="H1427" s="250"/>
      <c r="I1427" s="255" t="s">
        <v>4631</v>
      </c>
    </row>
    <row r="1428" spans="1:9" ht="13.15" customHeight="1" x14ac:dyDescent="0.25">
      <c r="A1428" s="3">
        <v>9</v>
      </c>
      <c r="B1428" s="254" t="s">
        <v>4529</v>
      </c>
      <c r="C1428" s="207" t="s">
        <v>4332</v>
      </c>
      <c r="D1428" s="19">
        <v>157000</v>
      </c>
      <c r="E1428" s="20">
        <v>0</v>
      </c>
      <c r="F1428" s="19">
        <v>1800000</v>
      </c>
      <c r="G1428" s="19">
        <v>500000</v>
      </c>
      <c r="H1428" s="250"/>
      <c r="I1428" s="255" t="s">
        <v>4631</v>
      </c>
    </row>
    <row r="1429" spans="1:9" ht="13.15" customHeight="1" x14ac:dyDescent="0.25">
      <c r="A1429" s="3">
        <v>10</v>
      </c>
      <c r="B1429" s="254" t="s">
        <v>4423</v>
      </c>
      <c r="C1429" s="207" t="s">
        <v>4223</v>
      </c>
      <c r="D1429" s="19">
        <v>378000</v>
      </c>
      <c r="E1429" s="20">
        <v>0</v>
      </c>
      <c r="F1429" s="19">
        <v>100000</v>
      </c>
      <c r="G1429" s="19">
        <v>300000</v>
      </c>
      <c r="H1429" s="250"/>
      <c r="I1429" s="255" t="s">
        <v>4631</v>
      </c>
    </row>
    <row r="1430" spans="1:9" ht="13.15" customHeight="1" x14ac:dyDescent="0.25">
      <c r="A1430" s="50" t="s">
        <v>294</v>
      </c>
      <c r="B1430" s="256"/>
      <c r="C1430" s="208"/>
      <c r="D1430" s="257">
        <v>6299500</v>
      </c>
      <c r="E1430" s="258">
        <v>0</v>
      </c>
      <c r="F1430" s="257">
        <v>14300000</v>
      </c>
      <c r="G1430" s="257">
        <v>13585000</v>
      </c>
      <c r="H1430" s="250"/>
      <c r="I1430" s="255"/>
    </row>
    <row r="1431" spans="1:9" ht="13.15" customHeight="1" x14ac:dyDescent="0.25">
      <c r="A1431" s="57">
        <v>136</v>
      </c>
      <c r="B1431" s="252" t="s">
        <v>4578</v>
      </c>
      <c r="C1431" s="205" t="s">
        <v>4383</v>
      </c>
      <c r="D1431" s="253"/>
      <c r="E1431" s="253"/>
      <c r="F1431" s="253"/>
      <c r="G1431" s="253"/>
      <c r="H1431" s="250"/>
      <c r="I1431" s="255"/>
    </row>
    <row r="1432" spans="1:9" ht="13.15" customHeight="1" x14ac:dyDescent="0.25">
      <c r="A1432" s="3">
        <v>1</v>
      </c>
      <c r="B1432" s="254" t="s">
        <v>4410</v>
      </c>
      <c r="C1432" s="207" t="s">
        <v>4210</v>
      </c>
      <c r="D1432" s="19">
        <v>1638000</v>
      </c>
      <c r="E1432" s="19">
        <v>3290000</v>
      </c>
      <c r="F1432" s="19">
        <v>8000000</v>
      </c>
      <c r="G1432" s="19">
        <v>7000000</v>
      </c>
      <c r="H1432" s="250"/>
      <c r="I1432" s="255" t="s">
        <v>4631</v>
      </c>
    </row>
    <row r="1433" spans="1:9" ht="13.15" customHeight="1" x14ac:dyDescent="0.25">
      <c r="A1433" s="3">
        <v>2</v>
      </c>
      <c r="B1433" s="254" t="s">
        <v>4425</v>
      </c>
      <c r="C1433" s="207" t="s">
        <v>4225</v>
      </c>
      <c r="D1433" s="19">
        <v>508200</v>
      </c>
      <c r="E1433" s="19">
        <v>215000</v>
      </c>
      <c r="F1433" s="19">
        <v>1500000</v>
      </c>
      <c r="G1433" s="19">
        <v>1500000</v>
      </c>
      <c r="H1433" s="250"/>
      <c r="I1433" s="255" t="s">
        <v>4631</v>
      </c>
    </row>
    <row r="1434" spans="1:9" ht="13.15" customHeight="1" x14ac:dyDescent="0.25">
      <c r="A1434" s="3">
        <v>3</v>
      </c>
      <c r="B1434" s="254" t="s">
        <v>4411</v>
      </c>
      <c r="C1434" s="207" t="s">
        <v>4211</v>
      </c>
      <c r="D1434" s="19">
        <v>68600</v>
      </c>
      <c r="E1434" s="19">
        <v>70000</v>
      </c>
      <c r="F1434" s="19">
        <v>1500000</v>
      </c>
      <c r="G1434" s="19">
        <v>1500000</v>
      </c>
      <c r="H1434" s="250"/>
      <c r="I1434" s="255" t="s">
        <v>4631</v>
      </c>
    </row>
    <row r="1435" spans="1:9" ht="13.15" customHeight="1" x14ac:dyDescent="0.25">
      <c r="A1435" s="3">
        <v>4</v>
      </c>
      <c r="B1435" s="254" t="s">
        <v>4413</v>
      </c>
      <c r="C1435" s="207" t="s">
        <v>4213</v>
      </c>
      <c r="D1435" s="19">
        <v>476000</v>
      </c>
      <c r="E1435" s="19">
        <v>370000</v>
      </c>
      <c r="F1435" s="19">
        <v>199500</v>
      </c>
      <c r="G1435" s="19">
        <v>199500</v>
      </c>
      <c r="H1435" s="250"/>
      <c r="I1435" s="255" t="s">
        <v>4631</v>
      </c>
    </row>
    <row r="1436" spans="1:9" ht="13.15" customHeight="1" x14ac:dyDescent="0.25">
      <c r="A1436" s="3">
        <v>5</v>
      </c>
      <c r="B1436" s="254" t="s">
        <v>4416</v>
      </c>
      <c r="C1436" s="207" t="s">
        <v>4216</v>
      </c>
      <c r="D1436" s="19">
        <v>72800</v>
      </c>
      <c r="E1436" s="19">
        <v>65000</v>
      </c>
      <c r="F1436" s="19">
        <v>225000</v>
      </c>
      <c r="G1436" s="19">
        <v>335000</v>
      </c>
      <c r="H1436" s="250"/>
      <c r="I1436" s="255" t="s">
        <v>4631</v>
      </c>
    </row>
    <row r="1437" spans="1:9" ht="13.15" customHeight="1" x14ac:dyDescent="0.25">
      <c r="A1437" s="3">
        <v>6</v>
      </c>
      <c r="B1437" s="254" t="s">
        <v>4417</v>
      </c>
      <c r="C1437" s="207" t="s">
        <v>4217</v>
      </c>
      <c r="D1437" s="19">
        <v>820400</v>
      </c>
      <c r="E1437" s="19">
        <v>598000</v>
      </c>
      <c r="F1437" s="19">
        <v>1875000</v>
      </c>
      <c r="G1437" s="19">
        <v>1875000</v>
      </c>
      <c r="H1437" s="250"/>
      <c r="I1437" s="255" t="s">
        <v>4631</v>
      </c>
    </row>
    <row r="1438" spans="1:9" ht="13.15" customHeight="1" x14ac:dyDescent="0.25">
      <c r="A1438" s="3">
        <v>7</v>
      </c>
      <c r="B1438" s="254" t="s">
        <v>4428</v>
      </c>
      <c r="C1438" s="207" t="s">
        <v>4228</v>
      </c>
      <c r="D1438" s="19">
        <v>74900</v>
      </c>
      <c r="E1438" s="19">
        <v>62000</v>
      </c>
      <c r="F1438" s="19">
        <v>225000</v>
      </c>
      <c r="G1438" s="19">
        <v>225000</v>
      </c>
      <c r="H1438" s="250"/>
      <c r="I1438" s="255" t="s">
        <v>4631</v>
      </c>
    </row>
    <row r="1439" spans="1:9" ht="13.15" customHeight="1" x14ac:dyDescent="0.25">
      <c r="A1439" s="3">
        <v>8</v>
      </c>
      <c r="B1439" s="254" t="s">
        <v>4432</v>
      </c>
      <c r="C1439" s="207" t="s">
        <v>4232</v>
      </c>
      <c r="D1439" s="19">
        <v>1330000</v>
      </c>
      <c r="E1439" s="19">
        <v>1025000</v>
      </c>
      <c r="F1439" s="19">
        <v>3250000</v>
      </c>
      <c r="G1439" s="19">
        <v>3250000</v>
      </c>
      <c r="H1439" s="250"/>
      <c r="I1439" s="255" t="s">
        <v>4631</v>
      </c>
    </row>
    <row r="1440" spans="1:9" ht="13.15" customHeight="1" x14ac:dyDescent="0.25">
      <c r="A1440" s="3">
        <v>9</v>
      </c>
      <c r="B1440" s="254" t="s">
        <v>4445</v>
      </c>
      <c r="C1440" s="207" t="s">
        <v>4245</v>
      </c>
      <c r="D1440" s="19">
        <v>34300</v>
      </c>
      <c r="E1440" s="19">
        <v>25000</v>
      </c>
      <c r="F1440" s="19">
        <v>105000</v>
      </c>
      <c r="G1440" s="19">
        <v>105000</v>
      </c>
      <c r="H1440" s="250"/>
      <c r="I1440" s="255" t="s">
        <v>4631</v>
      </c>
    </row>
    <row r="1441" spans="1:9" ht="13.15" customHeight="1" x14ac:dyDescent="0.25">
      <c r="A1441" s="3">
        <v>10</v>
      </c>
      <c r="B1441" s="254" t="s">
        <v>4421</v>
      </c>
      <c r="C1441" s="207" t="s">
        <v>4221</v>
      </c>
      <c r="D1441" s="19">
        <v>154000</v>
      </c>
      <c r="E1441" s="19">
        <v>40000</v>
      </c>
      <c r="F1441" s="19">
        <v>450000</v>
      </c>
      <c r="G1441" s="19">
        <v>450000</v>
      </c>
      <c r="H1441" s="250"/>
      <c r="I1441" s="255" t="s">
        <v>4631</v>
      </c>
    </row>
    <row r="1442" spans="1:9" ht="13.15" customHeight="1" x14ac:dyDescent="0.25">
      <c r="A1442" s="3">
        <v>11</v>
      </c>
      <c r="B1442" s="254" t="s">
        <v>4423</v>
      </c>
      <c r="C1442" s="207" t="s">
        <v>4223</v>
      </c>
      <c r="D1442" s="19">
        <v>65800</v>
      </c>
      <c r="E1442" s="19">
        <v>160000</v>
      </c>
      <c r="F1442" s="19">
        <v>199500</v>
      </c>
      <c r="G1442" s="19">
        <v>199500</v>
      </c>
      <c r="H1442" s="250"/>
      <c r="I1442" s="255" t="s">
        <v>4631</v>
      </c>
    </row>
    <row r="1443" spans="1:9" ht="13.15" customHeight="1" x14ac:dyDescent="0.25">
      <c r="A1443" s="3">
        <v>12</v>
      </c>
      <c r="B1443" s="254" t="s">
        <v>4539</v>
      </c>
      <c r="C1443" s="207" t="s">
        <v>4342</v>
      </c>
      <c r="D1443" s="19">
        <v>140000</v>
      </c>
      <c r="E1443" s="19">
        <v>40000</v>
      </c>
      <c r="F1443" s="19">
        <v>321000</v>
      </c>
      <c r="G1443" s="19">
        <v>321000</v>
      </c>
      <c r="H1443" s="250"/>
      <c r="I1443" s="255" t="s">
        <v>4631</v>
      </c>
    </row>
    <row r="1444" spans="1:9" ht="13.15" customHeight="1" x14ac:dyDescent="0.25">
      <c r="A1444" s="3">
        <v>13</v>
      </c>
      <c r="B1444" s="254" t="s">
        <v>4441</v>
      </c>
      <c r="C1444" s="207" t="s">
        <v>4241</v>
      </c>
      <c r="D1444" s="19">
        <v>42000</v>
      </c>
      <c r="E1444" s="19">
        <v>40000</v>
      </c>
      <c r="F1444" s="19">
        <v>150000</v>
      </c>
      <c r="G1444" s="19">
        <v>140000</v>
      </c>
      <c r="H1444" s="250"/>
      <c r="I1444" s="255" t="s">
        <v>4631</v>
      </c>
    </row>
    <row r="1445" spans="1:9" ht="13.15" customHeight="1" x14ac:dyDescent="0.25">
      <c r="A1445" s="50" t="s">
        <v>294</v>
      </c>
      <c r="B1445" s="256"/>
      <c r="C1445" s="208"/>
      <c r="D1445" s="257">
        <v>5425000</v>
      </c>
      <c r="E1445" s="257">
        <v>6000000</v>
      </c>
      <c r="F1445" s="257">
        <v>18000000</v>
      </c>
      <c r="G1445" s="257">
        <v>17100000</v>
      </c>
      <c r="H1445" s="250"/>
      <c r="I1445" s="255"/>
    </row>
    <row r="1446" spans="1:9" ht="13.15" customHeight="1" x14ac:dyDescent="0.25">
      <c r="A1446" s="57">
        <v>137</v>
      </c>
      <c r="B1446" s="252" t="s">
        <v>4579</v>
      </c>
      <c r="C1446" s="205" t="s">
        <v>4384</v>
      </c>
      <c r="D1446" s="253"/>
      <c r="E1446" s="253"/>
      <c r="F1446" s="253"/>
      <c r="G1446" s="253"/>
      <c r="H1446" s="250"/>
      <c r="I1446" s="255"/>
    </row>
    <row r="1447" spans="1:9" ht="13.15" customHeight="1" x14ac:dyDescent="0.25">
      <c r="A1447" s="3">
        <v>1</v>
      </c>
      <c r="B1447" s="254" t="s">
        <v>4410</v>
      </c>
      <c r="C1447" s="207" t="s">
        <v>4210</v>
      </c>
      <c r="D1447" s="20">
        <v>0</v>
      </c>
      <c r="E1447" s="20">
        <v>0</v>
      </c>
      <c r="F1447" s="19">
        <v>5400000</v>
      </c>
      <c r="G1447" s="19">
        <v>1005400</v>
      </c>
      <c r="H1447" s="250"/>
      <c r="I1447" s="255" t="s">
        <v>4631</v>
      </c>
    </row>
    <row r="1448" spans="1:9" ht="13.15" customHeight="1" x14ac:dyDescent="0.25">
      <c r="A1448" s="3">
        <v>2</v>
      </c>
      <c r="B1448" s="254" t="s">
        <v>4425</v>
      </c>
      <c r="C1448" s="207" t="s">
        <v>4225</v>
      </c>
      <c r="D1448" s="20">
        <v>0</v>
      </c>
      <c r="E1448" s="20">
        <v>0</v>
      </c>
      <c r="F1448" s="20">
        <v>0</v>
      </c>
      <c r="G1448" s="19">
        <v>500000</v>
      </c>
      <c r="H1448" s="250"/>
      <c r="I1448" s="255" t="s">
        <v>4631</v>
      </c>
    </row>
    <row r="1449" spans="1:9" ht="13.15" customHeight="1" x14ac:dyDescent="0.25">
      <c r="A1449" s="3">
        <v>3</v>
      </c>
      <c r="B1449" s="254" t="s">
        <v>4411</v>
      </c>
      <c r="C1449" s="207" t="s">
        <v>4211</v>
      </c>
      <c r="D1449" s="20">
        <v>0</v>
      </c>
      <c r="E1449" s="20">
        <v>0</v>
      </c>
      <c r="F1449" s="20">
        <v>0</v>
      </c>
      <c r="G1449" s="19">
        <v>500000</v>
      </c>
      <c r="H1449" s="250"/>
      <c r="I1449" s="255" t="s">
        <v>4631</v>
      </c>
    </row>
    <row r="1450" spans="1:9" ht="13.15" customHeight="1" x14ac:dyDescent="0.25">
      <c r="A1450" s="3">
        <v>4</v>
      </c>
      <c r="B1450" s="254" t="s">
        <v>4412</v>
      </c>
      <c r="C1450" s="207" t="s">
        <v>4212</v>
      </c>
      <c r="D1450" s="20">
        <v>0</v>
      </c>
      <c r="E1450" s="20">
        <v>0</v>
      </c>
      <c r="F1450" s="20">
        <v>0</v>
      </c>
      <c r="G1450" s="19">
        <v>800000</v>
      </c>
      <c r="H1450" s="250"/>
      <c r="I1450" s="255" t="s">
        <v>4631</v>
      </c>
    </row>
    <row r="1451" spans="1:9" ht="13.15" customHeight="1" x14ac:dyDescent="0.25">
      <c r="A1451" s="3">
        <v>5</v>
      </c>
      <c r="B1451" s="254" t="s">
        <v>4416</v>
      </c>
      <c r="C1451" s="207" t="s">
        <v>4216</v>
      </c>
      <c r="D1451" s="20">
        <v>0</v>
      </c>
      <c r="E1451" s="20">
        <v>0</v>
      </c>
      <c r="F1451" s="20">
        <v>0</v>
      </c>
      <c r="G1451" s="19">
        <v>534600</v>
      </c>
      <c r="H1451" s="250"/>
      <c r="I1451" s="255" t="s">
        <v>4631</v>
      </c>
    </row>
    <row r="1452" spans="1:9" ht="13.15" customHeight="1" x14ac:dyDescent="0.25">
      <c r="A1452" s="3">
        <v>6</v>
      </c>
      <c r="B1452" s="254" t="s">
        <v>4417</v>
      </c>
      <c r="C1452" s="207" t="s">
        <v>4217</v>
      </c>
      <c r="D1452" s="20">
        <v>0</v>
      </c>
      <c r="E1452" s="20">
        <v>0</v>
      </c>
      <c r="F1452" s="20">
        <v>0</v>
      </c>
      <c r="G1452" s="19">
        <v>800000</v>
      </c>
      <c r="H1452" s="250"/>
      <c r="I1452" s="255" t="s">
        <v>4631</v>
      </c>
    </row>
    <row r="1453" spans="1:9" ht="13.15" customHeight="1" x14ac:dyDescent="0.25">
      <c r="A1453" s="3">
        <v>7</v>
      </c>
      <c r="B1453" s="254" t="s">
        <v>4428</v>
      </c>
      <c r="C1453" s="207" t="s">
        <v>4228</v>
      </c>
      <c r="D1453" s="20">
        <v>0</v>
      </c>
      <c r="E1453" s="20">
        <v>0</v>
      </c>
      <c r="F1453" s="20">
        <v>0</v>
      </c>
      <c r="G1453" s="19">
        <v>100000</v>
      </c>
      <c r="H1453" s="250"/>
      <c r="I1453" s="255" t="s">
        <v>4631</v>
      </c>
    </row>
    <row r="1454" spans="1:9" ht="13.15" customHeight="1" x14ac:dyDescent="0.25">
      <c r="A1454" s="3">
        <v>8</v>
      </c>
      <c r="B1454" s="254" t="s">
        <v>4434</v>
      </c>
      <c r="C1454" s="207" t="s">
        <v>4234</v>
      </c>
      <c r="D1454" s="20">
        <v>0</v>
      </c>
      <c r="E1454" s="20">
        <v>0</v>
      </c>
      <c r="F1454" s="20">
        <v>0</v>
      </c>
      <c r="G1454" s="19">
        <v>890000</v>
      </c>
      <c r="H1454" s="250"/>
      <c r="I1454" s="255" t="s">
        <v>4631</v>
      </c>
    </row>
    <row r="1455" spans="1:9" ht="13.15" customHeight="1" x14ac:dyDescent="0.25">
      <c r="A1455" s="50" t="s">
        <v>294</v>
      </c>
      <c r="B1455" s="256"/>
      <c r="C1455" s="208"/>
      <c r="D1455" s="258">
        <v>0</v>
      </c>
      <c r="E1455" s="258">
        <v>0</v>
      </c>
      <c r="F1455" s="257">
        <v>5400000</v>
      </c>
      <c r="G1455" s="257">
        <v>5130000</v>
      </c>
      <c r="H1455" s="250"/>
      <c r="I1455" s="255"/>
    </row>
    <row r="1456" spans="1:9" ht="13.15" customHeight="1" x14ac:dyDescent="0.25">
      <c r="A1456" s="57">
        <v>138</v>
      </c>
      <c r="B1456" s="252" t="s">
        <v>4580</v>
      </c>
      <c r="C1456" s="205" t="s">
        <v>4385</v>
      </c>
      <c r="D1456" s="253"/>
      <c r="E1456" s="253"/>
      <c r="F1456" s="253"/>
      <c r="G1456" s="253"/>
      <c r="H1456" s="250"/>
      <c r="I1456" s="255"/>
    </row>
    <row r="1457" spans="1:9" ht="13.15" customHeight="1" x14ac:dyDescent="0.25">
      <c r="A1457" s="3">
        <v>1</v>
      </c>
      <c r="B1457" s="254" t="s">
        <v>4410</v>
      </c>
      <c r="C1457" s="207" t="s">
        <v>4210</v>
      </c>
      <c r="D1457" s="19">
        <v>1564870</v>
      </c>
      <c r="E1457" s="19">
        <v>600930</v>
      </c>
      <c r="F1457" s="19">
        <v>3050000</v>
      </c>
      <c r="G1457" s="19">
        <v>2400000</v>
      </c>
      <c r="H1457" s="250"/>
      <c r="I1457" s="255" t="s">
        <v>4631</v>
      </c>
    </row>
    <row r="1458" spans="1:9" ht="13.15" customHeight="1" x14ac:dyDescent="0.25">
      <c r="A1458" s="3">
        <v>2</v>
      </c>
      <c r="B1458" s="254" t="s">
        <v>4425</v>
      </c>
      <c r="C1458" s="207" t="s">
        <v>4225</v>
      </c>
      <c r="D1458" s="19">
        <v>83520</v>
      </c>
      <c r="E1458" s="19">
        <v>320825</v>
      </c>
      <c r="F1458" s="19">
        <v>209250</v>
      </c>
      <c r="G1458" s="19">
        <v>209250</v>
      </c>
      <c r="H1458" s="250"/>
      <c r="I1458" s="255" t="s">
        <v>4631</v>
      </c>
    </row>
    <row r="1459" spans="1:9" ht="13.15" customHeight="1" x14ac:dyDescent="0.25">
      <c r="A1459" s="3">
        <v>3</v>
      </c>
      <c r="B1459" s="254" t="s">
        <v>4411</v>
      </c>
      <c r="C1459" s="207" t="s">
        <v>4211</v>
      </c>
      <c r="D1459" s="19">
        <v>51725</v>
      </c>
      <c r="E1459" s="19">
        <v>45000</v>
      </c>
      <c r="F1459" s="19">
        <v>100000</v>
      </c>
      <c r="G1459" s="19">
        <v>100000</v>
      </c>
      <c r="H1459" s="250"/>
      <c r="I1459" s="255" t="s">
        <v>4631</v>
      </c>
    </row>
    <row r="1460" spans="1:9" ht="13.15" customHeight="1" x14ac:dyDescent="0.25">
      <c r="A1460" s="3">
        <v>4</v>
      </c>
      <c r="B1460" s="254" t="s">
        <v>4413</v>
      </c>
      <c r="C1460" s="207" t="s">
        <v>4213</v>
      </c>
      <c r="D1460" s="19">
        <v>550000</v>
      </c>
      <c r="E1460" s="19">
        <v>225000</v>
      </c>
      <c r="F1460" s="19">
        <v>600000</v>
      </c>
      <c r="G1460" s="19">
        <v>600000</v>
      </c>
      <c r="H1460" s="250"/>
      <c r="I1460" s="255" t="s">
        <v>4631</v>
      </c>
    </row>
    <row r="1461" spans="1:9" ht="13.15" customHeight="1" x14ac:dyDescent="0.25">
      <c r="A1461" s="3">
        <v>5</v>
      </c>
      <c r="B1461" s="254" t="s">
        <v>4416</v>
      </c>
      <c r="C1461" s="207" t="s">
        <v>4216</v>
      </c>
      <c r="D1461" s="20">
        <v>0</v>
      </c>
      <c r="E1461" s="19">
        <v>71250</v>
      </c>
      <c r="F1461" s="19">
        <v>700000</v>
      </c>
      <c r="G1461" s="19">
        <v>700000</v>
      </c>
      <c r="H1461" s="250"/>
      <c r="I1461" s="255" t="s">
        <v>4631</v>
      </c>
    </row>
    <row r="1462" spans="1:9" ht="13.15" customHeight="1" x14ac:dyDescent="0.25">
      <c r="A1462" s="3">
        <v>6</v>
      </c>
      <c r="B1462" s="254" t="s">
        <v>4417</v>
      </c>
      <c r="C1462" s="207" t="s">
        <v>4217</v>
      </c>
      <c r="D1462" s="19">
        <v>1498275</v>
      </c>
      <c r="E1462" s="19">
        <v>1500000</v>
      </c>
      <c r="F1462" s="19">
        <v>2110000</v>
      </c>
      <c r="G1462" s="19">
        <v>2110000</v>
      </c>
      <c r="H1462" s="250"/>
      <c r="I1462" s="255" t="s">
        <v>4631</v>
      </c>
    </row>
    <row r="1463" spans="1:9" ht="13.15" customHeight="1" x14ac:dyDescent="0.25">
      <c r="A1463" s="3">
        <v>7</v>
      </c>
      <c r="B1463" s="254" t="s">
        <v>4428</v>
      </c>
      <c r="C1463" s="207" t="s">
        <v>4228</v>
      </c>
      <c r="D1463" s="19">
        <v>756800</v>
      </c>
      <c r="E1463" s="19">
        <v>500000</v>
      </c>
      <c r="F1463" s="19">
        <v>900000</v>
      </c>
      <c r="G1463" s="19">
        <v>900000</v>
      </c>
      <c r="H1463" s="250"/>
      <c r="I1463" s="255" t="s">
        <v>4631</v>
      </c>
    </row>
    <row r="1464" spans="1:9" ht="13.15" customHeight="1" x14ac:dyDescent="0.25">
      <c r="A1464" s="3">
        <v>8</v>
      </c>
      <c r="B1464" s="254" t="s">
        <v>4432</v>
      </c>
      <c r="C1464" s="207" t="s">
        <v>4232</v>
      </c>
      <c r="D1464" s="19">
        <v>1484110</v>
      </c>
      <c r="E1464" s="19">
        <v>400620</v>
      </c>
      <c r="F1464" s="19">
        <v>2740000</v>
      </c>
      <c r="G1464" s="19">
        <v>2740000</v>
      </c>
      <c r="H1464" s="250"/>
      <c r="I1464" s="255" t="s">
        <v>4631</v>
      </c>
    </row>
    <row r="1465" spans="1:9" ht="13.15" customHeight="1" x14ac:dyDescent="0.25">
      <c r="A1465" s="3">
        <v>9</v>
      </c>
      <c r="B1465" s="254" t="s">
        <v>4445</v>
      </c>
      <c r="C1465" s="207" t="s">
        <v>4245</v>
      </c>
      <c r="D1465" s="19">
        <v>279875</v>
      </c>
      <c r="E1465" s="19">
        <v>251000</v>
      </c>
      <c r="F1465" s="19">
        <v>50200</v>
      </c>
      <c r="G1465" s="19">
        <v>50200</v>
      </c>
      <c r="H1465" s="250"/>
      <c r="I1465" s="255" t="s">
        <v>4631</v>
      </c>
    </row>
    <row r="1466" spans="1:9" ht="13.15" customHeight="1" x14ac:dyDescent="0.25">
      <c r="A1466" s="3">
        <v>10</v>
      </c>
      <c r="B1466" s="254" t="s">
        <v>4421</v>
      </c>
      <c r="C1466" s="207" t="s">
        <v>4221</v>
      </c>
      <c r="D1466" s="19">
        <v>271500</v>
      </c>
      <c r="E1466" s="19">
        <v>360000</v>
      </c>
      <c r="F1466" s="19">
        <v>500000</v>
      </c>
      <c r="G1466" s="19">
        <v>500000</v>
      </c>
      <c r="H1466" s="250"/>
      <c r="I1466" s="255" t="s">
        <v>4631</v>
      </c>
    </row>
    <row r="1467" spans="1:9" ht="13.15" customHeight="1" x14ac:dyDescent="0.25">
      <c r="A1467" s="3">
        <v>11</v>
      </c>
      <c r="B1467" s="254" t="s">
        <v>4438</v>
      </c>
      <c r="C1467" s="207" t="s">
        <v>4238</v>
      </c>
      <c r="D1467" s="19">
        <v>171000</v>
      </c>
      <c r="E1467" s="19">
        <v>353750</v>
      </c>
      <c r="F1467" s="19">
        <v>200000</v>
      </c>
      <c r="G1467" s="19">
        <v>200000</v>
      </c>
      <c r="H1467" s="250"/>
      <c r="I1467" s="255" t="s">
        <v>4631</v>
      </c>
    </row>
    <row r="1468" spans="1:9" ht="13.15" customHeight="1" x14ac:dyDescent="0.25">
      <c r="A1468" s="3">
        <v>12</v>
      </c>
      <c r="B1468" s="254" t="s">
        <v>4423</v>
      </c>
      <c r="C1468" s="207" t="s">
        <v>4223</v>
      </c>
      <c r="D1468" s="19">
        <v>288325</v>
      </c>
      <c r="E1468" s="19">
        <v>336625</v>
      </c>
      <c r="F1468" s="19">
        <v>1750550</v>
      </c>
      <c r="G1468" s="19">
        <v>1750550</v>
      </c>
      <c r="H1468" s="250"/>
      <c r="I1468" s="255" t="s">
        <v>4631</v>
      </c>
    </row>
    <row r="1469" spans="1:9" ht="13.15" customHeight="1" x14ac:dyDescent="0.25">
      <c r="A1469" s="3">
        <v>13</v>
      </c>
      <c r="B1469" s="254" t="s">
        <v>4539</v>
      </c>
      <c r="C1469" s="207" t="s">
        <v>4342</v>
      </c>
      <c r="D1469" s="20">
        <v>0</v>
      </c>
      <c r="E1469" s="19">
        <v>35000</v>
      </c>
      <c r="F1469" s="19">
        <v>90000</v>
      </c>
      <c r="G1469" s="19">
        <v>90000</v>
      </c>
      <c r="H1469" s="250"/>
      <c r="I1469" s="255" t="s">
        <v>4631</v>
      </c>
    </row>
    <row r="1470" spans="1:9" ht="13.15" customHeight="1" x14ac:dyDescent="0.25">
      <c r="A1470" s="50" t="s">
        <v>294</v>
      </c>
      <c r="B1470" s="256"/>
      <c r="C1470" s="208"/>
      <c r="D1470" s="257">
        <v>7000000</v>
      </c>
      <c r="E1470" s="257">
        <v>5000000</v>
      </c>
      <c r="F1470" s="257">
        <v>13000000</v>
      </c>
      <c r="G1470" s="257">
        <v>12350000</v>
      </c>
      <c r="H1470" s="250"/>
      <c r="I1470" s="255"/>
    </row>
    <row r="1471" spans="1:9" ht="13.15" customHeight="1" x14ac:dyDescent="0.25">
      <c r="A1471" s="57">
        <v>139</v>
      </c>
      <c r="B1471" s="252" t="s">
        <v>4581</v>
      </c>
      <c r="C1471" s="205" t="s">
        <v>4386</v>
      </c>
      <c r="D1471" s="253"/>
      <c r="E1471" s="253"/>
      <c r="F1471" s="253"/>
      <c r="G1471" s="253"/>
      <c r="H1471" s="250"/>
      <c r="I1471" s="255"/>
    </row>
    <row r="1472" spans="1:9" ht="13.15" customHeight="1" x14ac:dyDescent="0.25">
      <c r="A1472" s="3">
        <v>1</v>
      </c>
      <c r="B1472" s="254" t="s">
        <v>4410</v>
      </c>
      <c r="C1472" s="207" t="s">
        <v>4210</v>
      </c>
      <c r="D1472" s="19">
        <v>1884000</v>
      </c>
      <c r="E1472" s="19">
        <v>1686000</v>
      </c>
      <c r="F1472" s="19">
        <v>5500000</v>
      </c>
      <c r="G1472" s="19">
        <v>4225000</v>
      </c>
      <c r="H1472" s="250"/>
      <c r="I1472" s="255" t="s">
        <v>4631</v>
      </c>
    </row>
    <row r="1473" spans="1:9" ht="13.15" customHeight="1" x14ac:dyDescent="0.25">
      <c r="A1473" s="3">
        <v>2</v>
      </c>
      <c r="B1473" s="254" t="s">
        <v>4411</v>
      </c>
      <c r="C1473" s="207" t="s">
        <v>4211</v>
      </c>
      <c r="D1473" s="19">
        <v>845000</v>
      </c>
      <c r="E1473" s="19">
        <v>290000</v>
      </c>
      <c r="F1473" s="19">
        <v>3000000</v>
      </c>
      <c r="G1473" s="19">
        <v>1800000</v>
      </c>
      <c r="H1473" s="250"/>
      <c r="I1473" s="255" t="s">
        <v>4631</v>
      </c>
    </row>
    <row r="1474" spans="1:9" ht="13.15" customHeight="1" x14ac:dyDescent="0.25">
      <c r="A1474" s="3">
        <v>4</v>
      </c>
      <c r="B1474" s="254" t="s">
        <v>4413</v>
      </c>
      <c r="C1474" s="207" t="s">
        <v>4213</v>
      </c>
      <c r="D1474" s="19">
        <v>600000</v>
      </c>
      <c r="E1474" s="19">
        <v>495000</v>
      </c>
      <c r="F1474" s="19">
        <v>1800000</v>
      </c>
      <c r="G1474" s="19">
        <v>2000000</v>
      </c>
      <c r="H1474" s="250"/>
      <c r="I1474" s="255" t="s">
        <v>4631</v>
      </c>
    </row>
    <row r="1475" spans="1:9" ht="13.15" customHeight="1" x14ac:dyDescent="0.25">
      <c r="A1475" s="3">
        <v>5</v>
      </c>
      <c r="B1475" s="254" t="s">
        <v>4414</v>
      </c>
      <c r="C1475" s="207" t="s">
        <v>4214</v>
      </c>
      <c r="D1475" s="19">
        <v>225500</v>
      </c>
      <c r="E1475" s="19">
        <v>130000</v>
      </c>
      <c r="F1475" s="19">
        <v>800000</v>
      </c>
      <c r="G1475" s="19">
        <v>800000</v>
      </c>
      <c r="H1475" s="250"/>
      <c r="I1475" s="255" t="s">
        <v>4631</v>
      </c>
    </row>
    <row r="1476" spans="1:9" ht="13.15" customHeight="1" x14ac:dyDescent="0.25">
      <c r="A1476" s="3">
        <v>6</v>
      </c>
      <c r="B1476" s="254" t="s">
        <v>4416</v>
      </c>
      <c r="C1476" s="207" t="s">
        <v>4216</v>
      </c>
      <c r="D1476" s="19">
        <v>175000</v>
      </c>
      <c r="E1476" s="19">
        <v>110000</v>
      </c>
      <c r="F1476" s="19">
        <v>200000</v>
      </c>
      <c r="G1476" s="19">
        <v>200000</v>
      </c>
      <c r="H1476" s="250"/>
      <c r="I1476" s="255" t="s">
        <v>4631</v>
      </c>
    </row>
    <row r="1477" spans="1:9" ht="13.15" customHeight="1" x14ac:dyDescent="0.25">
      <c r="A1477" s="3">
        <v>7</v>
      </c>
      <c r="B1477" s="254" t="s">
        <v>4417</v>
      </c>
      <c r="C1477" s="207" t="s">
        <v>4217</v>
      </c>
      <c r="D1477" s="19">
        <v>2083850</v>
      </c>
      <c r="E1477" s="19">
        <v>830000</v>
      </c>
      <c r="F1477" s="19">
        <v>2000000</v>
      </c>
      <c r="G1477" s="19">
        <v>2500000</v>
      </c>
      <c r="H1477" s="250"/>
      <c r="I1477" s="255" t="s">
        <v>4631</v>
      </c>
    </row>
    <row r="1478" spans="1:9" ht="13.15" customHeight="1" x14ac:dyDescent="0.25">
      <c r="A1478" s="3">
        <v>8</v>
      </c>
      <c r="B1478" s="254" t="s">
        <v>4432</v>
      </c>
      <c r="C1478" s="207" t="s">
        <v>4232</v>
      </c>
      <c r="D1478" s="19">
        <v>900000</v>
      </c>
      <c r="E1478" s="19">
        <v>800000</v>
      </c>
      <c r="F1478" s="19">
        <v>2200000</v>
      </c>
      <c r="G1478" s="19">
        <v>2500000</v>
      </c>
      <c r="H1478" s="250"/>
      <c r="I1478" s="255" t="s">
        <v>4631</v>
      </c>
    </row>
    <row r="1479" spans="1:9" ht="13.15" customHeight="1" x14ac:dyDescent="0.25">
      <c r="A1479" s="3">
        <v>9</v>
      </c>
      <c r="B1479" s="254" t="s">
        <v>4434</v>
      </c>
      <c r="C1479" s="207" t="s">
        <v>4234</v>
      </c>
      <c r="D1479" s="19">
        <v>1285000</v>
      </c>
      <c r="E1479" s="19">
        <v>818000</v>
      </c>
      <c r="F1479" s="19">
        <v>1500000</v>
      </c>
      <c r="G1479" s="19">
        <v>1500000</v>
      </c>
      <c r="H1479" s="250"/>
      <c r="I1479" s="255" t="s">
        <v>4631</v>
      </c>
    </row>
    <row r="1480" spans="1:9" ht="13.15" customHeight="1" x14ac:dyDescent="0.25">
      <c r="A1480" s="3">
        <v>10</v>
      </c>
      <c r="B1480" s="254" t="s">
        <v>4438</v>
      </c>
      <c r="C1480" s="207" t="s">
        <v>4238</v>
      </c>
      <c r="D1480" s="19">
        <v>243000</v>
      </c>
      <c r="E1480" s="19">
        <v>70000</v>
      </c>
      <c r="F1480" s="19">
        <v>500000</v>
      </c>
      <c r="G1480" s="19">
        <v>500000</v>
      </c>
      <c r="H1480" s="250"/>
      <c r="I1480" s="255" t="s">
        <v>4631</v>
      </c>
    </row>
    <row r="1481" spans="1:9" ht="13.15" customHeight="1" x14ac:dyDescent="0.25">
      <c r="A1481" s="3">
        <v>11</v>
      </c>
      <c r="B1481" s="254" t="s">
        <v>4422</v>
      </c>
      <c r="C1481" s="207" t="s">
        <v>4222</v>
      </c>
      <c r="D1481" s="19">
        <v>133162</v>
      </c>
      <c r="E1481" s="19">
        <v>99200</v>
      </c>
      <c r="F1481" s="19">
        <v>500000</v>
      </c>
      <c r="G1481" s="19">
        <v>500000</v>
      </c>
      <c r="H1481" s="250"/>
      <c r="I1481" s="255" t="s">
        <v>4631</v>
      </c>
    </row>
    <row r="1482" spans="1:9" ht="13.15" customHeight="1" x14ac:dyDescent="0.25">
      <c r="A1482" s="3">
        <v>12</v>
      </c>
      <c r="B1482" s="254" t="s">
        <v>4423</v>
      </c>
      <c r="C1482" s="207" t="s">
        <v>4223</v>
      </c>
      <c r="D1482" s="19">
        <v>651000</v>
      </c>
      <c r="E1482" s="19">
        <v>673000</v>
      </c>
      <c r="F1482" s="19">
        <v>1500000</v>
      </c>
      <c r="G1482" s="19">
        <v>2000000</v>
      </c>
      <c r="H1482" s="250"/>
      <c r="I1482" s="255" t="s">
        <v>4631</v>
      </c>
    </row>
    <row r="1483" spans="1:9" ht="13.15" customHeight="1" x14ac:dyDescent="0.25">
      <c r="A1483" s="50" t="s">
        <v>294</v>
      </c>
      <c r="B1483" s="256"/>
      <c r="C1483" s="208"/>
      <c r="D1483" s="257">
        <v>9025512</v>
      </c>
      <c r="E1483" s="257">
        <v>6001200</v>
      </c>
      <c r="F1483" s="257">
        <v>19500000</v>
      </c>
      <c r="G1483" s="257">
        <v>18525000</v>
      </c>
      <c r="H1483" s="250"/>
      <c r="I1483" s="255"/>
    </row>
    <row r="1484" spans="1:9" ht="13.15" customHeight="1" x14ac:dyDescent="0.25">
      <c r="A1484" s="57">
        <v>140</v>
      </c>
      <c r="B1484" s="252" t="s">
        <v>4583</v>
      </c>
      <c r="C1484" s="205" t="s">
        <v>4387</v>
      </c>
      <c r="D1484" s="253"/>
      <c r="E1484" s="253"/>
      <c r="F1484" s="253"/>
      <c r="G1484" s="253"/>
      <c r="H1484" s="250"/>
      <c r="I1484" s="255"/>
    </row>
    <row r="1485" spans="1:9" ht="13.15" customHeight="1" x14ac:dyDescent="0.25">
      <c r="A1485" s="3">
        <v>1</v>
      </c>
      <c r="B1485" s="254" t="s">
        <v>4410</v>
      </c>
      <c r="C1485" s="207" t="s">
        <v>4210</v>
      </c>
      <c r="D1485" s="19">
        <v>3857503</v>
      </c>
      <c r="E1485" s="19">
        <v>1675542.25</v>
      </c>
      <c r="F1485" s="19">
        <v>4240410</v>
      </c>
      <c r="G1485" s="19">
        <v>4029187.5</v>
      </c>
      <c r="H1485" s="250"/>
      <c r="I1485" s="255" t="s">
        <v>4631</v>
      </c>
    </row>
    <row r="1486" spans="1:9" ht="13.15" customHeight="1" x14ac:dyDescent="0.25">
      <c r="A1486" s="3">
        <v>2</v>
      </c>
      <c r="B1486" s="254" t="s">
        <v>4425</v>
      </c>
      <c r="C1486" s="207" t="s">
        <v>4225</v>
      </c>
      <c r="D1486" s="19">
        <v>927506.2</v>
      </c>
      <c r="E1486" s="19">
        <v>812285.61</v>
      </c>
      <c r="F1486" s="19">
        <v>2771164</v>
      </c>
      <c r="G1486" s="19">
        <v>2630550</v>
      </c>
      <c r="H1486" s="250"/>
      <c r="I1486" s="255" t="s">
        <v>4631</v>
      </c>
    </row>
    <row r="1487" spans="1:9" ht="13.15" customHeight="1" x14ac:dyDescent="0.25">
      <c r="A1487" s="3">
        <v>3</v>
      </c>
      <c r="B1487" s="254" t="s">
        <v>4411</v>
      </c>
      <c r="C1487" s="207" t="s">
        <v>4211</v>
      </c>
      <c r="D1487" s="19">
        <v>297694.40000000002</v>
      </c>
      <c r="E1487" s="19">
        <v>291193.62</v>
      </c>
      <c r="F1487" s="19">
        <v>995918</v>
      </c>
      <c r="G1487" s="19">
        <v>946627.5</v>
      </c>
      <c r="H1487" s="250"/>
      <c r="I1487" s="255" t="s">
        <v>4631</v>
      </c>
    </row>
    <row r="1488" spans="1:9" ht="13.15" customHeight="1" x14ac:dyDescent="0.25">
      <c r="A1488" s="3">
        <v>4</v>
      </c>
      <c r="B1488" s="254" t="s">
        <v>4413</v>
      </c>
      <c r="C1488" s="207" t="s">
        <v>4213</v>
      </c>
      <c r="D1488" s="19">
        <v>1091399.2</v>
      </c>
      <c r="E1488" s="19">
        <v>624236.30000000005</v>
      </c>
      <c r="F1488" s="19">
        <v>2127224</v>
      </c>
      <c r="G1488" s="19">
        <v>2021077.5</v>
      </c>
      <c r="H1488" s="250"/>
      <c r="I1488" s="255" t="s">
        <v>4631</v>
      </c>
    </row>
    <row r="1489" spans="1:9" ht="13.15" customHeight="1" x14ac:dyDescent="0.25">
      <c r="A1489" s="3">
        <v>5</v>
      </c>
      <c r="B1489" s="254" t="s">
        <v>4416</v>
      </c>
      <c r="C1489" s="207" t="s">
        <v>4216</v>
      </c>
      <c r="D1489" s="19">
        <v>95799.4</v>
      </c>
      <c r="E1489" s="19">
        <v>84998.16</v>
      </c>
      <c r="F1489" s="19">
        <v>302918</v>
      </c>
      <c r="G1489" s="19">
        <v>287137.5</v>
      </c>
      <c r="H1489" s="250"/>
      <c r="I1489" s="255" t="s">
        <v>4631</v>
      </c>
    </row>
    <row r="1490" spans="1:9" ht="13.15" customHeight="1" x14ac:dyDescent="0.25">
      <c r="A1490" s="3">
        <v>6</v>
      </c>
      <c r="B1490" s="254" t="s">
        <v>4417</v>
      </c>
      <c r="C1490" s="207" t="s">
        <v>4217</v>
      </c>
      <c r="D1490" s="19">
        <v>1303599.2</v>
      </c>
      <c r="E1490" s="19">
        <v>927129.66</v>
      </c>
      <c r="F1490" s="19">
        <v>3161224</v>
      </c>
      <c r="G1490" s="19">
        <v>3002902.5</v>
      </c>
      <c r="H1490" s="250"/>
      <c r="I1490" s="255" t="s">
        <v>4631</v>
      </c>
    </row>
    <row r="1491" spans="1:9" ht="13.15" customHeight="1" x14ac:dyDescent="0.25">
      <c r="A1491" s="3">
        <v>7</v>
      </c>
      <c r="B1491" s="254" t="s">
        <v>4428</v>
      </c>
      <c r="C1491" s="207" t="s">
        <v>4228</v>
      </c>
      <c r="D1491" s="19">
        <v>1219999</v>
      </c>
      <c r="E1491" s="19">
        <v>829195.19</v>
      </c>
      <c r="F1491" s="19">
        <v>2461530</v>
      </c>
      <c r="G1491" s="19">
        <v>2337855</v>
      </c>
      <c r="H1491" s="250"/>
      <c r="I1491" s="255" t="s">
        <v>4631</v>
      </c>
    </row>
    <row r="1492" spans="1:9" ht="13.15" customHeight="1" x14ac:dyDescent="0.25">
      <c r="A1492" s="3">
        <v>8</v>
      </c>
      <c r="B1492" s="254" t="s">
        <v>4432</v>
      </c>
      <c r="C1492" s="207" t="s">
        <v>4232</v>
      </c>
      <c r="D1492" s="19">
        <v>919500.80000000005</v>
      </c>
      <c r="E1492" s="19">
        <v>490737.57</v>
      </c>
      <c r="F1492" s="19">
        <v>1688082</v>
      </c>
      <c r="G1492" s="19">
        <v>1604265</v>
      </c>
      <c r="H1492" s="250"/>
      <c r="I1492" s="255" t="s">
        <v>4631</v>
      </c>
    </row>
    <row r="1493" spans="1:9" ht="13.15" customHeight="1" x14ac:dyDescent="0.25">
      <c r="A1493" s="3">
        <v>9</v>
      </c>
      <c r="B1493" s="254" t="s">
        <v>4421</v>
      </c>
      <c r="C1493" s="207" t="s">
        <v>4221</v>
      </c>
      <c r="D1493" s="19">
        <v>547500.19999999995</v>
      </c>
      <c r="E1493" s="19">
        <v>392191.38</v>
      </c>
      <c r="F1493" s="19">
        <v>1332694</v>
      </c>
      <c r="G1493" s="19">
        <v>1265257.5</v>
      </c>
      <c r="H1493" s="250"/>
      <c r="I1493" s="255" t="s">
        <v>4631</v>
      </c>
    </row>
    <row r="1494" spans="1:9" ht="13.15" customHeight="1" x14ac:dyDescent="0.25">
      <c r="A1494" s="3">
        <v>10</v>
      </c>
      <c r="B1494" s="254" t="s">
        <v>4423</v>
      </c>
      <c r="C1494" s="207" t="s">
        <v>4223</v>
      </c>
      <c r="D1494" s="19">
        <v>139498.79999999999</v>
      </c>
      <c r="E1494" s="19">
        <v>122490.26</v>
      </c>
      <c r="F1494" s="19">
        <v>418836</v>
      </c>
      <c r="G1494" s="19">
        <v>400140</v>
      </c>
      <c r="H1494" s="250"/>
      <c r="I1494" s="255" t="s">
        <v>4631</v>
      </c>
    </row>
    <row r="1495" spans="1:9" ht="13.15" customHeight="1" x14ac:dyDescent="0.25">
      <c r="A1495" s="50" t="s">
        <v>294</v>
      </c>
      <c r="B1495" s="256"/>
      <c r="C1495" s="208"/>
      <c r="D1495" s="257">
        <v>10400000.199999999</v>
      </c>
      <c r="E1495" s="257">
        <v>6250000</v>
      </c>
      <c r="F1495" s="257">
        <v>19500000</v>
      </c>
      <c r="G1495" s="257">
        <v>18525000</v>
      </c>
      <c r="H1495" s="250"/>
      <c r="I1495" s="255"/>
    </row>
    <row r="1496" spans="1:9" ht="13.15" customHeight="1" x14ac:dyDescent="0.25">
      <c r="A1496" s="57">
        <v>141</v>
      </c>
      <c r="B1496" s="252" t="s">
        <v>4585</v>
      </c>
      <c r="C1496" s="205" t="s">
        <v>4388</v>
      </c>
      <c r="D1496" s="253"/>
      <c r="E1496" s="253"/>
      <c r="F1496" s="253"/>
      <c r="G1496" s="253"/>
      <c r="H1496" s="250"/>
      <c r="I1496" s="255"/>
    </row>
    <row r="1497" spans="1:9" ht="13.15" customHeight="1" x14ac:dyDescent="0.25">
      <c r="A1497" s="3">
        <v>1</v>
      </c>
      <c r="B1497" s="254" t="s">
        <v>4410</v>
      </c>
      <c r="C1497" s="207" t="s">
        <v>4210</v>
      </c>
      <c r="D1497" s="19">
        <v>1281000</v>
      </c>
      <c r="E1497" s="19">
        <v>880000</v>
      </c>
      <c r="F1497" s="19">
        <v>2000000</v>
      </c>
      <c r="G1497" s="19">
        <v>1500000</v>
      </c>
      <c r="H1497" s="250"/>
      <c r="I1497" s="255" t="s">
        <v>4631</v>
      </c>
    </row>
    <row r="1498" spans="1:9" ht="13.15" customHeight="1" x14ac:dyDescent="0.25">
      <c r="A1498" s="3">
        <v>2</v>
      </c>
      <c r="B1498" s="254" t="s">
        <v>4425</v>
      </c>
      <c r="C1498" s="207" t="s">
        <v>4225</v>
      </c>
      <c r="D1498" s="19">
        <v>204000</v>
      </c>
      <c r="E1498" s="19">
        <v>440000</v>
      </c>
      <c r="F1498" s="19">
        <v>1300000</v>
      </c>
      <c r="G1498" s="19">
        <v>1500000</v>
      </c>
      <c r="H1498" s="250"/>
      <c r="I1498" s="255" t="s">
        <v>4631</v>
      </c>
    </row>
    <row r="1499" spans="1:9" ht="13.15" customHeight="1" x14ac:dyDescent="0.25">
      <c r="A1499" s="3">
        <v>3</v>
      </c>
      <c r="B1499" s="254" t="s">
        <v>4411</v>
      </c>
      <c r="C1499" s="207" t="s">
        <v>4211</v>
      </c>
      <c r="D1499" s="19">
        <v>173000</v>
      </c>
      <c r="E1499" s="19">
        <v>165000</v>
      </c>
      <c r="F1499" s="19">
        <v>500000</v>
      </c>
      <c r="G1499" s="19">
        <v>700000</v>
      </c>
      <c r="H1499" s="250"/>
      <c r="I1499" s="255" t="s">
        <v>4631</v>
      </c>
    </row>
    <row r="1500" spans="1:9" ht="13.15" customHeight="1" x14ac:dyDescent="0.25">
      <c r="A1500" s="3">
        <v>4</v>
      </c>
      <c r="B1500" s="254" t="s">
        <v>4413</v>
      </c>
      <c r="C1500" s="207" t="s">
        <v>4213</v>
      </c>
      <c r="D1500" s="19">
        <v>157000</v>
      </c>
      <c r="E1500" s="19">
        <v>245000</v>
      </c>
      <c r="F1500" s="19">
        <v>700000</v>
      </c>
      <c r="G1500" s="19">
        <v>700000</v>
      </c>
      <c r="H1500" s="250"/>
      <c r="I1500" s="255" t="s">
        <v>4631</v>
      </c>
    </row>
    <row r="1501" spans="1:9" ht="13.15" customHeight="1" x14ac:dyDescent="0.25">
      <c r="A1501" s="3">
        <v>6</v>
      </c>
      <c r="B1501" s="254" t="s">
        <v>4417</v>
      </c>
      <c r="C1501" s="207" t="s">
        <v>4217</v>
      </c>
      <c r="D1501" s="19">
        <v>285000</v>
      </c>
      <c r="E1501" s="19">
        <v>440000</v>
      </c>
      <c r="F1501" s="19">
        <v>1000000</v>
      </c>
      <c r="G1501" s="19">
        <v>742500</v>
      </c>
      <c r="H1501" s="250"/>
      <c r="I1501" s="255" t="s">
        <v>4631</v>
      </c>
    </row>
    <row r="1502" spans="1:9" ht="13.15" customHeight="1" x14ac:dyDescent="0.25">
      <c r="A1502" s="3">
        <v>7</v>
      </c>
      <c r="B1502" s="254" t="s">
        <v>4428</v>
      </c>
      <c r="C1502" s="207" t="s">
        <v>4228</v>
      </c>
      <c r="D1502" s="19">
        <v>251000</v>
      </c>
      <c r="E1502" s="19">
        <v>275000</v>
      </c>
      <c r="F1502" s="19">
        <v>800000</v>
      </c>
      <c r="G1502" s="19">
        <v>600000</v>
      </c>
      <c r="H1502" s="250"/>
      <c r="I1502" s="255" t="s">
        <v>4631</v>
      </c>
    </row>
    <row r="1503" spans="1:9" ht="13.15" customHeight="1" x14ac:dyDescent="0.25">
      <c r="A1503" s="3">
        <v>8</v>
      </c>
      <c r="B1503" s="254" t="s">
        <v>4432</v>
      </c>
      <c r="C1503" s="207" t="s">
        <v>4232</v>
      </c>
      <c r="D1503" s="19">
        <v>186000</v>
      </c>
      <c r="E1503" s="19">
        <v>165000</v>
      </c>
      <c r="F1503" s="19">
        <v>450000</v>
      </c>
      <c r="G1503" s="19">
        <v>450000</v>
      </c>
      <c r="H1503" s="250"/>
      <c r="I1503" s="255" t="s">
        <v>4631</v>
      </c>
    </row>
    <row r="1504" spans="1:9" ht="13.15" customHeight="1" x14ac:dyDescent="0.25">
      <c r="A1504" s="3">
        <v>11</v>
      </c>
      <c r="B1504" s="254" t="s">
        <v>4423</v>
      </c>
      <c r="C1504" s="207" t="s">
        <v>4223</v>
      </c>
      <c r="D1504" s="19">
        <v>59000</v>
      </c>
      <c r="E1504" s="19">
        <v>80000</v>
      </c>
      <c r="F1504" s="19">
        <v>250000</v>
      </c>
      <c r="G1504" s="19">
        <v>300000</v>
      </c>
      <c r="H1504" s="250"/>
      <c r="I1504" s="255" t="s">
        <v>4631</v>
      </c>
    </row>
    <row r="1505" spans="1:9" ht="13.15" customHeight="1" x14ac:dyDescent="0.25">
      <c r="A1505" s="3">
        <v>12</v>
      </c>
      <c r="B1505" s="254" t="s">
        <v>4491</v>
      </c>
      <c r="C1505" s="207" t="s">
        <v>4294</v>
      </c>
      <c r="D1505" s="19">
        <v>29000</v>
      </c>
      <c r="E1505" s="19">
        <v>55000</v>
      </c>
      <c r="F1505" s="19">
        <v>150000</v>
      </c>
      <c r="G1505" s="19">
        <v>300000</v>
      </c>
      <c r="H1505" s="250"/>
      <c r="I1505" s="255" t="s">
        <v>4631</v>
      </c>
    </row>
    <row r="1506" spans="1:9" ht="13.15" customHeight="1" x14ac:dyDescent="0.25">
      <c r="A1506" s="50" t="s">
        <v>294</v>
      </c>
      <c r="B1506" s="256"/>
      <c r="C1506" s="208"/>
      <c r="D1506" s="257">
        <v>2625000</v>
      </c>
      <c r="E1506" s="257">
        <v>2745000</v>
      </c>
      <c r="F1506" s="257">
        <v>7150000</v>
      </c>
      <c r="G1506" s="257">
        <v>6792500</v>
      </c>
      <c r="H1506" s="250"/>
      <c r="I1506" s="255"/>
    </row>
    <row r="1507" spans="1:9" ht="13.15" customHeight="1" x14ac:dyDescent="0.25">
      <c r="A1507" s="57">
        <v>142</v>
      </c>
      <c r="B1507" s="252" t="s">
        <v>4587</v>
      </c>
      <c r="C1507" s="205" t="s">
        <v>4389</v>
      </c>
      <c r="D1507" s="253"/>
      <c r="E1507" s="253"/>
      <c r="F1507" s="253"/>
      <c r="G1507" s="253"/>
      <c r="H1507" s="250"/>
      <c r="I1507" s="255"/>
    </row>
    <row r="1508" spans="1:9" ht="13.15" customHeight="1" x14ac:dyDescent="0.25">
      <c r="A1508" s="3">
        <v>1</v>
      </c>
      <c r="B1508" s="254" t="s">
        <v>4410</v>
      </c>
      <c r="C1508" s="207" t="s">
        <v>4210</v>
      </c>
      <c r="D1508" s="19">
        <v>3900000</v>
      </c>
      <c r="E1508" s="19">
        <v>1800000</v>
      </c>
      <c r="F1508" s="19">
        <v>2700000</v>
      </c>
      <c r="G1508" s="19">
        <v>2600000</v>
      </c>
      <c r="H1508" s="250"/>
      <c r="I1508" s="255" t="s">
        <v>4631</v>
      </c>
    </row>
    <row r="1509" spans="1:9" ht="13.15" customHeight="1" x14ac:dyDescent="0.25">
      <c r="A1509" s="3">
        <v>2</v>
      </c>
      <c r="B1509" s="254" t="s">
        <v>4425</v>
      </c>
      <c r="C1509" s="207" t="s">
        <v>4225</v>
      </c>
      <c r="D1509" s="19">
        <v>770000</v>
      </c>
      <c r="E1509" s="19">
        <v>620000</v>
      </c>
      <c r="F1509" s="19">
        <v>2500000</v>
      </c>
      <c r="G1509" s="19">
        <v>2500000</v>
      </c>
      <c r="H1509" s="250"/>
      <c r="I1509" s="255" t="s">
        <v>4631</v>
      </c>
    </row>
    <row r="1510" spans="1:9" ht="13.15" customHeight="1" x14ac:dyDescent="0.25">
      <c r="A1510" s="3">
        <v>3</v>
      </c>
      <c r="B1510" s="254" t="s">
        <v>4411</v>
      </c>
      <c r="C1510" s="207" t="s">
        <v>4211</v>
      </c>
      <c r="D1510" s="19">
        <v>720000</v>
      </c>
      <c r="E1510" s="19">
        <v>20000</v>
      </c>
      <c r="F1510" s="19">
        <v>1000000</v>
      </c>
      <c r="G1510" s="19">
        <v>1000000</v>
      </c>
      <c r="H1510" s="250"/>
      <c r="I1510" s="255" t="s">
        <v>4631</v>
      </c>
    </row>
    <row r="1511" spans="1:9" ht="13.15" customHeight="1" x14ac:dyDescent="0.25">
      <c r="A1511" s="3">
        <v>4</v>
      </c>
      <c r="B1511" s="254" t="s">
        <v>4413</v>
      </c>
      <c r="C1511" s="207" t="s">
        <v>4213</v>
      </c>
      <c r="D1511" s="19">
        <v>3700000</v>
      </c>
      <c r="E1511" s="19">
        <v>200000</v>
      </c>
      <c r="F1511" s="19">
        <v>3000000</v>
      </c>
      <c r="G1511" s="19">
        <v>3000000</v>
      </c>
      <c r="H1511" s="250"/>
      <c r="I1511" s="255" t="s">
        <v>4631</v>
      </c>
    </row>
    <row r="1512" spans="1:9" ht="13.15" customHeight="1" x14ac:dyDescent="0.25">
      <c r="A1512" s="3">
        <v>5</v>
      </c>
      <c r="B1512" s="254" t="s">
        <v>4416</v>
      </c>
      <c r="C1512" s="207" t="s">
        <v>4216</v>
      </c>
      <c r="D1512" s="19">
        <v>120000</v>
      </c>
      <c r="E1512" s="19">
        <v>200000</v>
      </c>
      <c r="F1512" s="19">
        <v>500000</v>
      </c>
      <c r="G1512" s="19">
        <v>500000</v>
      </c>
      <c r="H1512" s="250"/>
      <c r="I1512" s="255" t="s">
        <v>4631</v>
      </c>
    </row>
    <row r="1513" spans="1:9" ht="13.15" customHeight="1" x14ac:dyDescent="0.25">
      <c r="A1513" s="3">
        <v>6</v>
      </c>
      <c r="B1513" s="254" t="s">
        <v>4417</v>
      </c>
      <c r="C1513" s="207" t="s">
        <v>4217</v>
      </c>
      <c r="D1513" s="19">
        <v>740000</v>
      </c>
      <c r="E1513" s="19">
        <v>1200000</v>
      </c>
      <c r="F1513" s="19">
        <v>2700000</v>
      </c>
      <c r="G1513" s="19">
        <v>2700000</v>
      </c>
      <c r="H1513" s="250"/>
      <c r="I1513" s="255" t="s">
        <v>4631</v>
      </c>
    </row>
    <row r="1514" spans="1:9" ht="13.15" customHeight="1" x14ac:dyDescent="0.25">
      <c r="A1514" s="3">
        <v>7</v>
      </c>
      <c r="B1514" s="254" t="s">
        <v>4428</v>
      </c>
      <c r="C1514" s="207" t="s">
        <v>4228</v>
      </c>
      <c r="D1514" s="19">
        <v>20000</v>
      </c>
      <c r="E1514" s="19">
        <v>60000</v>
      </c>
      <c r="F1514" s="19">
        <v>1000000</v>
      </c>
      <c r="G1514" s="19">
        <v>1000000</v>
      </c>
      <c r="H1514" s="250"/>
      <c r="I1514" s="255" t="s">
        <v>4631</v>
      </c>
    </row>
    <row r="1515" spans="1:9" ht="13.15" customHeight="1" x14ac:dyDescent="0.25">
      <c r="A1515" s="3">
        <v>8</v>
      </c>
      <c r="B1515" s="254" t="s">
        <v>4432</v>
      </c>
      <c r="C1515" s="207" t="s">
        <v>4232</v>
      </c>
      <c r="D1515" s="19">
        <v>1050000</v>
      </c>
      <c r="E1515" s="20">
        <v>0</v>
      </c>
      <c r="F1515" s="19">
        <v>1500000</v>
      </c>
      <c r="G1515" s="19">
        <v>1500000</v>
      </c>
      <c r="H1515" s="250"/>
      <c r="I1515" s="255" t="s">
        <v>4631</v>
      </c>
    </row>
    <row r="1516" spans="1:9" ht="13.15" customHeight="1" x14ac:dyDescent="0.25">
      <c r="A1516" s="3">
        <v>9</v>
      </c>
      <c r="B1516" s="254" t="s">
        <v>4445</v>
      </c>
      <c r="C1516" s="207" t="s">
        <v>4245</v>
      </c>
      <c r="D1516" s="20">
        <v>0</v>
      </c>
      <c r="E1516" s="20">
        <v>0</v>
      </c>
      <c r="F1516" s="19">
        <v>500000</v>
      </c>
      <c r="G1516" s="19">
        <v>500000</v>
      </c>
      <c r="H1516" s="250"/>
      <c r="I1516" s="255" t="s">
        <v>4631</v>
      </c>
    </row>
    <row r="1517" spans="1:9" ht="13.15" customHeight="1" x14ac:dyDescent="0.25">
      <c r="A1517" s="3">
        <v>10</v>
      </c>
      <c r="B1517" s="254" t="s">
        <v>4421</v>
      </c>
      <c r="C1517" s="207" t="s">
        <v>4221</v>
      </c>
      <c r="D1517" s="19">
        <v>360000</v>
      </c>
      <c r="E1517" s="20">
        <v>0</v>
      </c>
      <c r="F1517" s="19">
        <v>300000</v>
      </c>
      <c r="G1517" s="19">
        <v>300000</v>
      </c>
      <c r="H1517" s="250"/>
      <c r="I1517" s="255" t="s">
        <v>4631</v>
      </c>
    </row>
    <row r="1518" spans="1:9" ht="13.15" customHeight="1" x14ac:dyDescent="0.25">
      <c r="A1518" s="3">
        <v>11</v>
      </c>
      <c r="B1518" s="254" t="s">
        <v>4423</v>
      </c>
      <c r="C1518" s="207" t="s">
        <v>4223</v>
      </c>
      <c r="D1518" s="19">
        <v>120000</v>
      </c>
      <c r="E1518" s="19">
        <v>500000</v>
      </c>
      <c r="F1518" s="19">
        <v>2000000</v>
      </c>
      <c r="G1518" s="19">
        <v>1000000</v>
      </c>
      <c r="H1518" s="250"/>
      <c r="I1518" s="255" t="s">
        <v>4631</v>
      </c>
    </row>
    <row r="1519" spans="1:9" ht="13.15" customHeight="1" x14ac:dyDescent="0.25">
      <c r="A1519" s="3">
        <v>12</v>
      </c>
      <c r="B1519" s="254" t="s">
        <v>4491</v>
      </c>
      <c r="C1519" s="207" t="s">
        <v>4294</v>
      </c>
      <c r="D1519" s="20">
        <v>0</v>
      </c>
      <c r="E1519" s="20">
        <v>0</v>
      </c>
      <c r="F1519" s="19">
        <v>300000</v>
      </c>
      <c r="G1519" s="19">
        <v>500000</v>
      </c>
      <c r="H1519" s="250"/>
      <c r="I1519" s="255" t="s">
        <v>4631</v>
      </c>
    </row>
    <row r="1520" spans="1:9" ht="13.15" customHeight="1" x14ac:dyDescent="0.25">
      <c r="A1520" s="50" t="s">
        <v>294</v>
      </c>
      <c r="B1520" s="256"/>
      <c r="C1520" s="208"/>
      <c r="D1520" s="257">
        <v>11500000</v>
      </c>
      <c r="E1520" s="257">
        <v>4600000</v>
      </c>
      <c r="F1520" s="257">
        <v>18000000</v>
      </c>
      <c r="G1520" s="257">
        <v>17100000</v>
      </c>
      <c r="H1520" s="250"/>
      <c r="I1520" s="255"/>
    </row>
    <row r="1521" spans="1:9" ht="13.15" customHeight="1" x14ac:dyDescent="0.25">
      <c r="A1521" s="57">
        <v>143</v>
      </c>
      <c r="B1521" s="252" t="s">
        <v>4589</v>
      </c>
      <c r="C1521" s="205" t="s">
        <v>4390</v>
      </c>
      <c r="D1521" s="253"/>
      <c r="E1521" s="253"/>
      <c r="F1521" s="253"/>
      <c r="G1521" s="253"/>
      <c r="H1521" s="250"/>
      <c r="I1521" s="255"/>
    </row>
    <row r="1522" spans="1:9" ht="13.15" customHeight="1" x14ac:dyDescent="0.25">
      <c r="A1522" s="3">
        <v>1</v>
      </c>
      <c r="B1522" s="254" t="s">
        <v>4410</v>
      </c>
      <c r="C1522" s="207" t="s">
        <v>4210</v>
      </c>
      <c r="D1522" s="19">
        <v>3555581</v>
      </c>
      <c r="E1522" s="19">
        <v>7505000</v>
      </c>
      <c r="F1522" s="19">
        <v>18600000</v>
      </c>
      <c r="G1522" s="19">
        <v>18600000</v>
      </c>
      <c r="H1522" s="250"/>
      <c r="I1522" s="255" t="s">
        <v>4631</v>
      </c>
    </row>
    <row r="1523" spans="1:9" ht="13.15" customHeight="1" x14ac:dyDescent="0.25">
      <c r="A1523" s="3">
        <v>2</v>
      </c>
      <c r="B1523" s="254" t="s">
        <v>4411</v>
      </c>
      <c r="C1523" s="207" t="s">
        <v>4211</v>
      </c>
      <c r="D1523" s="19">
        <v>888920</v>
      </c>
      <c r="E1523" s="19">
        <v>1222000</v>
      </c>
      <c r="F1523" s="19">
        <v>8900000</v>
      </c>
      <c r="G1523" s="19">
        <v>8900000</v>
      </c>
      <c r="H1523" s="250"/>
      <c r="I1523" s="255" t="s">
        <v>4631</v>
      </c>
    </row>
    <row r="1524" spans="1:9" ht="13.15" customHeight="1" x14ac:dyDescent="0.25">
      <c r="A1524" s="3">
        <v>3</v>
      </c>
      <c r="B1524" s="254" t="s">
        <v>4413</v>
      </c>
      <c r="C1524" s="207" t="s">
        <v>4213</v>
      </c>
      <c r="D1524" s="19">
        <v>1777830</v>
      </c>
      <c r="E1524" s="19">
        <v>2444000</v>
      </c>
      <c r="F1524" s="19">
        <v>4700000</v>
      </c>
      <c r="G1524" s="19">
        <v>4700000</v>
      </c>
      <c r="H1524" s="250"/>
      <c r="I1524" s="255" t="s">
        <v>4631</v>
      </c>
    </row>
    <row r="1525" spans="1:9" ht="13.15" customHeight="1" x14ac:dyDescent="0.25">
      <c r="A1525" s="3">
        <v>4</v>
      </c>
      <c r="B1525" s="254" t="s">
        <v>4416</v>
      </c>
      <c r="C1525" s="207" t="s">
        <v>4216</v>
      </c>
      <c r="D1525" s="19">
        <v>2666746</v>
      </c>
      <c r="E1525" s="19">
        <v>3666000</v>
      </c>
      <c r="F1525" s="19">
        <v>2700000</v>
      </c>
      <c r="G1525" s="19">
        <v>2700000</v>
      </c>
      <c r="H1525" s="250"/>
      <c r="I1525" s="255" t="s">
        <v>4631</v>
      </c>
    </row>
    <row r="1526" spans="1:9" ht="13.15" customHeight="1" x14ac:dyDescent="0.25">
      <c r="A1526" s="3">
        <v>5</v>
      </c>
      <c r="B1526" s="254" t="s">
        <v>4417</v>
      </c>
      <c r="C1526" s="207" t="s">
        <v>4217</v>
      </c>
      <c r="D1526" s="19">
        <v>4444177</v>
      </c>
      <c r="E1526" s="19">
        <v>6110000</v>
      </c>
      <c r="F1526" s="19">
        <v>8500000</v>
      </c>
      <c r="G1526" s="19">
        <v>8500000</v>
      </c>
      <c r="H1526" s="250"/>
      <c r="I1526" s="255" t="s">
        <v>4631</v>
      </c>
    </row>
    <row r="1527" spans="1:9" ht="13.15" customHeight="1" x14ac:dyDescent="0.25">
      <c r="A1527" s="3">
        <v>6</v>
      </c>
      <c r="B1527" s="254" t="s">
        <v>4428</v>
      </c>
      <c r="C1527" s="207" t="s">
        <v>4228</v>
      </c>
      <c r="D1527" s="19">
        <v>2666746</v>
      </c>
      <c r="E1527" s="19">
        <v>3666000</v>
      </c>
      <c r="F1527" s="19">
        <v>5700000</v>
      </c>
      <c r="G1527" s="19">
        <v>5700000</v>
      </c>
      <c r="H1527" s="250"/>
      <c r="I1527" s="255" t="s">
        <v>4631</v>
      </c>
    </row>
    <row r="1528" spans="1:9" ht="13.15" customHeight="1" x14ac:dyDescent="0.25">
      <c r="A1528" s="3">
        <v>7</v>
      </c>
      <c r="B1528" s="254" t="s">
        <v>4432</v>
      </c>
      <c r="C1528" s="207" t="s">
        <v>4232</v>
      </c>
      <c r="D1528" s="19">
        <v>7111323</v>
      </c>
      <c r="E1528" s="19">
        <v>11693000</v>
      </c>
      <c r="F1528" s="19">
        <v>12200000</v>
      </c>
      <c r="G1528" s="19">
        <v>12200000</v>
      </c>
      <c r="H1528" s="250"/>
      <c r="I1528" s="255" t="s">
        <v>4631</v>
      </c>
    </row>
    <row r="1529" spans="1:9" ht="13.15" customHeight="1" x14ac:dyDescent="0.25">
      <c r="A1529" s="3">
        <v>8</v>
      </c>
      <c r="B1529" s="254" t="s">
        <v>4421</v>
      </c>
      <c r="C1529" s="207" t="s">
        <v>4221</v>
      </c>
      <c r="D1529" s="19">
        <v>10666665</v>
      </c>
      <c r="E1529" s="19">
        <v>10515000</v>
      </c>
      <c r="F1529" s="19">
        <v>10400000</v>
      </c>
      <c r="G1529" s="19">
        <v>10400000</v>
      </c>
      <c r="H1529" s="250"/>
      <c r="I1529" s="255" t="s">
        <v>4631</v>
      </c>
    </row>
    <row r="1530" spans="1:9" ht="13.15" customHeight="1" x14ac:dyDescent="0.25">
      <c r="A1530" s="3">
        <v>9</v>
      </c>
      <c r="B1530" s="254" t="s">
        <v>4438</v>
      </c>
      <c r="C1530" s="207" t="s">
        <v>4238</v>
      </c>
      <c r="D1530" s="19">
        <v>1777830</v>
      </c>
      <c r="E1530" s="19">
        <v>2444000</v>
      </c>
      <c r="F1530" s="19">
        <v>2800000</v>
      </c>
      <c r="G1530" s="19">
        <v>2800000</v>
      </c>
      <c r="H1530" s="250"/>
      <c r="I1530" s="255" t="s">
        <v>4631</v>
      </c>
    </row>
    <row r="1531" spans="1:9" ht="13.15" customHeight="1" x14ac:dyDescent="0.25">
      <c r="A1531" s="3">
        <v>10</v>
      </c>
      <c r="B1531" s="254" t="s">
        <v>4423</v>
      </c>
      <c r="C1531" s="207" t="s">
        <v>4223</v>
      </c>
      <c r="D1531" s="19">
        <v>4444182</v>
      </c>
      <c r="E1531" s="19">
        <v>6235000</v>
      </c>
      <c r="F1531" s="19">
        <v>8500000</v>
      </c>
      <c r="G1531" s="19">
        <v>8500000</v>
      </c>
      <c r="H1531" s="250"/>
      <c r="I1531" s="255" t="s">
        <v>4631</v>
      </c>
    </row>
    <row r="1532" spans="1:9" ht="13.15" customHeight="1" x14ac:dyDescent="0.25">
      <c r="A1532" s="50" t="s">
        <v>294</v>
      </c>
      <c r="B1532" s="256"/>
      <c r="C1532" s="208"/>
      <c r="D1532" s="257">
        <v>40000000</v>
      </c>
      <c r="E1532" s="257">
        <v>55500000</v>
      </c>
      <c r="F1532" s="257">
        <v>83000000</v>
      </c>
      <c r="G1532" s="257">
        <v>83000000</v>
      </c>
      <c r="H1532" s="250"/>
      <c r="I1532" s="255"/>
    </row>
    <row r="1533" spans="1:9" ht="13.15" customHeight="1" x14ac:dyDescent="0.25">
      <c r="A1533" s="57">
        <v>144</v>
      </c>
      <c r="B1533" s="252" t="s">
        <v>4591</v>
      </c>
      <c r="C1533" s="205" t="s">
        <v>4391</v>
      </c>
      <c r="D1533" s="253"/>
      <c r="E1533" s="253"/>
      <c r="F1533" s="253"/>
      <c r="G1533" s="253"/>
      <c r="H1533" s="250"/>
      <c r="I1533" s="255"/>
    </row>
    <row r="1534" spans="1:9" ht="13.15" customHeight="1" x14ac:dyDescent="0.25">
      <c r="A1534" s="3">
        <v>1</v>
      </c>
      <c r="B1534" s="254" t="s">
        <v>4410</v>
      </c>
      <c r="C1534" s="207" t="s">
        <v>4210</v>
      </c>
      <c r="D1534" s="19">
        <v>2170000</v>
      </c>
      <c r="E1534" s="19">
        <v>2517000</v>
      </c>
      <c r="F1534" s="19">
        <v>4000000</v>
      </c>
      <c r="G1534" s="19">
        <v>4000000</v>
      </c>
      <c r="H1534" s="250"/>
      <c r="I1534" s="255" t="s">
        <v>4631</v>
      </c>
    </row>
    <row r="1535" spans="1:9" ht="13.15" customHeight="1" x14ac:dyDescent="0.25">
      <c r="A1535" s="3">
        <v>2</v>
      </c>
      <c r="B1535" s="254" t="s">
        <v>4411</v>
      </c>
      <c r="C1535" s="207" t="s">
        <v>4211</v>
      </c>
      <c r="D1535" s="19">
        <v>1072000</v>
      </c>
      <c r="E1535" s="19">
        <v>346200</v>
      </c>
      <c r="F1535" s="19">
        <v>500000</v>
      </c>
      <c r="G1535" s="19">
        <v>500000</v>
      </c>
      <c r="H1535" s="250"/>
      <c r="I1535" s="255" t="s">
        <v>4631</v>
      </c>
    </row>
    <row r="1536" spans="1:9" ht="13.15" customHeight="1" x14ac:dyDescent="0.25">
      <c r="A1536" s="3">
        <v>3</v>
      </c>
      <c r="B1536" s="254" t="s">
        <v>4413</v>
      </c>
      <c r="C1536" s="207" t="s">
        <v>4213</v>
      </c>
      <c r="D1536" s="19">
        <v>964000</v>
      </c>
      <c r="E1536" s="19">
        <v>680600</v>
      </c>
      <c r="F1536" s="19">
        <v>2000000</v>
      </c>
      <c r="G1536" s="19">
        <v>2000000</v>
      </c>
      <c r="H1536" s="250"/>
      <c r="I1536" s="255" t="s">
        <v>4631</v>
      </c>
    </row>
    <row r="1537" spans="1:9" ht="13.15" customHeight="1" x14ac:dyDescent="0.25">
      <c r="A1537" s="3">
        <v>4</v>
      </c>
      <c r="B1537" s="254" t="s">
        <v>4416</v>
      </c>
      <c r="C1537" s="207" t="s">
        <v>4216</v>
      </c>
      <c r="D1537" s="19">
        <v>1067100</v>
      </c>
      <c r="E1537" s="19">
        <v>550000</v>
      </c>
      <c r="F1537" s="19">
        <v>1500000</v>
      </c>
      <c r="G1537" s="19">
        <v>1000000</v>
      </c>
      <c r="H1537" s="250"/>
      <c r="I1537" s="255" t="s">
        <v>4631</v>
      </c>
    </row>
    <row r="1538" spans="1:9" ht="13.15" customHeight="1" x14ac:dyDescent="0.25">
      <c r="A1538" s="3">
        <v>5</v>
      </c>
      <c r="B1538" s="254" t="s">
        <v>4417</v>
      </c>
      <c r="C1538" s="207" t="s">
        <v>4217</v>
      </c>
      <c r="D1538" s="19">
        <v>704000</v>
      </c>
      <c r="E1538" s="19">
        <v>876000</v>
      </c>
      <c r="F1538" s="19">
        <v>2000000</v>
      </c>
      <c r="G1538" s="19">
        <v>2000000</v>
      </c>
      <c r="H1538" s="250"/>
      <c r="I1538" s="255" t="s">
        <v>4631</v>
      </c>
    </row>
    <row r="1539" spans="1:9" ht="13.15" customHeight="1" x14ac:dyDescent="0.25">
      <c r="A1539" s="3">
        <v>6</v>
      </c>
      <c r="B1539" s="254" t="s">
        <v>4428</v>
      </c>
      <c r="C1539" s="207" t="s">
        <v>4228</v>
      </c>
      <c r="D1539" s="19">
        <v>1057600</v>
      </c>
      <c r="E1539" s="19">
        <v>1223400</v>
      </c>
      <c r="F1539" s="19">
        <v>2000000</v>
      </c>
      <c r="G1539" s="19">
        <v>2000000</v>
      </c>
      <c r="H1539" s="250"/>
      <c r="I1539" s="255" t="s">
        <v>4631</v>
      </c>
    </row>
    <row r="1540" spans="1:9" ht="13.15" customHeight="1" x14ac:dyDescent="0.25">
      <c r="A1540" s="3">
        <v>7</v>
      </c>
      <c r="B1540" s="254" t="s">
        <v>4432</v>
      </c>
      <c r="C1540" s="207" t="s">
        <v>4232</v>
      </c>
      <c r="D1540" s="19">
        <v>236000</v>
      </c>
      <c r="E1540" s="19">
        <v>918600</v>
      </c>
      <c r="F1540" s="19">
        <v>1000000</v>
      </c>
      <c r="G1540" s="19">
        <v>1500000</v>
      </c>
      <c r="H1540" s="250"/>
      <c r="I1540" s="255" t="s">
        <v>4631</v>
      </c>
    </row>
    <row r="1541" spans="1:9" ht="13.15" customHeight="1" x14ac:dyDescent="0.25">
      <c r="A1541" s="3">
        <v>8</v>
      </c>
      <c r="B1541" s="254" t="s">
        <v>4421</v>
      </c>
      <c r="C1541" s="207" t="s">
        <v>4221</v>
      </c>
      <c r="D1541" s="20">
        <v>0</v>
      </c>
      <c r="E1541" s="19">
        <v>108000</v>
      </c>
      <c r="F1541" s="19">
        <v>1000000</v>
      </c>
      <c r="G1541" s="19">
        <v>1000000</v>
      </c>
      <c r="H1541" s="250"/>
      <c r="I1541" s="255" t="s">
        <v>4631</v>
      </c>
    </row>
    <row r="1542" spans="1:9" ht="13.15" customHeight="1" x14ac:dyDescent="0.25">
      <c r="A1542" s="3">
        <v>9</v>
      </c>
      <c r="B1542" s="254" t="s">
        <v>4423</v>
      </c>
      <c r="C1542" s="207" t="s">
        <v>4223</v>
      </c>
      <c r="D1542" s="19">
        <v>728500</v>
      </c>
      <c r="E1542" s="19">
        <v>782800</v>
      </c>
      <c r="F1542" s="19">
        <v>2000000</v>
      </c>
      <c r="G1542" s="19">
        <v>2000000</v>
      </c>
      <c r="H1542" s="250"/>
      <c r="I1542" s="255" t="s">
        <v>4631</v>
      </c>
    </row>
    <row r="1543" spans="1:9" ht="13.15" customHeight="1" x14ac:dyDescent="0.25">
      <c r="A1543" s="50" t="s">
        <v>294</v>
      </c>
      <c r="B1543" s="256"/>
      <c r="C1543" s="208"/>
      <c r="D1543" s="257">
        <v>7999200</v>
      </c>
      <c r="E1543" s="257">
        <v>8002600</v>
      </c>
      <c r="F1543" s="257">
        <v>16000000</v>
      </c>
      <c r="G1543" s="257">
        <v>16000000</v>
      </c>
      <c r="H1543" s="250"/>
      <c r="I1543" s="255"/>
    </row>
    <row r="1544" spans="1:9" ht="13.15" customHeight="1" x14ac:dyDescent="0.25">
      <c r="A1544" s="57">
        <v>145</v>
      </c>
      <c r="B1544" s="252" t="s">
        <v>4593</v>
      </c>
      <c r="C1544" s="205" t="s">
        <v>4392</v>
      </c>
      <c r="D1544" s="253"/>
      <c r="E1544" s="253"/>
      <c r="F1544" s="253"/>
      <c r="G1544" s="253"/>
      <c r="H1544" s="250"/>
      <c r="I1544" s="255"/>
    </row>
    <row r="1545" spans="1:9" ht="13.15" customHeight="1" x14ac:dyDescent="0.25">
      <c r="A1545" s="3">
        <v>1</v>
      </c>
      <c r="B1545" s="254" t="s">
        <v>4410</v>
      </c>
      <c r="C1545" s="207" t="s">
        <v>4210</v>
      </c>
      <c r="D1545" s="19">
        <v>2300000</v>
      </c>
      <c r="E1545" s="19">
        <v>700000</v>
      </c>
      <c r="F1545" s="19">
        <v>2500000</v>
      </c>
      <c r="G1545" s="19">
        <v>2000000</v>
      </c>
      <c r="H1545" s="250"/>
      <c r="I1545" s="255" t="s">
        <v>4631</v>
      </c>
    </row>
    <row r="1546" spans="1:9" ht="13.15" customHeight="1" x14ac:dyDescent="0.25">
      <c r="A1546" s="3">
        <v>2</v>
      </c>
      <c r="B1546" s="254" t="s">
        <v>4425</v>
      </c>
      <c r="C1546" s="207" t="s">
        <v>4225</v>
      </c>
      <c r="D1546" s="20">
        <v>0</v>
      </c>
      <c r="E1546" s="20">
        <v>0</v>
      </c>
      <c r="F1546" s="19">
        <v>500000</v>
      </c>
      <c r="G1546" s="19">
        <v>250000</v>
      </c>
      <c r="H1546" s="250"/>
      <c r="I1546" s="255" t="s">
        <v>4631</v>
      </c>
    </row>
    <row r="1547" spans="1:9" ht="13.15" customHeight="1" x14ac:dyDescent="0.25">
      <c r="A1547" s="3">
        <v>3</v>
      </c>
      <c r="B1547" s="254" t="s">
        <v>4411</v>
      </c>
      <c r="C1547" s="207" t="s">
        <v>4211</v>
      </c>
      <c r="D1547" s="19">
        <v>1150000</v>
      </c>
      <c r="E1547" s="19">
        <v>500000</v>
      </c>
      <c r="F1547" s="19">
        <v>1000000</v>
      </c>
      <c r="G1547" s="19">
        <v>1500000</v>
      </c>
      <c r="H1547" s="250"/>
      <c r="I1547" s="255" t="s">
        <v>4631</v>
      </c>
    </row>
    <row r="1548" spans="1:9" ht="13.15" customHeight="1" x14ac:dyDescent="0.25">
      <c r="A1548" s="3">
        <v>4</v>
      </c>
      <c r="B1548" s="254" t="s">
        <v>4413</v>
      </c>
      <c r="C1548" s="207" t="s">
        <v>4213</v>
      </c>
      <c r="D1548" s="20">
        <v>0</v>
      </c>
      <c r="E1548" s="20">
        <v>0</v>
      </c>
      <c r="F1548" s="19">
        <v>500000</v>
      </c>
      <c r="G1548" s="19">
        <v>1000000</v>
      </c>
      <c r="H1548" s="250"/>
      <c r="I1548" s="255" t="s">
        <v>4631</v>
      </c>
    </row>
    <row r="1549" spans="1:9" ht="13.15" customHeight="1" x14ac:dyDescent="0.25">
      <c r="A1549" s="3">
        <v>5</v>
      </c>
      <c r="B1549" s="254" t="s">
        <v>4416</v>
      </c>
      <c r="C1549" s="207" t="s">
        <v>4216</v>
      </c>
      <c r="D1549" s="20">
        <v>0</v>
      </c>
      <c r="E1549" s="20">
        <v>0</v>
      </c>
      <c r="F1549" s="19">
        <v>500000</v>
      </c>
      <c r="G1549" s="19">
        <v>500000</v>
      </c>
      <c r="H1549" s="250"/>
      <c r="I1549" s="255" t="s">
        <v>4631</v>
      </c>
    </row>
    <row r="1550" spans="1:9" ht="13.15" customHeight="1" x14ac:dyDescent="0.25">
      <c r="A1550" s="3">
        <v>6</v>
      </c>
      <c r="B1550" s="254" t="s">
        <v>4417</v>
      </c>
      <c r="C1550" s="207" t="s">
        <v>4217</v>
      </c>
      <c r="D1550" s="20">
        <v>0</v>
      </c>
      <c r="E1550" s="20">
        <v>0</v>
      </c>
      <c r="F1550" s="19">
        <v>950000</v>
      </c>
      <c r="G1550" s="19">
        <v>750000</v>
      </c>
      <c r="H1550" s="250"/>
      <c r="I1550" s="255" t="s">
        <v>4631</v>
      </c>
    </row>
    <row r="1551" spans="1:9" ht="13.15" customHeight="1" x14ac:dyDescent="0.25">
      <c r="A1551" s="3">
        <v>7</v>
      </c>
      <c r="B1551" s="254" t="s">
        <v>4428</v>
      </c>
      <c r="C1551" s="207" t="s">
        <v>4228</v>
      </c>
      <c r="D1551" s="20">
        <v>0</v>
      </c>
      <c r="E1551" s="20">
        <v>0</v>
      </c>
      <c r="F1551" s="19">
        <v>500000</v>
      </c>
      <c r="G1551" s="19">
        <v>250000</v>
      </c>
      <c r="H1551" s="250"/>
      <c r="I1551" s="255" t="s">
        <v>4631</v>
      </c>
    </row>
    <row r="1552" spans="1:9" ht="13.15" customHeight="1" x14ac:dyDescent="0.25">
      <c r="A1552" s="3">
        <v>8</v>
      </c>
      <c r="B1552" s="254" t="s">
        <v>4432</v>
      </c>
      <c r="C1552" s="207" t="s">
        <v>4232</v>
      </c>
      <c r="D1552" s="20">
        <v>0</v>
      </c>
      <c r="E1552" s="20">
        <v>0</v>
      </c>
      <c r="F1552" s="19">
        <v>1500000</v>
      </c>
      <c r="G1552" s="19">
        <v>1500000</v>
      </c>
      <c r="H1552" s="250"/>
      <c r="I1552" s="255" t="s">
        <v>4631</v>
      </c>
    </row>
    <row r="1553" spans="1:9" ht="13.15" customHeight="1" x14ac:dyDescent="0.25">
      <c r="A1553" s="3">
        <v>9</v>
      </c>
      <c r="B1553" s="254" t="s">
        <v>4421</v>
      </c>
      <c r="C1553" s="207" t="s">
        <v>4221</v>
      </c>
      <c r="D1553" s="19">
        <v>750000</v>
      </c>
      <c r="E1553" s="19">
        <v>100000</v>
      </c>
      <c r="F1553" s="19">
        <v>500000</v>
      </c>
      <c r="G1553" s="19">
        <v>500000</v>
      </c>
      <c r="H1553" s="250"/>
      <c r="I1553" s="255" t="s">
        <v>4631</v>
      </c>
    </row>
    <row r="1554" spans="1:9" ht="13.15" customHeight="1" x14ac:dyDescent="0.25">
      <c r="A1554" s="3">
        <v>10</v>
      </c>
      <c r="B1554" s="254" t="s">
        <v>4438</v>
      </c>
      <c r="C1554" s="207" t="s">
        <v>4238</v>
      </c>
      <c r="D1554" s="20">
        <v>0</v>
      </c>
      <c r="E1554" s="20">
        <v>0</v>
      </c>
      <c r="F1554" s="19">
        <v>500000</v>
      </c>
      <c r="G1554" s="19">
        <v>262500</v>
      </c>
      <c r="H1554" s="250"/>
      <c r="I1554" s="255" t="s">
        <v>4631</v>
      </c>
    </row>
    <row r="1555" spans="1:9" ht="13.15" customHeight="1" x14ac:dyDescent="0.25">
      <c r="A1555" s="3">
        <v>11</v>
      </c>
      <c r="B1555" s="254" t="s">
        <v>4423</v>
      </c>
      <c r="C1555" s="207" t="s">
        <v>4223</v>
      </c>
      <c r="D1555" s="19">
        <v>800000</v>
      </c>
      <c r="E1555" s="19">
        <v>200000</v>
      </c>
      <c r="F1555" s="19">
        <v>800000</v>
      </c>
      <c r="G1555" s="19">
        <v>750000</v>
      </c>
      <c r="H1555" s="250"/>
      <c r="I1555" s="255" t="s">
        <v>4631</v>
      </c>
    </row>
    <row r="1556" spans="1:9" ht="13.15" customHeight="1" x14ac:dyDescent="0.25">
      <c r="A1556" s="50" t="s">
        <v>294</v>
      </c>
      <c r="B1556" s="256"/>
      <c r="C1556" s="208"/>
      <c r="D1556" s="257">
        <v>5000000</v>
      </c>
      <c r="E1556" s="257">
        <v>1500000</v>
      </c>
      <c r="F1556" s="257">
        <v>9750000</v>
      </c>
      <c r="G1556" s="257">
        <v>9262500</v>
      </c>
      <c r="H1556" s="250"/>
      <c r="I1556" s="255"/>
    </row>
    <row r="1557" spans="1:9" ht="13.15" customHeight="1" x14ac:dyDescent="0.25">
      <c r="A1557" s="57">
        <v>148</v>
      </c>
      <c r="B1557" s="252" t="s">
        <v>4597</v>
      </c>
      <c r="C1557" s="205" t="s">
        <v>4393</v>
      </c>
      <c r="D1557" s="253"/>
      <c r="E1557" s="253"/>
      <c r="F1557" s="253"/>
      <c r="G1557" s="253"/>
      <c r="H1557" s="250"/>
      <c r="I1557" s="255"/>
    </row>
    <row r="1558" spans="1:9" ht="13.15" customHeight="1" x14ac:dyDescent="0.25">
      <c r="A1558" s="3">
        <v>1</v>
      </c>
      <c r="B1558" s="254" t="s">
        <v>4410</v>
      </c>
      <c r="C1558" s="207" t="s">
        <v>4210</v>
      </c>
      <c r="D1558" s="19">
        <v>535000</v>
      </c>
      <c r="E1558" s="19">
        <v>1030000</v>
      </c>
      <c r="F1558" s="19">
        <v>2000000</v>
      </c>
      <c r="G1558" s="19">
        <v>1500000</v>
      </c>
      <c r="H1558" s="250"/>
      <c r="I1558" s="255" t="s">
        <v>4631</v>
      </c>
    </row>
    <row r="1559" spans="1:9" ht="13.15" customHeight="1" x14ac:dyDescent="0.25">
      <c r="A1559" s="3">
        <v>2</v>
      </c>
      <c r="B1559" s="254" t="s">
        <v>4425</v>
      </c>
      <c r="C1559" s="207" t="s">
        <v>4225</v>
      </c>
      <c r="D1559" s="19">
        <v>180000</v>
      </c>
      <c r="E1559" s="19">
        <v>310000</v>
      </c>
      <c r="F1559" s="19">
        <v>500000</v>
      </c>
      <c r="G1559" s="19">
        <v>350000</v>
      </c>
      <c r="H1559" s="250"/>
      <c r="I1559" s="255" t="s">
        <v>4631</v>
      </c>
    </row>
    <row r="1560" spans="1:9" ht="13.15" customHeight="1" x14ac:dyDescent="0.25">
      <c r="A1560" s="3">
        <v>3</v>
      </c>
      <c r="B1560" s="254" t="s">
        <v>4411</v>
      </c>
      <c r="C1560" s="207" t="s">
        <v>4211</v>
      </c>
      <c r="D1560" s="19">
        <v>50000</v>
      </c>
      <c r="E1560" s="19">
        <v>165000</v>
      </c>
      <c r="F1560" s="19">
        <v>500000</v>
      </c>
      <c r="G1560" s="19">
        <v>350000</v>
      </c>
      <c r="H1560" s="250"/>
      <c r="I1560" s="255" t="s">
        <v>4631</v>
      </c>
    </row>
    <row r="1561" spans="1:9" ht="13.15" customHeight="1" x14ac:dyDescent="0.25">
      <c r="A1561" s="3">
        <v>4</v>
      </c>
      <c r="B1561" s="254" t="s">
        <v>4413</v>
      </c>
      <c r="C1561" s="207" t="s">
        <v>4213</v>
      </c>
      <c r="D1561" s="19">
        <v>535000</v>
      </c>
      <c r="E1561" s="19">
        <v>620000</v>
      </c>
      <c r="F1561" s="19">
        <v>800000</v>
      </c>
      <c r="G1561" s="19">
        <v>1500000</v>
      </c>
      <c r="H1561" s="250"/>
      <c r="I1561" s="255" t="s">
        <v>4631</v>
      </c>
    </row>
    <row r="1562" spans="1:9" ht="13.15" customHeight="1" x14ac:dyDescent="0.25">
      <c r="A1562" s="3">
        <v>5</v>
      </c>
      <c r="B1562" s="254" t="s">
        <v>4452</v>
      </c>
      <c r="C1562" s="207" t="s">
        <v>4252</v>
      </c>
      <c r="D1562" s="19">
        <v>45000</v>
      </c>
      <c r="E1562" s="19">
        <v>175000</v>
      </c>
      <c r="F1562" s="19">
        <v>500000</v>
      </c>
      <c r="G1562" s="19">
        <v>300000</v>
      </c>
      <c r="H1562" s="250"/>
      <c r="I1562" s="255" t="s">
        <v>4631</v>
      </c>
    </row>
    <row r="1563" spans="1:9" ht="13.15" customHeight="1" x14ac:dyDescent="0.25">
      <c r="A1563" s="3">
        <v>6</v>
      </c>
      <c r="B1563" s="254" t="s">
        <v>4417</v>
      </c>
      <c r="C1563" s="207" t="s">
        <v>4217</v>
      </c>
      <c r="D1563" s="19">
        <v>460000</v>
      </c>
      <c r="E1563" s="19">
        <v>720000</v>
      </c>
      <c r="F1563" s="19">
        <v>1800000</v>
      </c>
      <c r="G1563" s="19">
        <v>2000000</v>
      </c>
      <c r="H1563" s="250"/>
      <c r="I1563" s="255" t="s">
        <v>4631</v>
      </c>
    </row>
    <row r="1564" spans="1:9" ht="13.15" customHeight="1" x14ac:dyDescent="0.25">
      <c r="A1564" s="3">
        <v>7</v>
      </c>
      <c r="B1564" s="254" t="s">
        <v>4432</v>
      </c>
      <c r="C1564" s="207" t="s">
        <v>4232</v>
      </c>
      <c r="D1564" s="19">
        <v>545000</v>
      </c>
      <c r="E1564" s="19">
        <v>755000</v>
      </c>
      <c r="F1564" s="19">
        <v>2000000</v>
      </c>
      <c r="G1564" s="19">
        <v>2000000</v>
      </c>
      <c r="H1564" s="250"/>
      <c r="I1564" s="255" t="s">
        <v>4631</v>
      </c>
    </row>
    <row r="1565" spans="1:9" ht="13.15" customHeight="1" x14ac:dyDescent="0.25">
      <c r="A1565" s="3">
        <v>8</v>
      </c>
      <c r="B1565" s="254" t="s">
        <v>4421</v>
      </c>
      <c r="C1565" s="207" t="s">
        <v>4221</v>
      </c>
      <c r="D1565" s="19">
        <v>140000</v>
      </c>
      <c r="E1565" s="19">
        <v>210000</v>
      </c>
      <c r="F1565" s="19">
        <v>500000</v>
      </c>
      <c r="G1565" s="19">
        <v>350000</v>
      </c>
      <c r="H1565" s="250"/>
      <c r="I1565" s="255" t="s">
        <v>4631</v>
      </c>
    </row>
    <row r="1566" spans="1:9" ht="13.15" customHeight="1" x14ac:dyDescent="0.25">
      <c r="A1566" s="3">
        <v>9</v>
      </c>
      <c r="B1566" s="254" t="s">
        <v>4423</v>
      </c>
      <c r="C1566" s="207" t="s">
        <v>4223</v>
      </c>
      <c r="D1566" s="19">
        <v>135000</v>
      </c>
      <c r="E1566" s="19">
        <v>215000</v>
      </c>
      <c r="F1566" s="19">
        <v>500000</v>
      </c>
      <c r="G1566" s="19">
        <v>295000</v>
      </c>
      <c r="H1566" s="250"/>
      <c r="I1566" s="255" t="s">
        <v>4631</v>
      </c>
    </row>
    <row r="1567" spans="1:9" ht="13.15" customHeight="1" x14ac:dyDescent="0.25">
      <c r="A1567" s="50" t="s">
        <v>294</v>
      </c>
      <c r="B1567" s="256"/>
      <c r="C1567" s="208"/>
      <c r="D1567" s="257">
        <v>2625000</v>
      </c>
      <c r="E1567" s="257">
        <v>4200000</v>
      </c>
      <c r="F1567" s="257">
        <v>9100000</v>
      </c>
      <c r="G1567" s="257">
        <v>8645000</v>
      </c>
      <c r="H1567" s="250"/>
      <c r="I1567" s="255"/>
    </row>
    <row r="1568" spans="1:9" ht="13.15" customHeight="1" x14ac:dyDescent="0.25">
      <c r="A1568" s="57">
        <v>149</v>
      </c>
      <c r="B1568" s="252" t="s">
        <v>4599</v>
      </c>
      <c r="C1568" s="205" t="s">
        <v>4394</v>
      </c>
      <c r="D1568" s="253"/>
      <c r="E1568" s="253"/>
      <c r="F1568" s="253"/>
      <c r="G1568" s="253"/>
      <c r="H1568" s="250"/>
      <c r="I1568" s="255"/>
    </row>
    <row r="1569" spans="1:9" ht="13.15" customHeight="1" x14ac:dyDescent="0.25">
      <c r="A1569" s="3">
        <v>1</v>
      </c>
      <c r="B1569" s="254" t="s">
        <v>4410</v>
      </c>
      <c r="C1569" s="207" t="s">
        <v>4210</v>
      </c>
      <c r="D1569" s="19">
        <v>5240000</v>
      </c>
      <c r="E1569" s="19">
        <v>2248000</v>
      </c>
      <c r="F1569" s="19">
        <v>6500000</v>
      </c>
      <c r="G1569" s="19">
        <v>6500000</v>
      </c>
      <c r="H1569" s="250"/>
      <c r="I1569" s="255" t="s">
        <v>4631</v>
      </c>
    </row>
    <row r="1570" spans="1:9" ht="13.15" customHeight="1" x14ac:dyDescent="0.25">
      <c r="A1570" s="3">
        <v>2</v>
      </c>
      <c r="B1570" s="254" t="s">
        <v>4425</v>
      </c>
      <c r="C1570" s="207" t="s">
        <v>4225</v>
      </c>
      <c r="D1570" s="19">
        <v>360000</v>
      </c>
      <c r="E1570" s="19">
        <v>200000</v>
      </c>
      <c r="F1570" s="19">
        <v>500000</v>
      </c>
      <c r="G1570" s="19">
        <v>500000</v>
      </c>
      <c r="H1570" s="250"/>
      <c r="I1570" s="255" t="s">
        <v>4631</v>
      </c>
    </row>
    <row r="1571" spans="1:9" ht="13.15" customHeight="1" x14ac:dyDescent="0.25">
      <c r="A1571" s="3">
        <v>3</v>
      </c>
      <c r="B1571" s="254" t="s">
        <v>4411</v>
      </c>
      <c r="C1571" s="207" t="s">
        <v>4211</v>
      </c>
      <c r="D1571" s="19">
        <v>560000</v>
      </c>
      <c r="E1571" s="19">
        <v>245000</v>
      </c>
      <c r="F1571" s="19">
        <v>600000</v>
      </c>
      <c r="G1571" s="19">
        <v>500000</v>
      </c>
      <c r="H1571" s="250"/>
      <c r="I1571" s="255" t="s">
        <v>4631</v>
      </c>
    </row>
    <row r="1572" spans="1:9" ht="13.15" customHeight="1" x14ac:dyDescent="0.25">
      <c r="A1572" s="3">
        <v>4</v>
      </c>
      <c r="B1572" s="254" t="s">
        <v>4413</v>
      </c>
      <c r="C1572" s="207" t="s">
        <v>4213</v>
      </c>
      <c r="D1572" s="19">
        <v>1092000</v>
      </c>
      <c r="E1572" s="19">
        <v>360000</v>
      </c>
      <c r="F1572" s="19">
        <v>1200000</v>
      </c>
      <c r="G1572" s="19">
        <v>1000000</v>
      </c>
      <c r="H1572" s="250"/>
      <c r="I1572" s="255" t="s">
        <v>4631</v>
      </c>
    </row>
    <row r="1573" spans="1:9" ht="13.15" customHeight="1" x14ac:dyDescent="0.25">
      <c r="A1573" s="3">
        <v>5</v>
      </c>
      <c r="B1573" s="254" t="s">
        <v>4452</v>
      </c>
      <c r="C1573" s="207" t="s">
        <v>4252</v>
      </c>
      <c r="D1573" s="19">
        <v>690000</v>
      </c>
      <c r="E1573" s="19">
        <v>292000</v>
      </c>
      <c r="F1573" s="19">
        <v>800000</v>
      </c>
      <c r="G1573" s="19">
        <v>700000</v>
      </c>
      <c r="H1573" s="250"/>
      <c r="I1573" s="255" t="s">
        <v>4631</v>
      </c>
    </row>
    <row r="1574" spans="1:9" ht="13.15" customHeight="1" x14ac:dyDescent="0.25">
      <c r="A1574" s="3">
        <v>6</v>
      </c>
      <c r="B1574" s="254" t="s">
        <v>4417</v>
      </c>
      <c r="C1574" s="207" t="s">
        <v>4217</v>
      </c>
      <c r="D1574" s="19">
        <v>1345000</v>
      </c>
      <c r="E1574" s="19">
        <v>852000</v>
      </c>
      <c r="F1574" s="19">
        <v>2000000</v>
      </c>
      <c r="G1574" s="19">
        <v>2000000</v>
      </c>
      <c r="H1574" s="250"/>
      <c r="I1574" s="255" t="s">
        <v>4631</v>
      </c>
    </row>
    <row r="1575" spans="1:9" ht="13.15" customHeight="1" x14ac:dyDescent="0.25">
      <c r="A1575" s="3">
        <v>7</v>
      </c>
      <c r="B1575" s="254" t="s">
        <v>4428</v>
      </c>
      <c r="C1575" s="207" t="s">
        <v>4228</v>
      </c>
      <c r="D1575" s="19">
        <v>685000</v>
      </c>
      <c r="E1575" s="19">
        <v>256000</v>
      </c>
      <c r="F1575" s="19">
        <v>800000</v>
      </c>
      <c r="G1575" s="19">
        <v>700000</v>
      </c>
      <c r="H1575" s="250"/>
      <c r="I1575" s="255" t="s">
        <v>4631</v>
      </c>
    </row>
    <row r="1576" spans="1:9" ht="13.15" customHeight="1" x14ac:dyDescent="0.25">
      <c r="A1576" s="3">
        <v>8</v>
      </c>
      <c r="B1576" s="254" t="s">
        <v>4432</v>
      </c>
      <c r="C1576" s="207" t="s">
        <v>4232</v>
      </c>
      <c r="D1576" s="19">
        <v>2715000</v>
      </c>
      <c r="E1576" s="19">
        <v>1430000</v>
      </c>
      <c r="F1576" s="19">
        <v>4000000</v>
      </c>
      <c r="G1576" s="19">
        <v>3000000</v>
      </c>
      <c r="H1576" s="250"/>
      <c r="I1576" s="255" t="s">
        <v>4631</v>
      </c>
    </row>
    <row r="1577" spans="1:9" ht="13.15" customHeight="1" x14ac:dyDescent="0.25">
      <c r="A1577" s="3">
        <v>9</v>
      </c>
      <c r="B1577" s="254" t="s">
        <v>4421</v>
      </c>
      <c r="C1577" s="207" t="s">
        <v>4221</v>
      </c>
      <c r="D1577" s="19">
        <v>275000</v>
      </c>
      <c r="E1577" s="19">
        <v>102000</v>
      </c>
      <c r="F1577" s="19">
        <v>300000</v>
      </c>
      <c r="G1577" s="19">
        <v>300000</v>
      </c>
      <c r="H1577" s="250"/>
      <c r="I1577" s="255" t="s">
        <v>4631</v>
      </c>
    </row>
    <row r="1578" spans="1:9" ht="13.15" customHeight="1" x14ac:dyDescent="0.25">
      <c r="A1578" s="3">
        <v>10</v>
      </c>
      <c r="B1578" s="254" t="s">
        <v>4423</v>
      </c>
      <c r="C1578" s="207" t="s">
        <v>4223</v>
      </c>
      <c r="D1578" s="19">
        <v>705000</v>
      </c>
      <c r="E1578" s="19">
        <v>260000</v>
      </c>
      <c r="F1578" s="19">
        <v>800000</v>
      </c>
      <c r="G1578" s="19">
        <v>800000</v>
      </c>
      <c r="H1578" s="250"/>
      <c r="I1578" s="255" t="s">
        <v>4631</v>
      </c>
    </row>
    <row r="1579" spans="1:9" ht="13.15" customHeight="1" x14ac:dyDescent="0.25">
      <c r="A1579" s="50" t="s">
        <v>294</v>
      </c>
      <c r="B1579" s="256"/>
      <c r="C1579" s="208"/>
      <c r="D1579" s="257">
        <v>13667000</v>
      </c>
      <c r="E1579" s="257">
        <v>6245000</v>
      </c>
      <c r="F1579" s="257">
        <v>17500000</v>
      </c>
      <c r="G1579" s="257">
        <v>16000000</v>
      </c>
      <c r="H1579" s="250"/>
      <c r="I1579" s="255"/>
    </row>
    <row r="1580" spans="1:9" ht="13.15" customHeight="1" x14ac:dyDescent="0.25">
      <c r="A1580" s="57">
        <v>150</v>
      </c>
      <c r="B1580" s="252" t="s">
        <v>4601</v>
      </c>
      <c r="C1580" s="205" t="s">
        <v>4395</v>
      </c>
      <c r="D1580" s="253"/>
      <c r="E1580" s="253"/>
      <c r="F1580" s="253"/>
      <c r="G1580" s="253"/>
      <c r="H1580" s="250"/>
      <c r="I1580" s="255"/>
    </row>
    <row r="1581" spans="1:9" ht="13.15" customHeight="1" x14ac:dyDescent="0.25">
      <c r="A1581" s="3">
        <v>1</v>
      </c>
      <c r="B1581" s="254" t="s">
        <v>4410</v>
      </c>
      <c r="C1581" s="207" t="s">
        <v>4210</v>
      </c>
      <c r="D1581" s="19">
        <v>1200000</v>
      </c>
      <c r="E1581" s="19">
        <v>1900000</v>
      </c>
      <c r="F1581" s="19">
        <v>2000000</v>
      </c>
      <c r="G1581" s="19">
        <v>2000000</v>
      </c>
      <c r="H1581" s="250"/>
      <c r="I1581" s="255" t="s">
        <v>4631</v>
      </c>
    </row>
    <row r="1582" spans="1:9" ht="13.15" customHeight="1" x14ac:dyDescent="0.25">
      <c r="A1582" s="3">
        <v>2</v>
      </c>
      <c r="B1582" s="254" t="s">
        <v>4411</v>
      </c>
      <c r="C1582" s="207" t="s">
        <v>4211</v>
      </c>
      <c r="D1582" s="19">
        <v>800000</v>
      </c>
      <c r="E1582" s="19">
        <v>1000000</v>
      </c>
      <c r="F1582" s="19">
        <v>1200000</v>
      </c>
      <c r="G1582" s="19">
        <v>1200000</v>
      </c>
      <c r="H1582" s="250"/>
      <c r="I1582" s="255" t="s">
        <v>4631</v>
      </c>
    </row>
    <row r="1583" spans="1:9" ht="13.15" customHeight="1" x14ac:dyDescent="0.25">
      <c r="A1583" s="3">
        <v>3</v>
      </c>
      <c r="B1583" s="254" t="s">
        <v>4413</v>
      </c>
      <c r="C1583" s="207" t="s">
        <v>4213</v>
      </c>
      <c r="D1583" s="19">
        <v>725000</v>
      </c>
      <c r="E1583" s="19">
        <v>800000</v>
      </c>
      <c r="F1583" s="19">
        <v>1000000</v>
      </c>
      <c r="G1583" s="19">
        <v>1000000</v>
      </c>
      <c r="H1583" s="250"/>
      <c r="I1583" s="255" t="s">
        <v>4631</v>
      </c>
    </row>
    <row r="1584" spans="1:9" ht="13.15" customHeight="1" x14ac:dyDescent="0.25">
      <c r="A1584" s="3">
        <v>4</v>
      </c>
      <c r="B1584" s="254" t="s">
        <v>4416</v>
      </c>
      <c r="C1584" s="207" t="s">
        <v>4216</v>
      </c>
      <c r="D1584" s="19">
        <v>550000</v>
      </c>
      <c r="E1584" s="19">
        <v>700000</v>
      </c>
      <c r="F1584" s="19">
        <v>900000</v>
      </c>
      <c r="G1584" s="19">
        <v>1000000</v>
      </c>
      <c r="H1584" s="250"/>
      <c r="I1584" s="255" t="s">
        <v>4631</v>
      </c>
    </row>
    <row r="1585" spans="1:9" ht="13.15" customHeight="1" x14ac:dyDescent="0.25">
      <c r="A1585" s="3">
        <v>5</v>
      </c>
      <c r="B1585" s="254" t="s">
        <v>4417</v>
      </c>
      <c r="C1585" s="207" t="s">
        <v>4217</v>
      </c>
      <c r="D1585" s="19">
        <v>445000</v>
      </c>
      <c r="E1585" s="19">
        <v>600000</v>
      </c>
      <c r="F1585" s="19">
        <v>600000</v>
      </c>
      <c r="G1585" s="19">
        <v>600000</v>
      </c>
      <c r="H1585" s="250"/>
      <c r="I1585" s="255" t="s">
        <v>4631</v>
      </c>
    </row>
    <row r="1586" spans="1:9" ht="13.15" customHeight="1" x14ac:dyDescent="0.25">
      <c r="A1586" s="3">
        <v>6</v>
      </c>
      <c r="B1586" s="254" t="s">
        <v>4428</v>
      </c>
      <c r="C1586" s="207" t="s">
        <v>4228</v>
      </c>
      <c r="D1586" s="19">
        <v>180000</v>
      </c>
      <c r="E1586" s="19">
        <v>300000</v>
      </c>
      <c r="F1586" s="19">
        <v>300000</v>
      </c>
      <c r="G1586" s="19">
        <v>300000</v>
      </c>
      <c r="H1586" s="250"/>
      <c r="I1586" s="255" t="s">
        <v>4631</v>
      </c>
    </row>
    <row r="1587" spans="1:9" ht="13.15" customHeight="1" x14ac:dyDescent="0.25">
      <c r="A1587" s="3">
        <v>7</v>
      </c>
      <c r="B1587" s="254" t="s">
        <v>4432</v>
      </c>
      <c r="C1587" s="207" t="s">
        <v>4232</v>
      </c>
      <c r="D1587" s="19">
        <v>1800500</v>
      </c>
      <c r="E1587" s="19">
        <v>1800000</v>
      </c>
      <c r="F1587" s="19">
        <v>2300000</v>
      </c>
      <c r="G1587" s="19">
        <v>2000000</v>
      </c>
      <c r="H1587" s="250"/>
      <c r="I1587" s="255" t="s">
        <v>4631</v>
      </c>
    </row>
    <row r="1588" spans="1:9" ht="13.15" customHeight="1" x14ac:dyDescent="0.25">
      <c r="A1588" s="3">
        <v>8</v>
      </c>
      <c r="B1588" s="254" t="s">
        <v>4445</v>
      </c>
      <c r="C1588" s="207" t="s">
        <v>4245</v>
      </c>
      <c r="D1588" s="19">
        <v>100000</v>
      </c>
      <c r="E1588" s="19">
        <v>200000</v>
      </c>
      <c r="F1588" s="19">
        <v>200000</v>
      </c>
      <c r="G1588" s="19">
        <v>200000</v>
      </c>
      <c r="H1588" s="250"/>
      <c r="I1588" s="255" t="s">
        <v>4631</v>
      </c>
    </row>
    <row r="1589" spans="1:9" ht="13.15" customHeight="1" x14ac:dyDescent="0.25">
      <c r="A1589" s="3">
        <v>9</v>
      </c>
      <c r="B1589" s="254" t="s">
        <v>4421</v>
      </c>
      <c r="C1589" s="207" t="s">
        <v>4221</v>
      </c>
      <c r="D1589" s="19">
        <v>999500</v>
      </c>
      <c r="E1589" s="19">
        <v>1500000</v>
      </c>
      <c r="F1589" s="19">
        <v>1800000</v>
      </c>
      <c r="G1589" s="19">
        <v>1800000</v>
      </c>
      <c r="H1589" s="250"/>
      <c r="I1589" s="255" t="s">
        <v>4631</v>
      </c>
    </row>
    <row r="1590" spans="1:9" ht="13.15" customHeight="1" x14ac:dyDescent="0.25">
      <c r="A1590" s="3">
        <v>10</v>
      </c>
      <c r="B1590" s="254" t="s">
        <v>4423</v>
      </c>
      <c r="C1590" s="207" t="s">
        <v>4223</v>
      </c>
      <c r="D1590" s="19">
        <v>1200000</v>
      </c>
      <c r="E1590" s="19">
        <v>1200000</v>
      </c>
      <c r="F1590" s="19">
        <v>1700000</v>
      </c>
      <c r="G1590" s="19">
        <v>1900000</v>
      </c>
      <c r="H1590" s="250"/>
      <c r="I1590" s="255" t="s">
        <v>4631</v>
      </c>
    </row>
    <row r="1591" spans="1:9" ht="13.15" customHeight="1" x14ac:dyDescent="0.25">
      <c r="A1591" s="50" t="s">
        <v>294</v>
      </c>
      <c r="B1591" s="256"/>
      <c r="C1591" s="208"/>
      <c r="D1591" s="257">
        <v>8000000</v>
      </c>
      <c r="E1591" s="257">
        <v>10000000</v>
      </c>
      <c r="F1591" s="257">
        <v>12000000</v>
      </c>
      <c r="G1591" s="257">
        <v>12000000</v>
      </c>
      <c r="H1591" s="250"/>
      <c r="I1591" s="255"/>
    </row>
    <row r="1592" spans="1:9" ht="13.15" customHeight="1" x14ac:dyDescent="0.25">
      <c r="A1592" s="57">
        <v>151</v>
      </c>
      <c r="B1592" s="252" t="s">
        <v>4603</v>
      </c>
      <c r="C1592" s="205" t="s">
        <v>4396</v>
      </c>
      <c r="D1592" s="253"/>
      <c r="E1592" s="253"/>
      <c r="F1592" s="253"/>
      <c r="G1592" s="253"/>
      <c r="H1592" s="250"/>
      <c r="I1592" s="255"/>
    </row>
    <row r="1593" spans="1:9" ht="13.15" customHeight="1" x14ac:dyDescent="0.25">
      <c r="A1593" s="3">
        <v>1</v>
      </c>
      <c r="B1593" s="254" t="s">
        <v>4410</v>
      </c>
      <c r="C1593" s="207" t="s">
        <v>4210</v>
      </c>
      <c r="D1593" s="20">
        <v>0</v>
      </c>
      <c r="E1593" s="19">
        <v>2630000</v>
      </c>
      <c r="F1593" s="19">
        <v>3000000</v>
      </c>
      <c r="G1593" s="19">
        <v>3000000</v>
      </c>
      <c r="H1593" s="250"/>
      <c r="I1593" s="255" t="s">
        <v>4631</v>
      </c>
    </row>
    <row r="1594" spans="1:9" ht="13.15" customHeight="1" x14ac:dyDescent="0.25">
      <c r="A1594" s="3">
        <v>2</v>
      </c>
      <c r="B1594" s="254" t="s">
        <v>4425</v>
      </c>
      <c r="C1594" s="207" t="s">
        <v>4225</v>
      </c>
      <c r="D1594" s="20">
        <v>0</v>
      </c>
      <c r="E1594" s="19">
        <v>70500</v>
      </c>
      <c r="F1594" s="19">
        <v>100000</v>
      </c>
      <c r="G1594" s="19">
        <v>60000</v>
      </c>
      <c r="H1594" s="250"/>
      <c r="I1594" s="255" t="s">
        <v>4631</v>
      </c>
    </row>
    <row r="1595" spans="1:9" ht="13.15" customHeight="1" x14ac:dyDescent="0.25">
      <c r="A1595" s="3">
        <v>3</v>
      </c>
      <c r="B1595" s="254" t="s">
        <v>4411</v>
      </c>
      <c r="C1595" s="207" t="s">
        <v>4211</v>
      </c>
      <c r="D1595" s="20">
        <v>0</v>
      </c>
      <c r="E1595" s="19">
        <v>307000</v>
      </c>
      <c r="F1595" s="19">
        <v>450000</v>
      </c>
      <c r="G1595" s="19">
        <v>450000</v>
      </c>
      <c r="H1595" s="250"/>
      <c r="I1595" s="255" t="s">
        <v>4631</v>
      </c>
    </row>
    <row r="1596" spans="1:9" ht="13.15" customHeight="1" x14ac:dyDescent="0.25">
      <c r="A1596" s="3">
        <v>4</v>
      </c>
      <c r="B1596" s="254" t="s">
        <v>4413</v>
      </c>
      <c r="C1596" s="207" t="s">
        <v>4213</v>
      </c>
      <c r="D1596" s="20">
        <v>0</v>
      </c>
      <c r="E1596" s="19">
        <v>860000</v>
      </c>
      <c r="F1596" s="19">
        <v>1650000</v>
      </c>
      <c r="G1596" s="19">
        <v>530000</v>
      </c>
      <c r="H1596" s="250"/>
      <c r="I1596" s="255" t="s">
        <v>4631</v>
      </c>
    </row>
    <row r="1597" spans="1:9" ht="13.15" customHeight="1" x14ac:dyDescent="0.25">
      <c r="A1597" s="3">
        <v>5</v>
      </c>
      <c r="B1597" s="254" t="s">
        <v>4414</v>
      </c>
      <c r="C1597" s="207" t="s">
        <v>4214</v>
      </c>
      <c r="D1597" s="20">
        <v>0</v>
      </c>
      <c r="E1597" s="19">
        <v>42500</v>
      </c>
      <c r="F1597" s="19">
        <v>60000</v>
      </c>
      <c r="G1597" s="19">
        <v>60000</v>
      </c>
      <c r="H1597" s="250"/>
      <c r="I1597" s="255" t="s">
        <v>4631</v>
      </c>
    </row>
    <row r="1598" spans="1:9" ht="13.15" customHeight="1" x14ac:dyDescent="0.25">
      <c r="A1598" s="3">
        <v>6</v>
      </c>
      <c r="B1598" s="254" t="s">
        <v>4452</v>
      </c>
      <c r="C1598" s="207" t="s">
        <v>4252</v>
      </c>
      <c r="D1598" s="20">
        <v>0</v>
      </c>
      <c r="E1598" s="20">
        <v>0</v>
      </c>
      <c r="F1598" s="20">
        <v>0</v>
      </c>
      <c r="G1598" s="19">
        <v>500000</v>
      </c>
      <c r="H1598" s="250"/>
      <c r="I1598" s="255" t="s">
        <v>4631</v>
      </c>
    </row>
    <row r="1599" spans="1:9" ht="13.15" customHeight="1" x14ac:dyDescent="0.25">
      <c r="A1599" s="3">
        <v>7</v>
      </c>
      <c r="B1599" s="254" t="s">
        <v>4417</v>
      </c>
      <c r="C1599" s="207" t="s">
        <v>4217</v>
      </c>
      <c r="D1599" s="20">
        <v>0</v>
      </c>
      <c r="E1599" s="19">
        <v>720000</v>
      </c>
      <c r="F1599" s="19">
        <v>1640000</v>
      </c>
      <c r="G1599" s="19">
        <v>1200000</v>
      </c>
      <c r="H1599" s="250"/>
      <c r="I1599" s="255" t="s">
        <v>4631</v>
      </c>
    </row>
    <row r="1600" spans="1:9" ht="13.15" customHeight="1" x14ac:dyDescent="0.25">
      <c r="A1600" s="3">
        <v>8</v>
      </c>
      <c r="B1600" s="254" t="s">
        <v>4428</v>
      </c>
      <c r="C1600" s="207" t="s">
        <v>4228</v>
      </c>
      <c r="D1600" s="20">
        <v>0</v>
      </c>
      <c r="E1600" s="19">
        <v>260000</v>
      </c>
      <c r="F1600" s="19">
        <v>300000</v>
      </c>
      <c r="G1600" s="19">
        <v>240000</v>
      </c>
      <c r="H1600" s="250"/>
      <c r="I1600" s="255" t="s">
        <v>4631</v>
      </c>
    </row>
    <row r="1601" spans="1:9" ht="13.15" customHeight="1" x14ac:dyDescent="0.25">
      <c r="A1601" s="3">
        <v>9</v>
      </c>
      <c r="B1601" s="254" t="s">
        <v>4432</v>
      </c>
      <c r="C1601" s="207" t="s">
        <v>4232</v>
      </c>
      <c r="D1601" s="20">
        <v>0</v>
      </c>
      <c r="E1601" s="19">
        <v>660000</v>
      </c>
      <c r="F1601" s="19">
        <v>2000000</v>
      </c>
      <c r="G1601" s="19">
        <v>2100000</v>
      </c>
      <c r="H1601" s="250"/>
      <c r="I1601" s="255" t="s">
        <v>4631</v>
      </c>
    </row>
    <row r="1602" spans="1:9" ht="13.15" customHeight="1" x14ac:dyDescent="0.25">
      <c r="A1602" s="3">
        <v>10</v>
      </c>
      <c r="B1602" s="254" t="s">
        <v>4433</v>
      </c>
      <c r="C1602" s="207" t="s">
        <v>4233</v>
      </c>
      <c r="D1602" s="20">
        <v>0</v>
      </c>
      <c r="E1602" s="20">
        <v>0</v>
      </c>
      <c r="F1602" s="20">
        <v>0</v>
      </c>
      <c r="G1602" s="19">
        <v>360000</v>
      </c>
      <c r="H1602" s="250"/>
      <c r="I1602" s="255" t="s">
        <v>4631</v>
      </c>
    </row>
    <row r="1603" spans="1:9" ht="13.15" customHeight="1" x14ac:dyDescent="0.25">
      <c r="A1603" s="3">
        <v>11</v>
      </c>
      <c r="B1603" s="254" t="s">
        <v>4421</v>
      </c>
      <c r="C1603" s="207" t="s">
        <v>4221</v>
      </c>
      <c r="D1603" s="20">
        <v>0</v>
      </c>
      <c r="E1603" s="19">
        <v>130000</v>
      </c>
      <c r="F1603" s="19">
        <v>200000</v>
      </c>
      <c r="G1603" s="19">
        <v>300000</v>
      </c>
      <c r="H1603" s="250"/>
      <c r="I1603" s="255" t="s">
        <v>4631</v>
      </c>
    </row>
    <row r="1604" spans="1:9" ht="13.15" customHeight="1" x14ac:dyDescent="0.25">
      <c r="A1604" s="3">
        <v>12</v>
      </c>
      <c r="B1604" s="254" t="s">
        <v>4438</v>
      </c>
      <c r="C1604" s="207" t="s">
        <v>4238</v>
      </c>
      <c r="D1604" s="20">
        <v>0</v>
      </c>
      <c r="E1604" s="19">
        <v>130000</v>
      </c>
      <c r="F1604" s="19">
        <v>250000</v>
      </c>
      <c r="G1604" s="19">
        <v>400000</v>
      </c>
      <c r="H1604" s="250"/>
      <c r="I1604" s="255" t="s">
        <v>4631</v>
      </c>
    </row>
    <row r="1605" spans="1:9" ht="13.15" customHeight="1" x14ac:dyDescent="0.25">
      <c r="A1605" s="3">
        <v>13</v>
      </c>
      <c r="B1605" s="254" t="s">
        <v>4423</v>
      </c>
      <c r="C1605" s="207" t="s">
        <v>4223</v>
      </c>
      <c r="D1605" s="20">
        <v>0</v>
      </c>
      <c r="E1605" s="19">
        <v>190000</v>
      </c>
      <c r="F1605" s="19">
        <v>350000</v>
      </c>
      <c r="G1605" s="19">
        <v>300000</v>
      </c>
      <c r="H1605" s="250"/>
      <c r="I1605" s="255" t="s">
        <v>4631</v>
      </c>
    </row>
    <row r="1606" spans="1:9" ht="13.15" customHeight="1" x14ac:dyDescent="0.25">
      <c r="A1606" s="50" t="s">
        <v>294</v>
      </c>
      <c r="B1606" s="256"/>
      <c r="C1606" s="208"/>
      <c r="D1606" s="258">
        <v>0</v>
      </c>
      <c r="E1606" s="257">
        <v>6000000</v>
      </c>
      <c r="F1606" s="257">
        <v>10000000</v>
      </c>
      <c r="G1606" s="257">
        <v>9500000</v>
      </c>
      <c r="H1606" s="250"/>
      <c r="I1606" s="255"/>
    </row>
    <row r="1607" spans="1:9" ht="13.15" customHeight="1" x14ac:dyDescent="0.25">
      <c r="A1607" s="57">
        <v>152</v>
      </c>
      <c r="B1607" s="252" t="s">
        <v>4605</v>
      </c>
      <c r="C1607" s="205" t="s">
        <v>4397</v>
      </c>
      <c r="D1607" s="253"/>
      <c r="E1607" s="253"/>
      <c r="F1607" s="253"/>
      <c r="G1607" s="253"/>
      <c r="H1607" s="250"/>
      <c r="I1607" s="255"/>
    </row>
    <row r="1608" spans="1:9" ht="13.15" customHeight="1" x14ac:dyDescent="0.25">
      <c r="A1608" s="3">
        <v>1</v>
      </c>
      <c r="B1608" s="254" t="s">
        <v>4410</v>
      </c>
      <c r="C1608" s="207" t="s">
        <v>4210</v>
      </c>
      <c r="D1608" s="20">
        <v>0</v>
      </c>
      <c r="E1608" s="19">
        <v>2160000</v>
      </c>
      <c r="F1608" s="19">
        <v>4100000</v>
      </c>
      <c r="G1608" s="19">
        <v>4100000</v>
      </c>
      <c r="H1608" s="250"/>
      <c r="I1608" s="255" t="s">
        <v>4631</v>
      </c>
    </row>
    <row r="1609" spans="1:9" ht="13.15" customHeight="1" x14ac:dyDescent="0.25">
      <c r="A1609" s="3">
        <v>2</v>
      </c>
      <c r="B1609" s="254" t="s">
        <v>4425</v>
      </c>
      <c r="C1609" s="207" t="s">
        <v>4225</v>
      </c>
      <c r="D1609" s="20">
        <v>0</v>
      </c>
      <c r="E1609" s="19">
        <v>155000</v>
      </c>
      <c r="F1609" s="19">
        <v>800000</v>
      </c>
      <c r="G1609" s="19">
        <v>800000</v>
      </c>
      <c r="H1609" s="250"/>
      <c r="I1609" s="255" t="s">
        <v>4631</v>
      </c>
    </row>
    <row r="1610" spans="1:9" ht="13.15" customHeight="1" x14ac:dyDescent="0.25">
      <c r="A1610" s="3">
        <v>3</v>
      </c>
      <c r="B1610" s="254" t="s">
        <v>4411</v>
      </c>
      <c r="C1610" s="207" t="s">
        <v>4211</v>
      </c>
      <c r="D1610" s="20">
        <v>0</v>
      </c>
      <c r="E1610" s="19">
        <v>405000</v>
      </c>
      <c r="F1610" s="19">
        <v>500000</v>
      </c>
      <c r="G1610" s="19">
        <v>500000</v>
      </c>
      <c r="H1610" s="250"/>
      <c r="I1610" s="255" t="s">
        <v>4631</v>
      </c>
    </row>
    <row r="1611" spans="1:9" ht="13.15" customHeight="1" x14ac:dyDescent="0.25">
      <c r="A1611" s="3">
        <v>4</v>
      </c>
      <c r="B1611" s="254" t="s">
        <v>4413</v>
      </c>
      <c r="C1611" s="207" t="s">
        <v>4213</v>
      </c>
      <c r="D1611" s="20">
        <v>0</v>
      </c>
      <c r="E1611" s="19">
        <v>750000</v>
      </c>
      <c r="F1611" s="19">
        <v>1500000</v>
      </c>
      <c r="G1611" s="19">
        <v>1500000</v>
      </c>
      <c r="H1611" s="250"/>
      <c r="I1611" s="255" t="s">
        <v>4631</v>
      </c>
    </row>
    <row r="1612" spans="1:9" ht="13.15" customHeight="1" x14ac:dyDescent="0.25">
      <c r="A1612" s="3">
        <v>5</v>
      </c>
      <c r="B1612" s="254" t="s">
        <v>4416</v>
      </c>
      <c r="C1612" s="207" t="s">
        <v>4216</v>
      </c>
      <c r="D1612" s="20">
        <v>0</v>
      </c>
      <c r="E1612" s="19">
        <v>435000</v>
      </c>
      <c r="F1612" s="19">
        <v>1000000</v>
      </c>
      <c r="G1612" s="19">
        <v>1000000</v>
      </c>
      <c r="H1612" s="250"/>
      <c r="I1612" s="255" t="s">
        <v>4631</v>
      </c>
    </row>
    <row r="1613" spans="1:9" ht="13.15" customHeight="1" x14ac:dyDescent="0.25">
      <c r="A1613" s="3">
        <v>6</v>
      </c>
      <c r="B1613" s="254" t="s">
        <v>4417</v>
      </c>
      <c r="C1613" s="207" t="s">
        <v>4217</v>
      </c>
      <c r="D1613" s="20">
        <v>0</v>
      </c>
      <c r="E1613" s="19">
        <v>760000</v>
      </c>
      <c r="F1613" s="19">
        <v>2000000</v>
      </c>
      <c r="G1613" s="19">
        <v>2000000</v>
      </c>
      <c r="H1613" s="250"/>
      <c r="I1613" s="255" t="s">
        <v>4631</v>
      </c>
    </row>
    <row r="1614" spans="1:9" ht="13.15" customHeight="1" x14ac:dyDescent="0.25">
      <c r="A1614" s="3">
        <v>7</v>
      </c>
      <c r="B1614" s="254" t="s">
        <v>4428</v>
      </c>
      <c r="C1614" s="207" t="s">
        <v>4228</v>
      </c>
      <c r="D1614" s="20">
        <v>0</v>
      </c>
      <c r="E1614" s="19">
        <v>515000</v>
      </c>
      <c r="F1614" s="19">
        <v>1000000</v>
      </c>
      <c r="G1614" s="19">
        <v>1000000</v>
      </c>
      <c r="H1614" s="250"/>
      <c r="I1614" s="255" t="s">
        <v>4631</v>
      </c>
    </row>
    <row r="1615" spans="1:9" ht="13.15" customHeight="1" x14ac:dyDescent="0.25">
      <c r="A1615" s="3">
        <v>8</v>
      </c>
      <c r="B1615" s="254" t="s">
        <v>4432</v>
      </c>
      <c r="C1615" s="207" t="s">
        <v>4232</v>
      </c>
      <c r="D1615" s="20">
        <v>0</v>
      </c>
      <c r="E1615" s="19">
        <v>1140000</v>
      </c>
      <c r="F1615" s="19">
        <v>2000000</v>
      </c>
      <c r="G1615" s="19">
        <v>1220000</v>
      </c>
      <c r="H1615" s="250"/>
      <c r="I1615" s="255" t="s">
        <v>4631</v>
      </c>
    </row>
    <row r="1616" spans="1:9" ht="13.15" customHeight="1" x14ac:dyDescent="0.25">
      <c r="A1616" s="3">
        <v>9</v>
      </c>
      <c r="B1616" s="254" t="s">
        <v>4421</v>
      </c>
      <c r="C1616" s="207" t="s">
        <v>4221</v>
      </c>
      <c r="D1616" s="20">
        <v>0</v>
      </c>
      <c r="E1616" s="19">
        <v>530000</v>
      </c>
      <c r="F1616" s="19">
        <v>1200000</v>
      </c>
      <c r="G1616" s="19">
        <v>1200000</v>
      </c>
      <c r="H1616" s="250"/>
      <c r="I1616" s="255" t="s">
        <v>4631</v>
      </c>
    </row>
    <row r="1617" spans="1:9" ht="13.15" customHeight="1" x14ac:dyDescent="0.25">
      <c r="A1617" s="3">
        <v>10</v>
      </c>
      <c r="B1617" s="254" t="s">
        <v>4423</v>
      </c>
      <c r="C1617" s="207" t="s">
        <v>4223</v>
      </c>
      <c r="D1617" s="20">
        <v>0</v>
      </c>
      <c r="E1617" s="19">
        <v>350000</v>
      </c>
      <c r="F1617" s="19">
        <v>1500000</v>
      </c>
      <c r="G1617" s="19">
        <v>1500000</v>
      </c>
      <c r="H1617" s="250"/>
      <c r="I1617" s="255" t="s">
        <v>4631</v>
      </c>
    </row>
    <row r="1618" spans="1:9" ht="13.15" customHeight="1" x14ac:dyDescent="0.25">
      <c r="A1618" s="50" t="s">
        <v>294</v>
      </c>
      <c r="B1618" s="256"/>
      <c r="C1618" s="208"/>
      <c r="D1618" s="258">
        <v>0</v>
      </c>
      <c r="E1618" s="257">
        <v>7200000</v>
      </c>
      <c r="F1618" s="257">
        <v>15600000</v>
      </c>
      <c r="G1618" s="257">
        <v>14820000</v>
      </c>
      <c r="H1618" s="250"/>
      <c r="I1618" s="255"/>
    </row>
    <row r="1619" spans="1:9" ht="13.15" customHeight="1" x14ac:dyDescent="0.25">
      <c r="A1619" s="57">
        <v>153</v>
      </c>
      <c r="B1619" s="252" t="s">
        <v>4607</v>
      </c>
      <c r="C1619" s="205" t="s">
        <v>4398</v>
      </c>
      <c r="D1619" s="253"/>
      <c r="E1619" s="253"/>
      <c r="F1619" s="253"/>
      <c r="G1619" s="253"/>
      <c r="H1619" s="250"/>
      <c r="I1619" s="255"/>
    </row>
    <row r="1620" spans="1:9" ht="13.15" customHeight="1" x14ac:dyDescent="0.25">
      <c r="A1620" s="3">
        <v>1</v>
      </c>
      <c r="B1620" s="254" t="s">
        <v>4410</v>
      </c>
      <c r="C1620" s="207" t="s">
        <v>4210</v>
      </c>
      <c r="D1620" s="20">
        <v>0</v>
      </c>
      <c r="E1620" s="19">
        <v>1800000</v>
      </c>
      <c r="F1620" s="19">
        <v>2000000</v>
      </c>
      <c r="G1620" s="19">
        <v>2500000</v>
      </c>
      <c r="H1620" s="250"/>
      <c r="I1620" s="255" t="s">
        <v>4631</v>
      </c>
    </row>
    <row r="1621" spans="1:9" ht="13.15" customHeight="1" x14ac:dyDescent="0.25">
      <c r="A1621" s="3">
        <v>2</v>
      </c>
      <c r="B1621" s="254" t="s">
        <v>4425</v>
      </c>
      <c r="C1621" s="207" t="s">
        <v>4225</v>
      </c>
      <c r="D1621" s="20">
        <v>0</v>
      </c>
      <c r="E1621" s="19">
        <v>188000</v>
      </c>
      <c r="F1621" s="19">
        <v>500000</v>
      </c>
      <c r="G1621" s="19">
        <v>500000</v>
      </c>
      <c r="H1621" s="250"/>
      <c r="I1621" s="255" t="s">
        <v>4631</v>
      </c>
    </row>
    <row r="1622" spans="1:9" ht="13.15" customHeight="1" x14ac:dyDescent="0.25">
      <c r="A1622" s="3">
        <v>3</v>
      </c>
      <c r="B1622" s="254" t="s">
        <v>4411</v>
      </c>
      <c r="C1622" s="207" t="s">
        <v>4211</v>
      </c>
      <c r="D1622" s="20">
        <v>0</v>
      </c>
      <c r="E1622" s="19">
        <v>172000</v>
      </c>
      <c r="F1622" s="19">
        <v>500000</v>
      </c>
      <c r="G1622" s="19">
        <v>500000</v>
      </c>
      <c r="H1622" s="250"/>
      <c r="I1622" s="255" t="s">
        <v>4631</v>
      </c>
    </row>
    <row r="1623" spans="1:9" ht="13.15" customHeight="1" x14ac:dyDescent="0.25">
      <c r="A1623" s="3">
        <v>4</v>
      </c>
      <c r="B1623" s="254" t="s">
        <v>4412</v>
      </c>
      <c r="C1623" s="207" t="s">
        <v>4212</v>
      </c>
      <c r="D1623" s="20">
        <v>0</v>
      </c>
      <c r="E1623" s="19">
        <v>380000</v>
      </c>
      <c r="F1623" s="19">
        <v>500000</v>
      </c>
      <c r="G1623" s="19">
        <v>750000</v>
      </c>
      <c r="H1623" s="250"/>
      <c r="I1623" s="255" t="s">
        <v>4631</v>
      </c>
    </row>
    <row r="1624" spans="1:9" ht="13.15" customHeight="1" x14ac:dyDescent="0.25">
      <c r="A1624" s="3">
        <v>5</v>
      </c>
      <c r="B1624" s="254" t="s">
        <v>4568</v>
      </c>
      <c r="C1624" s="207" t="s">
        <v>4371</v>
      </c>
      <c r="D1624" s="20">
        <v>0</v>
      </c>
      <c r="E1624" s="20">
        <v>0</v>
      </c>
      <c r="F1624" s="19">
        <v>250000</v>
      </c>
      <c r="G1624" s="19">
        <v>300000</v>
      </c>
      <c r="H1624" s="250"/>
      <c r="I1624" s="255" t="s">
        <v>4631</v>
      </c>
    </row>
    <row r="1625" spans="1:9" ht="13.15" customHeight="1" x14ac:dyDescent="0.25">
      <c r="A1625" s="3">
        <v>6</v>
      </c>
      <c r="B1625" s="254" t="s">
        <v>4413</v>
      </c>
      <c r="C1625" s="207" t="s">
        <v>4213</v>
      </c>
      <c r="D1625" s="20">
        <v>0</v>
      </c>
      <c r="E1625" s="19">
        <v>330500</v>
      </c>
      <c r="F1625" s="19">
        <v>700000</v>
      </c>
      <c r="G1625" s="19">
        <v>700000</v>
      </c>
      <c r="H1625" s="250"/>
      <c r="I1625" s="255" t="s">
        <v>4631</v>
      </c>
    </row>
    <row r="1626" spans="1:9" ht="13.15" customHeight="1" x14ac:dyDescent="0.25">
      <c r="A1626" s="3">
        <v>7</v>
      </c>
      <c r="B1626" s="254" t="s">
        <v>4416</v>
      </c>
      <c r="C1626" s="207" t="s">
        <v>4216</v>
      </c>
      <c r="D1626" s="20">
        <v>0</v>
      </c>
      <c r="E1626" s="19">
        <v>265000</v>
      </c>
      <c r="F1626" s="19">
        <v>500000</v>
      </c>
      <c r="G1626" s="19">
        <v>500000</v>
      </c>
      <c r="H1626" s="250"/>
      <c r="I1626" s="255" t="s">
        <v>4631</v>
      </c>
    </row>
    <row r="1627" spans="1:9" ht="13.15" customHeight="1" x14ac:dyDescent="0.25">
      <c r="A1627" s="3">
        <v>8</v>
      </c>
      <c r="B1627" s="254" t="s">
        <v>4417</v>
      </c>
      <c r="C1627" s="207" t="s">
        <v>4217</v>
      </c>
      <c r="D1627" s="20">
        <v>0</v>
      </c>
      <c r="E1627" s="19">
        <v>172800</v>
      </c>
      <c r="F1627" s="19">
        <v>750000</v>
      </c>
      <c r="G1627" s="19">
        <v>1000000</v>
      </c>
      <c r="H1627" s="250"/>
      <c r="I1627" s="255" t="s">
        <v>4631</v>
      </c>
    </row>
    <row r="1628" spans="1:9" ht="13.15" customHeight="1" x14ac:dyDescent="0.25">
      <c r="A1628" s="3">
        <v>9</v>
      </c>
      <c r="B1628" s="254" t="s">
        <v>4428</v>
      </c>
      <c r="C1628" s="207" t="s">
        <v>4228</v>
      </c>
      <c r="D1628" s="20">
        <v>0</v>
      </c>
      <c r="E1628" s="19">
        <v>391000</v>
      </c>
      <c r="F1628" s="19">
        <v>500000</v>
      </c>
      <c r="G1628" s="19">
        <v>750000</v>
      </c>
      <c r="H1628" s="250"/>
      <c r="I1628" s="255" t="s">
        <v>4631</v>
      </c>
    </row>
    <row r="1629" spans="1:9" ht="13.15" customHeight="1" x14ac:dyDescent="0.25">
      <c r="A1629" s="3">
        <v>10</v>
      </c>
      <c r="B1629" s="254" t="s">
        <v>4432</v>
      </c>
      <c r="C1629" s="207" t="s">
        <v>4232</v>
      </c>
      <c r="D1629" s="20">
        <v>0</v>
      </c>
      <c r="E1629" s="19">
        <v>466000</v>
      </c>
      <c r="F1629" s="19">
        <v>750000</v>
      </c>
      <c r="G1629" s="19">
        <v>1000000</v>
      </c>
      <c r="H1629" s="250"/>
      <c r="I1629" s="255" t="s">
        <v>4631</v>
      </c>
    </row>
    <row r="1630" spans="1:9" ht="13.15" customHeight="1" x14ac:dyDescent="0.25">
      <c r="A1630" s="3">
        <v>11</v>
      </c>
      <c r="B1630" s="254" t="s">
        <v>4445</v>
      </c>
      <c r="C1630" s="207" t="s">
        <v>4245</v>
      </c>
      <c r="D1630" s="20">
        <v>0</v>
      </c>
      <c r="E1630" s="20">
        <v>0</v>
      </c>
      <c r="F1630" s="19">
        <v>500000</v>
      </c>
      <c r="G1630" s="19">
        <v>500000</v>
      </c>
      <c r="H1630" s="250"/>
      <c r="I1630" s="255" t="s">
        <v>4631</v>
      </c>
    </row>
    <row r="1631" spans="1:9" ht="13.15" customHeight="1" x14ac:dyDescent="0.25">
      <c r="A1631" s="3">
        <v>12</v>
      </c>
      <c r="B1631" s="254" t="s">
        <v>4435</v>
      </c>
      <c r="C1631" s="207" t="s">
        <v>4235</v>
      </c>
      <c r="D1631" s="20">
        <v>0</v>
      </c>
      <c r="E1631" s="20">
        <v>0</v>
      </c>
      <c r="F1631" s="19">
        <v>500000</v>
      </c>
      <c r="G1631" s="19">
        <v>500000</v>
      </c>
      <c r="H1631" s="250"/>
      <c r="I1631" s="255" t="s">
        <v>4631</v>
      </c>
    </row>
    <row r="1632" spans="1:9" ht="13.15" customHeight="1" x14ac:dyDescent="0.25">
      <c r="A1632" s="3">
        <v>13</v>
      </c>
      <c r="B1632" s="254" t="s">
        <v>4423</v>
      </c>
      <c r="C1632" s="207" t="s">
        <v>4223</v>
      </c>
      <c r="D1632" s="20">
        <v>0</v>
      </c>
      <c r="E1632" s="19">
        <v>400000</v>
      </c>
      <c r="F1632" s="19">
        <v>500000</v>
      </c>
      <c r="G1632" s="19">
        <v>500000</v>
      </c>
      <c r="H1632" s="250"/>
      <c r="I1632" s="255" t="s">
        <v>4631</v>
      </c>
    </row>
    <row r="1633" spans="1:9" ht="13.15" customHeight="1" x14ac:dyDescent="0.25">
      <c r="A1633" s="50" t="s">
        <v>294</v>
      </c>
      <c r="B1633" s="256"/>
      <c r="C1633" s="208"/>
      <c r="D1633" s="258">
        <v>0</v>
      </c>
      <c r="E1633" s="257">
        <v>4565300</v>
      </c>
      <c r="F1633" s="257">
        <v>8450000</v>
      </c>
      <c r="G1633" s="257">
        <v>10000000</v>
      </c>
      <c r="H1633" s="250"/>
      <c r="I1633" s="255"/>
    </row>
    <row r="1634" spans="1:9" ht="13.15" customHeight="1" x14ac:dyDescent="0.25">
      <c r="A1634" s="57">
        <v>154</v>
      </c>
      <c r="B1634" s="252" t="s">
        <v>4609</v>
      </c>
      <c r="C1634" s="205" t="s">
        <v>4399</v>
      </c>
      <c r="D1634" s="253"/>
      <c r="E1634" s="253"/>
      <c r="F1634" s="253"/>
      <c r="G1634" s="253"/>
      <c r="H1634" s="250"/>
      <c r="I1634" s="255"/>
    </row>
    <row r="1635" spans="1:9" ht="13.15" customHeight="1" x14ac:dyDescent="0.25">
      <c r="A1635" s="3">
        <v>1</v>
      </c>
      <c r="B1635" s="254" t="s">
        <v>4410</v>
      </c>
      <c r="C1635" s="207" t="s">
        <v>4210</v>
      </c>
      <c r="D1635" s="20">
        <v>0</v>
      </c>
      <c r="E1635" s="19">
        <v>8520000</v>
      </c>
      <c r="F1635" s="19">
        <v>14500000</v>
      </c>
      <c r="G1635" s="19">
        <v>13430625</v>
      </c>
      <c r="H1635" s="250"/>
      <c r="I1635" s="255" t="s">
        <v>4631</v>
      </c>
    </row>
    <row r="1636" spans="1:9" ht="13.15" customHeight="1" x14ac:dyDescent="0.25">
      <c r="A1636" s="3">
        <v>2</v>
      </c>
      <c r="B1636" s="254" t="s">
        <v>4425</v>
      </c>
      <c r="C1636" s="207" t="s">
        <v>4225</v>
      </c>
      <c r="D1636" s="20">
        <v>0</v>
      </c>
      <c r="E1636" s="19">
        <v>450000</v>
      </c>
      <c r="F1636" s="19">
        <v>750000</v>
      </c>
      <c r="G1636" s="19">
        <v>694687.5</v>
      </c>
      <c r="H1636" s="250"/>
      <c r="I1636" s="255" t="s">
        <v>4631</v>
      </c>
    </row>
    <row r="1637" spans="1:9" ht="13.15" customHeight="1" x14ac:dyDescent="0.25">
      <c r="A1637" s="3">
        <v>3</v>
      </c>
      <c r="B1637" s="254" t="s">
        <v>4411</v>
      </c>
      <c r="C1637" s="207" t="s">
        <v>4211</v>
      </c>
      <c r="D1637" s="20">
        <v>0</v>
      </c>
      <c r="E1637" s="19">
        <v>180000</v>
      </c>
      <c r="F1637" s="19">
        <v>300000</v>
      </c>
      <c r="G1637" s="19">
        <v>277875</v>
      </c>
      <c r="H1637" s="250"/>
      <c r="I1637" s="255" t="s">
        <v>4631</v>
      </c>
    </row>
    <row r="1638" spans="1:9" ht="13.15" customHeight="1" x14ac:dyDescent="0.25">
      <c r="A1638" s="3">
        <v>4</v>
      </c>
      <c r="B1638" s="254" t="s">
        <v>4413</v>
      </c>
      <c r="C1638" s="207" t="s">
        <v>4213</v>
      </c>
      <c r="D1638" s="20">
        <v>0</v>
      </c>
      <c r="E1638" s="19">
        <v>5130000</v>
      </c>
      <c r="F1638" s="19">
        <v>8550000</v>
      </c>
      <c r="G1638" s="19">
        <v>7919437.5</v>
      </c>
      <c r="H1638" s="250"/>
      <c r="I1638" s="255" t="s">
        <v>4631</v>
      </c>
    </row>
    <row r="1639" spans="1:9" ht="13.15" customHeight="1" x14ac:dyDescent="0.25">
      <c r="A1639" s="3">
        <v>5</v>
      </c>
      <c r="B1639" s="254" t="s">
        <v>4416</v>
      </c>
      <c r="C1639" s="207" t="s">
        <v>4216</v>
      </c>
      <c r="D1639" s="20">
        <v>0</v>
      </c>
      <c r="E1639" s="19">
        <v>450000</v>
      </c>
      <c r="F1639" s="19">
        <v>750000</v>
      </c>
      <c r="G1639" s="19">
        <v>694687.5</v>
      </c>
      <c r="H1639" s="250"/>
      <c r="I1639" s="255" t="s">
        <v>4631</v>
      </c>
    </row>
    <row r="1640" spans="1:9" ht="13.15" customHeight="1" x14ac:dyDescent="0.25">
      <c r="A1640" s="3">
        <v>6</v>
      </c>
      <c r="B1640" s="254" t="s">
        <v>4428</v>
      </c>
      <c r="C1640" s="207" t="s">
        <v>4228</v>
      </c>
      <c r="D1640" s="20">
        <v>0</v>
      </c>
      <c r="E1640" s="19">
        <v>2100000</v>
      </c>
      <c r="F1640" s="19">
        <v>3500000</v>
      </c>
      <c r="G1640" s="19">
        <v>3241875</v>
      </c>
      <c r="H1640" s="250"/>
      <c r="I1640" s="255" t="s">
        <v>4631</v>
      </c>
    </row>
    <row r="1641" spans="1:9" ht="13.15" customHeight="1" x14ac:dyDescent="0.25">
      <c r="A1641" s="3">
        <v>7</v>
      </c>
      <c r="B1641" s="254" t="s">
        <v>4432</v>
      </c>
      <c r="C1641" s="207" t="s">
        <v>4232</v>
      </c>
      <c r="D1641" s="20">
        <v>0</v>
      </c>
      <c r="E1641" s="19">
        <v>3300000</v>
      </c>
      <c r="F1641" s="19">
        <v>5500000</v>
      </c>
      <c r="G1641" s="19">
        <v>5094375</v>
      </c>
      <c r="H1641" s="250"/>
      <c r="I1641" s="255" t="s">
        <v>4631</v>
      </c>
    </row>
    <row r="1642" spans="1:9" ht="13.15" customHeight="1" x14ac:dyDescent="0.25">
      <c r="A1642" s="3">
        <v>8</v>
      </c>
      <c r="B1642" s="254" t="s">
        <v>4435</v>
      </c>
      <c r="C1642" s="207" t="s">
        <v>4235</v>
      </c>
      <c r="D1642" s="20">
        <v>0</v>
      </c>
      <c r="E1642" s="19">
        <v>2970000</v>
      </c>
      <c r="F1642" s="19">
        <v>4950000</v>
      </c>
      <c r="G1642" s="19">
        <v>4584937.5</v>
      </c>
      <c r="H1642" s="250"/>
      <c r="I1642" s="255" t="s">
        <v>4631</v>
      </c>
    </row>
    <row r="1643" spans="1:9" ht="13.15" customHeight="1" x14ac:dyDescent="0.25">
      <c r="A1643" s="3">
        <v>9</v>
      </c>
      <c r="B1643" s="254" t="s">
        <v>4421</v>
      </c>
      <c r="C1643" s="207" t="s">
        <v>4221</v>
      </c>
      <c r="D1643" s="20">
        <v>0</v>
      </c>
      <c r="E1643" s="19">
        <v>450000</v>
      </c>
      <c r="F1643" s="19">
        <v>450000</v>
      </c>
      <c r="G1643" s="19">
        <v>416812.5</v>
      </c>
      <c r="H1643" s="250"/>
      <c r="I1643" s="255" t="s">
        <v>4631</v>
      </c>
    </row>
    <row r="1644" spans="1:9" ht="13.15" customHeight="1" x14ac:dyDescent="0.25">
      <c r="A1644" s="3">
        <v>10</v>
      </c>
      <c r="B1644" s="254" t="s">
        <v>4423</v>
      </c>
      <c r="C1644" s="207" t="s">
        <v>4223</v>
      </c>
      <c r="D1644" s="20">
        <v>0</v>
      </c>
      <c r="E1644" s="19">
        <v>450000</v>
      </c>
      <c r="F1644" s="19">
        <v>750000</v>
      </c>
      <c r="G1644" s="19">
        <v>694687.5</v>
      </c>
      <c r="H1644" s="250"/>
      <c r="I1644" s="255" t="s">
        <v>4631</v>
      </c>
    </row>
    <row r="1645" spans="1:9" ht="13.15" customHeight="1" x14ac:dyDescent="0.25">
      <c r="A1645" s="50" t="s">
        <v>294</v>
      </c>
      <c r="B1645" s="256"/>
      <c r="C1645" s="208"/>
      <c r="D1645" s="258">
        <v>0</v>
      </c>
      <c r="E1645" s="257">
        <v>24000000</v>
      </c>
      <c r="F1645" s="257">
        <v>40000000</v>
      </c>
      <c r="G1645" s="257">
        <v>37050000</v>
      </c>
      <c r="H1645" s="250"/>
      <c r="I1645" s="255"/>
    </row>
    <row r="1646" spans="1:9" ht="13.15" customHeight="1" x14ac:dyDescent="0.25">
      <c r="A1646" s="57">
        <v>155</v>
      </c>
      <c r="B1646" s="252" t="s">
        <v>4611</v>
      </c>
      <c r="C1646" s="205" t="s">
        <v>4400</v>
      </c>
      <c r="D1646" s="253"/>
      <c r="E1646" s="253"/>
      <c r="F1646" s="253"/>
      <c r="G1646" s="253"/>
      <c r="H1646" s="250"/>
      <c r="I1646" s="255"/>
    </row>
    <row r="1647" spans="1:9" ht="13.15" customHeight="1" x14ac:dyDescent="0.25">
      <c r="A1647" s="3">
        <v>1</v>
      </c>
      <c r="B1647" s="254" t="s">
        <v>4410</v>
      </c>
      <c r="C1647" s="207" t="s">
        <v>4210</v>
      </c>
      <c r="D1647" s="20">
        <v>0</v>
      </c>
      <c r="E1647" s="20">
        <v>0</v>
      </c>
      <c r="F1647" s="19">
        <v>3000000</v>
      </c>
      <c r="G1647" s="19">
        <v>2977500</v>
      </c>
      <c r="H1647" s="250"/>
      <c r="I1647" s="255" t="s">
        <v>4631</v>
      </c>
    </row>
    <row r="1648" spans="1:9" ht="13.15" customHeight="1" x14ac:dyDescent="0.25">
      <c r="A1648" s="3">
        <v>2</v>
      </c>
      <c r="B1648" s="254" t="s">
        <v>4425</v>
      </c>
      <c r="C1648" s="207" t="s">
        <v>4225</v>
      </c>
      <c r="D1648" s="20">
        <v>0</v>
      </c>
      <c r="E1648" s="20">
        <v>0</v>
      </c>
      <c r="F1648" s="19">
        <v>500000</v>
      </c>
      <c r="G1648" s="19">
        <v>500000</v>
      </c>
      <c r="H1648" s="250"/>
      <c r="I1648" s="255" t="s">
        <v>4631</v>
      </c>
    </row>
    <row r="1649" spans="1:9" ht="13.15" customHeight="1" x14ac:dyDescent="0.25">
      <c r="A1649" s="3">
        <v>3</v>
      </c>
      <c r="B1649" s="254" t="s">
        <v>4411</v>
      </c>
      <c r="C1649" s="207" t="s">
        <v>4211</v>
      </c>
      <c r="D1649" s="20">
        <v>0</v>
      </c>
      <c r="E1649" s="20">
        <v>0</v>
      </c>
      <c r="F1649" s="19">
        <v>300000</v>
      </c>
      <c r="G1649" s="19">
        <v>300000</v>
      </c>
      <c r="H1649" s="250"/>
      <c r="I1649" s="255" t="s">
        <v>4631</v>
      </c>
    </row>
    <row r="1650" spans="1:9" ht="13.15" customHeight="1" x14ac:dyDescent="0.25">
      <c r="A1650" s="3">
        <v>4</v>
      </c>
      <c r="B1650" s="254" t="s">
        <v>4413</v>
      </c>
      <c r="C1650" s="207" t="s">
        <v>4213</v>
      </c>
      <c r="D1650" s="20">
        <v>0</v>
      </c>
      <c r="E1650" s="20">
        <v>0</v>
      </c>
      <c r="F1650" s="19">
        <v>800000</v>
      </c>
      <c r="G1650" s="19">
        <v>700000</v>
      </c>
      <c r="H1650" s="250"/>
      <c r="I1650" s="255" t="s">
        <v>4631</v>
      </c>
    </row>
    <row r="1651" spans="1:9" ht="13.15" customHeight="1" x14ac:dyDescent="0.25">
      <c r="A1651" s="3">
        <v>5</v>
      </c>
      <c r="B1651" s="254" t="s">
        <v>4416</v>
      </c>
      <c r="C1651" s="207" t="s">
        <v>4216</v>
      </c>
      <c r="D1651" s="20">
        <v>0</v>
      </c>
      <c r="E1651" s="20">
        <v>0</v>
      </c>
      <c r="F1651" s="19">
        <v>500000</v>
      </c>
      <c r="G1651" s="19">
        <v>500000</v>
      </c>
      <c r="H1651" s="250"/>
      <c r="I1651" s="255" t="s">
        <v>4631</v>
      </c>
    </row>
    <row r="1652" spans="1:9" ht="13.15" customHeight="1" x14ac:dyDescent="0.25">
      <c r="A1652" s="3">
        <v>6</v>
      </c>
      <c r="B1652" s="254" t="s">
        <v>4417</v>
      </c>
      <c r="C1652" s="207" t="s">
        <v>4217</v>
      </c>
      <c r="D1652" s="20">
        <v>0</v>
      </c>
      <c r="E1652" s="20">
        <v>0</v>
      </c>
      <c r="F1652" s="19">
        <v>600000</v>
      </c>
      <c r="G1652" s="19">
        <v>600000</v>
      </c>
      <c r="H1652" s="250"/>
      <c r="I1652" s="255" t="s">
        <v>4631</v>
      </c>
    </row>
    <row r="1653" spans="1:9" ht="13.15" customHeight="1" x14ac:dyDescent="0.25">
      <c r="A1653" s="3">
        <v>7</v>
      </c>
      <c r="B1653" s="254" t="s">
        <v>4428</v>
      </c>
      <c r="C1653" s="207" t="s">
        <v>4228</v>
      </c>
      <c r="D1653" s="20">
        <v>0</v>
      </c>
      <c r="E1653" s="20">
        <v>0</v>
      </c>
      <c r="F1653" s="19">
        <v>500000</v>
      </c>
      <c r="G1653" s="19">
        <v>400000</v>
      </c>
      <c r="H1653" s="250"/>
      <c r="I1653" s="255" t="s">
        <v>4631</v>
      </c>
    </row>
    <row r="1654" spans="1:9" ht="13.15" customHeight="1" x14ac:dyDescent="0.25">
      <c r="A1654" s="3">
        <v>8</v>
      </c>
      <c r="B1654" s="254" t="s">
        <v>4432</v>
      </c>
      <c r="C1654" s="207" t="s">
        <v>4232</v>
      </c>
      <c r="D1654" s="20">
        <v>0</v>
      </c>
      <c r="E1654" s="20">
        <v>0</v>
      </c>
      <c r="F1654" s="19">
        <v>1250000</v>
      </c>
      <c r="G1654" s="19">
        <v>1250000</v>
      </c>
      <c r="H1654" s="250"/>
      <c r="I1654" s="255" t="s">
        <v>4631</v>
      </c>
    </row>
    <row r="1655" spans="1:9" ht="13.15" customHeight="1" x14ac:dyDescent="0.25">
      <c r="A1655" s="3">
        <v>9</v>
      </c>
      <c r="B1655" s="254" t="s">
        <v>4421</v>
      </c>
      <c r="C1655" s="207" t="s">
        <v>4221</v>
      </c>
      <c r="D1655" s="20">
        <v>0</v>
      </c>
      <c r="E1655" s="20">
        <v>0</v>
      </c>
      <c r="F1655" s="19">
        <v>500000</v>
      </c>
      <c r="G1655" s="19">
        <v>400000</v>
      </c>
      <c r="H1655" s="250"/>
      <c r="I1655" s="255" t="s">
        <v>4631</v>
      </c>
    </row>
    <row r="1656" spans="1:9" ht="13.15" customHeight="1" x14ac:dyDescent="0.25">
      <c r="A1656" s="3">
        <v>10</v>
      </c>
      <c r="B1656" s="254" t="s">
        <v>4423</v>
      </c>
      <c r="C1656" s="207" t="s">
        <v>4223</v>
      </c>
      <c r="D1656" s="20">
        <v>0</v>
      </c>
      <c r="E1656" s="20">
        <v>0</v>
      </c>
      <c r="F1656" s="19">
        <v>500000</v>
      </c>
      <c r="G1656" s="19">
        <v>400000</v>
      </c>
      <c r="H1656" s="250"/>
      <c r="I1656" s="255" t="s">
        <v>4631</v>
      </c>
    </row>
    <row r="1657" spans="1:9" ht="13.15" customHeight="1" x14ac:dyDescent="0.25">
      <c r="A1657" s="50" t="s">
        <v>294</v>
      </c>
      <c r="B1657" s="256"/>
      <c r="C1657" s="208"/>
      <c r="D1657" s="258">
        <v>0</v>
      </c>
      <c r="E1657" s="258">
        <v>0</v>
      </c>
      <c r="F1657" s="257">
        <v>8450000</v>
      </c>
      <c r="G1657" s="257">
        <v>8027500</v>
      </c>
      <c r="H1657" s="250"/>
      <c r="I1657" s="255"/>
    </row>
    <row r="1658" spans="1:9" ht="13.15" customHeight="1" x14ac:dyDescent="0.25">
      <c r="A1658" s="57">
        <v>156</v>
      </c>
      <c r="B1658" s="252" t="s">
        <v>4613</v>
      </c>
      <c r="C1658" s="205" t="s">
        <v>4401</v>
      </c>
      <c r="D1658" s="253"/>
      <c r="E1658" s="253"/>
      <c r="F1658" s="253"/>
      <c r="G1658" s="253"/>
      <c r="H1658" s="250"/>
      <c r="I1658" s="255"/>
    </row>
    <row r="1659" spans="1:9" ht="13.15" customHeight="1" x14ac:dyDescent="0.25">
      <c r="A1659" s="3">
        <v>1</v>
      </c>
      <c r="B1659" s="254" t="s">
        <v>4410</v>
      </c>
      <c r="C1659" s="207" t="s">
        <v>4210</v>
      </c>
      <c r="D1659" s="20">
        <v>0</v>
      </c>
      <c r="E1659" s="20">
        <v>0</v>
      </c>
      <c r="F1659" s="19">
        <v>500000</v>
      </c>
      <c r="G1659" s="19">
        <v>1500000</v>
      </c>
      <c r="H1659" s="250"/>
      <c r="I1659" s="255" t="s">
        <v>4631</v>
      </c>
    </row>
    <row r="1660" spans="1:9" ht="13.15" customHeight="1" x14ac:dyDescent="0.25">
      <c r="A1660" s="3">
        <v>2</v>
      </c>
      <c r="B1660" s="254" t="s">
        <v>4425</v>
      </c>
      <c r="C1660" s="207" t="s">
        <v>4225</v>
      </c>
      <c r="D1660" s="20">
        <v>0</v>
      </c>
      <c r="E1660" s="20">
        <v>0</v>
      </c>
      <c r="F1660" s="19">
        <v>150000</v>
      </c>
      <c r="G1660" s="19">
        <v>400000</v>
      </c>
      <c r="H1660" s="250"/>
      <c r="I1660" s="255" t="s">
        <v>4631</v>
      </c>
    </row>
    <row r="1661" spans="1:9" ht="13.15" customHeight="1" x14ac:dyDescent="0.25">
      <c r="A1661" s="3">
        <v>3</v>
      </c>
      <c r="B1661" s="254" t="s">
        <v>4411</v>
      </c>
      <c r="C1661" s="207" t="s">
        <v>4211</v>
      </c>
      <c r="D1661" s="20">
        <v>0</v>
      </c>
      <c r="E1661" s="20">
        <v>0</v>
      </c>
      <c r="F1661" s="19">
        <v>150000</v>
      </c>
      <c r="G1661" s="19">
        <v>125000</v>
      </c>
      <c r="H1661" s="250"/>
      <c r="I1661" s="255" t="s">
        <v>4631</v>
      </c>
    </row>
    <row r="1662" spans="1:9" ht="13.15" customHeight="1" x14ac:dyDescent="0.25">
      <c r="A1662" s="3">
        <v>4</v>
      </c>
      <c r="B1662" s="254" t="s">
        <v>4413</v>
      </c>
      <c r="C1662" s="207" t="s">
        <v>4213</v>
      </c>
      <c r="D1662" s="20">
        <v>0</v>
      </c>
      <c r="E1662" s="20">
        <v>0</v>
      </c>
      <c r="F1662" s="19">
        <v>300000</v>
      </c>
      <c r="G1662" s="19">
        <v>100000</v>
      </c>
      <c r="H1662" s="250"/>
      <c r="I1662" s="255" t="s">
        <v>4631</v>
      </c>
    </row>
    <row r="1663" spans="1:9" ht="13.15" customHeight="1" x14ac:dyDescent="0.25">
      <c r="A1663" s="3">
        <v>5</v>
      </c>
      <c r="B1663" s="254" t="s">
        <v>4416</v>
      </c>
      <c r="C1663" s="207" t="s">
        <v>4216</v>
      </c>
      <c r="D1663" s="20">
        <v>0</v>
      </c>
      <c r="E1663" s="20">
        <v>0</v>
      </c>
      <c r="F1663" s="19">
        <v>200000</v>
      </c>
      <c r="G1663" s="20">
        <v>0</v>
      </c>
      <c r="H1663" s="250"/>
      <c r="I1663" s="255" t="s">
        <v>4631</v>
      </c>
    </row>
    <row r="1664" spans="1:9" ht="13.15" customHeight="1" x14ac:dyDescent="0.25">
      <c r="A1664" s="3">
        <v>6</v>
      </c>
      <c r="B1664" s="254" t="s">
        <v>4417</v>
      </c>
      <c r="C1664" s="207" t="s">
        <v>4217</v>
      </c>
      <c r="D1664" s="20">
        <v>0</v>
      </c>
      <c r="E1664" s="20">
        <v>0</v>
      </c>
      <c r="F1664" s="19">
        <v>400000</v>
      </c>
      <c r="G1664" s="19">
        <v>100000</v>
      </c>
      <c r="H1664" s="250"/>
      <c r="I1664" s="255" t="s">
        <v>4631</v>
      </c>
    </row>
    <row r="1665" spans="1:9" ht="13.15" customHeight="1" x14ac:dyDescent="0.25">
      <c r="A1665" s="3">
        <v>7</v>
      </c>
      <c r="B1665" s="254" t="s">
        <v>4428</v>
      </c>
      <c r="C1665" s="207" t="s">
        <v>4228</v>
      </c>
      <c r="D1665" s="20">
        <v>0</v>
      </c>
      <c r="E1665" s="20">
        <v>0</v>
      </c>
      <c r="F1665" s="19">
        <v>100000</v>
      </c>
      <c r="G1665" s="20">
        <v>0</v>
      </c>
      <c r="H1665" s="250"/>
      <c r="I1665" s="255" t="s">
        <v>4631</v>
      </c>
    </row>
    <row r="1666" spans="1:9" ht="13.15" customHeight="1" x14ac:dyDescent="0.25">
      <c r="A1666" s="3">
        <v>8</v>
      </c>
      <c r="B1666" s="254" t="s">
        <v>4432</v>
      </c>
      <c r="C1666" s="207" t="s">
        <v>4232</v>
      </c>
      <c r="D1666" s="20">
        <v>0</v>
      </c>
      <c r="E1666" s="20">
        <v>0</v>
      </c>
      <c r="F1666" s="19">
        <v>500000</v>
      </c>
      <c r="G1666" s="19">
        <v>150000</v>
      </c>
      <c r="H1666" s="250"/>
      <c r="I1666" s="255" t="s">
        <v>4631</v>
      </c>
    </row>
    <row r="1667" spans="1:9" ht="13.15" customHeight="1" x14ac:dyDescent="0.25">
      <c r="A1667" s="3">
        <v>9</v>
      </c>
      <c r="B1667" s="254" t="s">
        <v>4421</v>
      </c>
      <c r="C1667" s="207" t="s">
        <v>4221</v>
      </c>
      <c r="D1667" s="20">
        <v>0</v>
      </c>
      <c r="E1667" s="20">
        <v>0</v>
      </c>
      <c r="F1667" s="19">
        <v>200000</v>
      </c>
      <c r="G1667" s="20">
        <v>0</v>
      </c>
      <c r="H1667" s="250"/>
      <c r="I1667" s="255" t="s">
        <v>4631</v>
      </c>
    </row>
    <row r="1668" spans="1:9" ht="13.15" customHeight="1" x14ac:dyDescent="0.25">
      <c r="A1668" s="50" t="s">
        <v>294</v>
      </c>
      <c r="B1668" s="256"/>
      <c r="C1668" s="208"/>
      <c r="D1668" s="258">
        <v>0</v>
      </c>
      <c r="E1668" s="258">
        <v>0</v>
      </c>
      <c r="F1668" s="257">
        <v>2500000</v>
      </c>
      <c r="G1668" s="257">
        <v>2375000</v>
      </c>
      <c r="H1668" s="250"/>
      <c r="I1668" s="255"/>
    </row>
    <row r="1669" spans="1:9" ht="13.15" customHeight="1" x14ac:dyDescent="0.25">
      <c r="A1669" s="57">
        <v>157</v>
      </c>
      <c r="B1669" s="252" t="s">
        <v>4615</v>
      </c>
      <c r="C1669" s="205" t="s">
        <v>4402</v>
      </c>
      <c r="D1669" s="253"/>
      <c r="E1669" s="253"/>
      <c r="F1669" s="253"/>
      <c r="G1669" s="253"/>
      <c r="H1669" s="250"/>
      <c r="I1669" s="255"/>
    </row>
    <row r="1670" spans="1:9" ht="22.5" x14ac:dyDescent="0.25">
      <c r="A1670" s="3">
        <v>1</v>
      </c>
      <c r="B1670" s="254" t="s">
        <v>4410</v>
      </c>
      <c r="C1670" s="207" t="s">
        <v>4210</v>
      </c>
      <c r="D1670" s="20">
        <v>0</v>
      </c>
      <c r="E1670" s="20">
        <v>0</v>
      </c>
      <c r="F1670" s="19">
        <v>27300000</v>
      </c>
      <c r="G1670" s="20">
        <v>0</v>
      </c>
      <c r="H1670" s="250"/>
      <c r="I1670" s="255" t="s">
        <v>6041</v>
      </c>
    </row>
    <row r="1671" spans="1:9" ht="22.5" x14ac:dyDescent="0.25">
      <c r="A1671" s="3">
        <v>2</v>
      </c>
      <c r="B1671" s="254" t="s">
        <v>4425</v>
      </c>
      <c r="C1671" s="207" t="s">
        <v>4225</v>
      </c>
      <c r="D1671" s="20">
        <v>0</v>
      </c>
      <c r="E1671" s="20">
        <v>0</v>
      </c>
      <c r="F1671" s="19">
        <v>1500000</v>
      </c>
      <c r="G1671" s="20">
        <v>0</v>
      </c>
      <c r="H1671" s="250"/>
      <c r="I1671" s="255" t="s">
        <v>6041</v>
      </c>
    </row>
    <row r="1672" spans="1:9" ht="22.5" x14ac:dyDescent="0.25">
      <c r="A1672" s="3">
        <v>3</v>
      </c>
      <c r="B1672" s="254" t="s">
        <v>4411</v>
      </c>
      <c r="C1672" s="207" t="s">
        <v>4211</v>
      </c>
      <c r="D1672" s="20">
        <v>0</v>
      </c>
      <c r="E1672" s="20">
        <v>0</v>
      </c>
      <c r="F1672" s="19">
        <v>3000000</v>
      </c>
      <c r="G1672" s="20">
        <v>0</v>
      </c>
      <c r="H1672" s="250"/>
      <c r="I1672" s="255" t="s">
        <v>6041</v>
      </c>
    </row>
    <row r="1673" spans="1:9" ht="22.5" x14ac:dyDescent="0.25">
      <c r="A1673" s="3">
        <v>4</v>
      </c>
      <c r="B1673" s="254" t="s">
        <v>4413</v>
      </c>
      <c r="C1673" s="207" t="s">
        <v>4213</v>
      </c>
      <c r="D1673" s="20">
        <v>0</v>
      </c>
      <c r="E1673" s="20">
        <v>0</v>
      </c>
      <c r="F1673" s="19">
        <v>9000000</v>
      </c>
      <c r="G1673" s="20">
        <v>0</v>
      </c>
      <c r="H1673" s="250"/>
      <c r="I1673" s="255" t="s">
        <v>6041</v>
      </c>
    </row>
    <row r="1674" spans="1:9" ht="22.5" x14ac:dyDescent="0.25">
      <c r="A1674" s="3">
        <v>5</v>
      </c>
      <c r="B1674" s="254" t="s">
        <v>4416</v>
      </c>
      <c r="C1674" s="207" t="s">
        <v>4216</v>
      </c>
      <c r="D1674" s="20">
        <v>0</v>
      </c>
      <c r="E1674" s="20">
        <v>0</v>
      </c>
      <c r="F1674" s="19">
        <v>1500000</v>
      </c>
      <c r="G1674" s="20">
        <v>0</v>
      </c>
      <c r="H1674" s="250"/>
      <c r="I1674" s="255" t="s">
        <v>6041</v>
      </c>
    </row>
    <row r="1675" spans="1:9" ht="22.5" x14ac:dyDescent="0.25">
      <c r="A1675" s="3">
        <v>6</v>
      </c>
      <c r="B1675" s="254" t="s">
        <v>4417</v>
      </c>
      <c r="C1675" s="207" t="s">
        <v>4217</v>
      </c>
      <c r="D1675" s="20">
        <v>0</v>
      </c>
      <c r="E1675" s="20">
        <v>0</v>
      </c>
      <c r="F1675" s="19">
        <v>4500000</v>
      </c>
      <c r="G1675" s="20">
        <v>0</v>
      </c>
      <c r="H1675" s="250"/>
      <c r="I1675" s="255" t="s">
        <v>6041</v>
      </c>
    </row>
    <row r="1676" spans="1:9" ht="22.5" x14ac:dyDescent="0.25">
      <c r="A1676" s="3">
        <v>7</v>
      </c>
      <c r="B1676" s="254" t="s">
        <v>4428</v>
      </c>
      <c r="C1676" s="207" t="s">
        <v>4228</v>
      </c>
      <c r="D1676" s="20">
        <v>0</v>
      </c>
      <c r="E1676" s="20">
        <v>0</v>
      </c>
      <c r="F1676" s="19">
        <v>1200000</v>
      </c>
      <c r="G1676" s="20">
        <v>0</v>
      </c>
      <c r="H1676" s="250"/>
      <c r="I1676" s="255" t="s">
        <v>6041</v>
      </c>
    </row>
    <row r="1677" spans="1:9" ht="22.5" x14ac:dyDescent="0.25">
      <c r="A1677" s="3">
        <v>8</v>
      </c>
      <c r="B1677" s="254" t="s">
        <v>4432</v>
      </c>
      <c r="C1677" s="207" t="s">
        <v>4232</v>
      </c>
      <c r="D1677" s="20">
        <v>0</v>
      </c>
      <c r="E1677" s="20">
        <v>0</v>
      </c>
      <c r="F1677" s="19">
        <v>6000000</v>
      </c>
      <c r="G1677" s="20">
        <v>0</v>
      </c>
      <c r="H1677" s="250"/>
      <c r="I1677" s="255" t="s">
        <v>6041</v>
      </c>
    </row>
    <row r="1678" spans="1:9" ht="22.5" x14ac:dyDescent="0.25">
      <c r="A1678" s="3">
        <v>9</v>
      </c>
      <c r="B1678" s="254" t="s">
        <v>4433</v>
      </c>
      <c r="C1678" s="207" t="s">
        <v>4233</v>
      </c>
      <c r="D1678" s="20">
        <v>0</v>
      </c>
      <c r="E1678" s="20">
        <v>0</v>
      </c>
      <c r="F1678" s="19">
        <v>15000000</v>
      </c>
      <c r="G1678" s="20">
        <v>0</v>
      </c>
      <c r="H1678" s="250"/>
      <c r="I1678" s="255" t="s">
        <v>6041</v>
      </c>
    </row>
    <row r="1679" spans="1:9" ht="22.5" x14ac:dyDescent="0.25">
      <c r="A1679" s="3">
        <v>10</v>
      </c>
      <c r="B1679" s="254" t="s">
        <v>4445</v>
      </c>
      <c r="C1679" s="207" t="s">
        <v>4245</v>
      </c>
      <c r="D1679" s="20">
        <v>0</v>
      </c>
      <c r="E1679" s="20">
        <v>0</v>
      </c>
      <c r="F1679" s="19">
        <v>6000000</v>
      </c>
      <c r="G1679" s="20">
        <v>0</v>
      </c>
      <c r="H1679" s="250"/>
      <c r="I1679" s="255" t="s">
        <v>6041</v>
      </c>
    </row>
    <row r="1680" spans="1:9" ht="22.5" x14ac:dyDescent="0.25">
      <c r="A1680" s="3">
        <v>11</v>
      </c>
      <c r="B1680" s="254" t="s">
        <v>4421</v>
      </c>
      <c r="C1680" s="207" t="s">
        <v>4221</v>
      </c>
      <c r="D1680" s="20">
        <v>0</v>
      </c>
      <c r="E1680" s="20">
        <v>0</v>
      </c>
      <c r="F1680" s="19">
        <v>3000000</v>
      </c>
      <c r="G1680" s="20">
        <v>0</v>
      </c>
      <c r="H1680" s="250"/>
      <c r="I1680" s="255" t="s">
        <v>6041</v>
      </c>
    </row>
    <row r="1681" spans="1:9" ht="22.5" x14ac:dyDescent="0.25">
      <c r="A1681" s="3">
        <v>12</v>
      </c>
      <c r="B1681" s="254" t="s">
        <v>4423</v>
      </c>
      <c r="C1681" s="207" t="s">
        <v>4223</v>
      </c>
      <c r="D1681" s="20">
        <v>0</v>
      </c>
      <c r="E1681" s="20">
        <v>0</v>
      </c>
      <c r="F1681" s="19">
        <v>9000000</v>
      </c>
      <c r="G1681" s="20">
        <v>0</v>
      </c>
      <c r="H1681" s="250"/>
      <c r="I1681" s="255" t="s">
        <v>6041</v>
      </c>
    </row>
    <row r="1682" spans="1:9" ht="13.15" customHeight="1" x14ac:dyDescent="0.25">
      <c r="A1682" s="50" t="s">
        <v>294</v>
      </c>
      <c r="B1682" s="256"/>
      <c r="C1682" s="208"/>
      <c r="D1682" s="258">
        <v>0</v>
      </c>
      <c r="E1682" s="258">
        <v>0</v>
      </c>
      <c r="F1682" s="257">
        <v>87000000</v>
      </c>
      <c r="G1682" s="258">
        <v>0</v>
      </c>
      <c r="H1682" s="250"/>
      <c r="I1682" s="255"/>
    </row>
    <row r="1683" spans="1:9" ht="13.15" customHeight="1" x14ac:dyDescent="0.25">
      <c r="A1683" s="57">
        <v>158</v>
      </c>
      <c r="B1683" s="252" t="s">
        <v>4617</v>
      </c>
      <c r="C1683" s="205" t="s">
        <v>4403</v>
      </c>
      <c r="D1683" s="253"/>
      <c r="E1683" s="253"/>
      <c r="F1683" s="253"/>
      <c r="G1683" s="253"/>
      <c r="H1683" s="250"/>
      <c r="I1683" s="255"/>
    </row>
    <row r="1684" spans="1:9" ht="13.15" customHeight="1" x14ac:dyDescent="0.25">
      <c r="A1684" s="3">
        <v>1</v>
      </c>
      <c r="B1684" s="254" t="s">
        <v>4410</v>
      </c>
      <c r="C1684" s="207" t="s">
        <v>4210</v>
      </c>
      <c r="D1684" s="20">
        <v>0</v>
      </c>
      <c r="E1684" s="20">
        <v>0</v>
      </c>
      <c r="F1684" s="19">
        <v>1700000</v>
      </c>
      <c r="G1684" s="19">
        <v>2500000</v>
      </c>
      <c r="H1684" s="250"/>
      <c r="I1684" s="255" t="s">
        <v>4631</v>
      </c>
    </row>
    <row r="1685" spans="1:9" ht="13.15" customHeight="1" x14ac:dyDescent="0.25">
      <c r="A1685" s="3">
        <v>2</v>
      </c>
      <c r="B1685" s="254" t="s">
        <v>4411</v>
      </c>
      <c r="C1685" s="207" t="s">
        <v>4211</v>
      </c>
      <c r="D1685" s="20">
        <v>0</v>
      </c>
      <c r="E1685" s="20">
        <v>0</v>
      </c>
      <c r="F1685" s="19">
        <v>400000</v>
      </c>
      <c r="G1685" s="19">
        <v>800000</v>
      </c>
      <c r="H1685" s="250"/>
      <c r="I1685" s="255" t="s">
        <v>4631</v>
      </c>
    </row>
    <row r="1686" spans="1:9" ht="13.15" customHeight="1" x14ac:dyDescent="0.25">
      <c r="A1686" s="3">
        <v>3</v>
      </c>
      <c r="B1686" s="254" t="s">
        <v>4413</v>
      </c>
      <c r="C1686" s="207" t="s">
        <v>4213</v>
      </c>
      <c r="D1686" s="20">
        <v>0</v>
      </c>
      <c r="E1686" s="20">
        <v>0</v>
      </c>
      <c r="F1686" s="19">
        <v>600000</v>
      </c>
      <c r="G1686" s="19">
        <v>1800000</v>
      </c>
      <c r="H1686" s="250"/>
      <c r="I1686" s="255" t="s">
        <v>4631</v>
      </c>
    </row>
    <row r="1687" spans="1:9" ht="13.15" customHeight="1" x14ac:dyDescent="0.25">
      <c r="A1687" s="3">
        <v>4</v>
      </c>
      <c r="B1687" s="254" t="s">
        <v>4416</v>
      </c>
      <c r="C1687" s="207" t="s">
        <v>4216</v>
      </c>
      <c r="D1687" s="20">
        <v>0</v>
      </c>
      <c r="E1687" s="20">
        <v>0</v>
      </c>
      <c r="F1687" s="19">
        <v>700000</v>
      </c>
      <c r="G1687" s="19">
        <v>600000</v>
      </c>
      <c r="H1687" s="250"/>
      <c r="I1687" s="255" t="s">
        <v>4631</v>
      </c>
    </row>
    <row r="1688" spans="1:9" ht="13.15" customHeight="1" x14ac:dyDescent="0.25">
      <c r="A1688" s="3">
        <v>5</v>
      </c>
      <c r="B1688" s="254" t="s">
        <v>4417</v>
      </c>
      <c r="C1688" s="207" t="s">
        <v>4217</v>
      </c>
      <c r="D1688" s="20">
        <v>0</v>
      </c>
      <c r="E1688" s="20">
        <v>0</v>
      </c>
      <c r="F1688" s="19">
        <v>400000</v>
      </c>
      <c r="G1688" s="19">
        <v>700000</v>
      </c>
      <c r="H1688" s="250"/>
      <c r="I1688" s="255" t="s">
        <v>4631</v>
      </c>
    </row>
    <row r="1689" spans="1:9" ht="13.15" customHeight="1" x14ac:dyDescent="0.25">
      <c r="A1689" s="3">
        <v>6</v>
      </c>
      <c r="B1689" s="254" t="s">
        <v>4428</v>
      </c>
      <c r="C1689" s="207" t="s">
        <v>4228</v>
      </c>
      <c r="D1689" s="20">
        <v>0</v>
      </c>
      <c r="E1689" s="20">
        <v>0</v>
      </c>
      <c r="F1689" s="19">
        <v>800000</v>
      </c>
      <c r="G1689" s="19">
        <v>820000</v>
      </c>
      <c r="H1689" s="250"/>
      <c r="I1689" s="255" t="s">
        <v>4631</v>
      </c>
    </row>
    <row r="1690" spans="1:9" ht="13.15" customHeight="1" x14ac:dyDescent="0.25">
      <c r="A1690" s="3">
        <v>7</v>
      </c>
      <c r="B1690" s="254" t="s">
        <v>4432</v>
      </c>
      <c r="C1690" s="207" t="s">
        <v>4232</v>
      </c>
      <c r="D1690" s="20">
        <v>0</v>
      </c>
      <c r="E1690" s="20">
        <v>0</v>
      </c>
      <c r="F1690" s="19">
        <v>1000000</v>
      </c>
      <c r="G1690" s="19">
        <v>2000000</v>
      </c>
      <c r="H1690" s="250"/>
      <c r="I1690" s="255" t="s">
        <v>4631</v>
      </c>
    </row>
    <row r="1691" spans="1:9" ht="13.15" customHeight="1" x14ac:dyDescent="0.25">
      <c r="A1691" s="3">
        <v>8</v>
      </c>
      <c r="B1691" s="254" t="s">
        <v>4421</v>
      </c>
      <c r="C1691" s="207" t="s">
        <v>4221</v>
      </c>
      <c r="D1691" s="20">
        <v>0</v>
      </c>
      <c r="E1691" s="20">
        <v>0</v>
      </c>
      <c r="F1691" s="19">
        <v>500000</v>
      </c>
      <c r="G1691" s="19">
        <v>1000000</v>
      </c>
      <c r="H1691" s="250"/>
      <c r="I1691" s="255" t="s">
        <v>4631</v>
      </c>
    </row>
    <row r="1692" spans="1:9" ht="13.15" customHeight="1" x14ac:dyDescent="0.25">
      <c r="A1692" s="3">
        <v>9</v>
      </c>
      <c r="B1692" s="254" t="s">
        <v>4423</v>
      </c>
      <c r="C1692" s="207" t="s">
        <v>4223</v>
      </c>
      <c r="D1692" s="20">
        <v>0</v>
      </c>
      <c r="E1692" s="20">
        <v>0</v>
      </c>
      <c r="F1692" s="19">
        <v>500000</v>
      </c>
      <c r="G1692" s="19">
        <v>1000000</v>
      </c>
      <c r="H1692" s="250"/>
      <c r="I1692" s="255" t="s">
        <v>4631</v>
      </c>
    </row>
    <row r="1693" spans="1:9" ht="13.15" customHeight="1" x14ac:dyDescent="0.25">
      <c r="A1693" s="50" t="s">
        <v>294</v>
      </c>
      <c r="B1693" s="256"/>
      <c r="C1693" s="208"/>
      <c r="D1693" s="258">
        <v>0</v>
      </c>
      <c r="E1693" s="258">
        <v>0</v>
      </c>
      <c r="F1693" s="257">
        <v>6600000</v>
      </c>
      <c r="G1693" s="257">
        <v>11220000</v>
      </c>
      <c r="H1693" s="250"/>
      <c r="I1693" s="255"/>
    </row>
    <row r="1694" spans="1:9" ht="13.15" customHeight="1" x14ac:dyDescent="0.25">
      <c r="A1694" s="57">
        <v>159</v>
      </c>
      <c r="B1694" s="252" t="s">
        <v>4619</v>
      </c>
      <c r="C1694" s="205" t="s">
        <v>4404</v>
      </c>
      <c r="D1694" s="253"/>
      <c r="E1694" s="253"/>
      <c r="F1694" s="253"/>
      <c r="G1694" s="253"/>
      <c r="H1694" s="250"/>
      <c r="I1694" s="255"/>
    </row>
    <row r="1695" spans="1:9" ht="13.15" customHeight="1" x14ac:dyDescent="0.25">
      <c r="A1695" s="3">
        <v>1</v>
      </c>
      <c r="B1695" s="254" t="s">
        <v>4410</v>
      </c>
      <c r="C1695" s="207" t="s">
        <v>4210</v>
      </c>
      <c r="D1695" s="20">
        <v>0</v>
      </c>
      <c r="E1695" s="20">
        <v>0</v>
      </c>
      <c r="F1695" s="19">
        <v>7000000</v>
      </c>
      <c r="G1695" s="19">
        <v>4000000</v>
      </c>
      <c r="H1695" s="250"/>
      <c r="I1695" s="255" t="s">
        <v>4631</v>
      </c>
    </row>
    <row r="1696" spans="1:9" ht="13.15" customHeight="1" x14ac:dyDescent="0.25">
      <c r="A1696" s="3">
        <v>2</v>
      </c>
      <c r="B1696" s="254" t="s">
        <v>4411</v>
      </c>
      <c r="C1696" s="207" t="s">
        <v>4211</v>
      </c>
      <c r="D1696" s="20">
        <v>0</v>
      </c>
      <c r="E1696" s="20">
        <v>0</v>
      </c>
      <c r="F1696" s="19">
        <v>500000</v>
      </c>
      <c r="G1696" s="19">
        <v>800000</v>
      </c>
      <c r="H1696" s="250"/>
      <c r="I1696" s="255" t="s">
        <v>4631</v>
      </c>
    </row>
    <row r="1697" spans="1:9" ht="13.15" customHeight="1" x14ac:dyDescent="0.25">
      <c r="A1697" s="3">
        <v>3</v>
      </c>
      <c r="B1697" s="254" t="s">
        <v>4413</v>
      </c>
      <c r="C1697" s="207" t="s">
        <v>4213</v>
      </c>
      <c r="D1697" s="20">
        <v>0</v>
      </c>
      <c r="E1697" s="20">
        <v>0</v>
      </c>
      <c r="F1697" s="19">
        <v>600000</v>
      </c>
      <c r="G1697" s="19">
        <v>2800000</v>
      </c>
      <c r="H1697" s="250"/>
      <c r="I1697" s="255" t="s">
        <v>4631</v>
      </c>
    </row>
    <row r="1698" spans="1:9" ht="13.15" customHeight="1" x14ac:dyDescent="0.25">
      <c r="A1698" s="3">
        <v>4</v>
      </c>
      <c r="B1698" s="254" t="s">
        <v>4416</v>
      </c>
      <c r="C1698" s="207" t="s">
        <v>4216</v>
      </c>
      <c r="D1698" s="20">
        <v>0</v>
      </c>
      <c r="E1698" s="20">
        <v>0</v>
      </c>
      <c r="F1698" s="19">
        <v>700000</v>
      </c>
      <c r="G1698" s="19">
        <v>900000</v>
      </c>
      <c r="H1698" s="250"/>
      <c r="I1698" s="255" t="s">
        <v>4631</v>
      </c>
    </row>
    <row r="1699" spans="1:9" ht="13.15" customHeight="1" x14ac:dyDescent="0.25">
      <c r="A1699" s="3">
        <v>5</v>
      </c>
      <c r="B1699" s="254" t="s">
        <v>4417</v>
      </c>
      <c r="C1699" s="207" t="s">
        <v>4217</v>
      </c>
      <c r="D1699" s="20">
        <v>0</v>
      </c>
      <c r="E1699" s="20">
        <v>0</v>
      </c>
      <c r="F1699" s="19">
        <v>1400000</v>
      </c>
      <c r="G1699" s="19">
        <v>1400000</v>
      </c>
      <c r="H1699" s="250"/>
      <c r="I1699" s="255" t="s">
        <v>4631</v>
      </c>
    </row>
    <row r="1700" spans="1:9" ht="13.15" customHeight="1" x14ac:dyDescent="0.25">
      <c r="A1700" s="3">
        <v>6</v>
      </c>
      <c r="B1700" s="254" t="s">
        <v>4428</v>
      </c>
      <c r="C1700" s="207" t="s">
        <v>4228</v>
      </c>
      <c r="D1700" s="20">
        <v>0</v>
      </c>
      <c r="E1700" s="20">
        <v>0</v>
      </c>
      <c r="F1700" s="19">
        <v>800000</v>
      </c>
      <c r="G1700" s="19">
        <v>1000000</v>
      </c>
      <c r="H1700" s="250"/>
      <c r="I1700" s="255" t="s">
        <v>4631</v>
      </c>
    </row>
    <row r="1701" spans="1:9" ht="13.15" customHeight="1" x14ac:dyDescent="0.25">
      <c r="A1701" s="3">
        <v>7</v>
      </c>
      <c r="B1701" s="254" t="s">
        <v>4432</v>
      </c>
      <c r="C1701" s="207" t="s">
        <v>4232</v>
      </c>
      <c r="D1701" s="20">
        <v>0</v>
      </c>
      <c r="E1701" s="20">
        <v>0</v>
      </c>
      <c r="F1701" s="19">
        <v>3000000</v>
      </c>
      <c r="G1701" s="19">
        <v>3500000</v>
      </c>
      <c r="H1701" s="250"/>
      <c r="I1701" s="255" t="s">
        <v>4631</v>
      </c>
    </row>
    <row r="1702" spans="1:9" ht="13.15" customHeight="1" x14ac:dyDescent="0.25">
      <c r="A1702" s="3">
        <v>8</v>
      </c>
      <c r="B1702" s="254" t="s">
        <v>4421</v>
      </c>
      <c r="C1702" s="207" t="s">
        <v>4221</v>
      </c>
      <c r="D1702" s="20">
        <v>0</v>
      </c>
      <c r="E1702" s="20">
        <v>0</v>
      </c>
      <c r="F1702" s="19">
        <v>1500000</v>
      </c>
      <c r="G1702" s="19">
        <v>1400000</v>
      </c>
      <c r="H1702" s="250"/>
      <c r="I1702" s="255" t="s">
        <v>4631</v>
      </c>
    </row>
    <row r="1703" spans="1:9" ht="13.15" customHeight="1" x14ac:dyDescent="0.25">
      <c r="A1703" s="3">
        <v>9</v>
      </c>
      <c r="B1703" s="254" t="s">
        <v>4423</v>
      </c>
      <c r="C1703" s="207" t="s">
        <v>4223</v>
      </c>
      <c r="D1703" s="20">
        <v>0</v>
      </c>
      <c r="E1703" s="20">
        <v>0</v>
      </c>
      <c r="F1703" s="19">
        <v>2500000</v>
      </c>
      <c r="G1703" s="19">
        <v>1300000</v>
      </c>
      <c r="H1703" s="250"/>
      <c r="I1703" s="255" t="s">
        <v>4631</v>
      </c>
    </row>
    <row r="1704" spans="1:9" ht="13.15" customHeight="1" x14ac:dyDescent="0.25">
      <c r="A1704" s="50" t="s">
        <v>294</v>
      </c>
      <c r="B1704" s="256"/>
      <c r="C1704" s="208"/>
      <c r="D1704" s="258">
        <v>0</v>
      </c>
      <c r="E1704" s="258">
        <v>0</v>
      </c>
      <c r="F1704" s="257">
        <v>18000000</v>
      </c>
      <c r="G1704" s="257">
        <v>17100000</v>
      </c>
      <c r="H1704" s="250"/>
      <c r="I1704" s="255"/>
    </row>
    <row r="1705" spans="1:9" ht="13.15" customHeight="1" x14ac:dyDescent="0.25">
      <c r="A1705" s="57">
        <v>160</v>
      </c>
      <c r="B1705" s="252" t="s">
        <v>4621</v>
      </c>
      <c r="C1705" s="205" t="s">
        <v>4405</v>
      </c>
      <c r="D1705" s="253"/>
      <c r="E1705" s="253"/>
      <c r="F1705" s="253"/>
      <c r="G1705" s="253"/>
      <c r="H1705" s="250"/>
      <c r="I1705" s="255"/>
    </row>
    <row r="1706" spans="1:9" ht="13.15" customHeight="1" x14ac:dyDescent="0.25">
      <c r="A1706" s="3">
        <v>1</v>
      </c>
      <c r="B1706" s="254" t="s">
        <v>4410</v>
      </c>
      <c r="C1706" s="207" t="s">
        <v>4210</v>
      </c>
      <c r="D1706" s="20">
        <v>0</v>
      </c>
      <c r="E1706" s="19">
        <v>1200000</v>
      </c>
      <c r="F1706" s="19">
        <v>1600000</v>
      </c>
      <c r="G1706" s="19">
        <v>4800000</v>
      </c>
      <c r="H1706" s="250"/>
      <c r="I1706" s="255" t="s">
        <v>4631</v>
      </c>
    </row>
    <row r="1707" spans="1:9" ht="13.15" customHeight="1" x14ac:dyDescent="0.25">
      <c r="A1707" s="3">
        <v>2</v>
      </c>
      <c r="B1707" s="254" t="s">
        <v>4411</v>
      </c>
      <c r="C1707" s="207" t="s">
        <v>4211</v>
      </c>
      <c r="D1707" s="20">
        <v>0</v>
      </c>
      <c r="E1707" s="19">
        <v>400000</v>
      </c>
      <c r="F1707" s="19">
        <v>500000</v>
      </c>
      <c r="G1707" s="19">
        <v>600000</v>
      </c>
      <c r="H1707" s="250"/>
      <c r="I1707" s="255" t="s">
        <v>4631</v>
      </c>
    </row>
    <row r="1708" spans="1:9" ht="13.15" customHeight="1" x14ac:dyDescent="0.25">
      <c r="A1708" s="3">
        <v>3</v>
      </c>
      <c r="B1708" s="254" t="s">
        <v>4413</v>
      </c>
      <c r="C1708" s="207" t="s">
        <v>4213</v>
      </c>
      <c r="D1708" s="20">
        <v>0</v>
      </c>
      <c r="E1708" s="19">
        <v>400000</v>
      </c>
      <c r="F1708" s="19">
        <v>600000</v>
      </c>
      <c r="G1708" s="19">
        <v>600000</v>
      </c>
      <c r="H1708" s="250"/>
      <c r="I1708" s="255" t="s">
        <v>4631</v>
      </c>
    </row>
    <row r="1709" spans="1:9" ht="13.15" customHeight="1" x14ac:dyDescent="0.25">
      <c r="A1709" s="3">
        <v>4</v>
      </c>
      <c r="B1709" s="254" t="s">
        <v>4416</v>
      </c>
      <c r="C1709" s="207" t="s">
        <v>4216</v>
      </c>
      <c r="D1709" s="20">
        <v>0</v>
      </c>
      <c r="E1709" s="19">
        <v>300000</v>
      </c>
      <c r="F1709" s="19">
        <v>500000</v>
      </c>
      <c r="G1709" s="19">
        <v>600000</v>
      </c>
      <c r="H1709" s="250"/>
      <c r="I1709" s="255" t="s">
        <v>4631</v>
      </c>
    </row>
    <row r="1710" spans="1:9" ht="13.15" customHeight="1" x14ac:dyDescent="0.25">
      <c r="A1710" s="3">
        <v>5</v>
      </c>
      <c r="B1710" s="254" t="s">
        <v>4428</v>
      </c>
      <c r="C1710" s="207" t="s">
        <v>4228</v>
      </c>
      <c r="D1710" s="20">
        <v>0</v>
      </c>
      <c r="E1710" s="19">
        <v>400000</v>
      </c>
      <c r="F1710" s="19">
        <v>600000</v>
      </c>
      <c r="G1710" s="19">
        <v>600000</v>
      </c>
      <c r="H1710" s="250"/>
      <c r="I1710" s="255" t="s">
        <v>4631</v>
      </c>
    </row>
    <row r="1711" spans="1:9" ht="13.15" customHeight="1" x14ac:dyDescent="0.25">
      <c r="A1711" s="3">
        <v>6</v>
      </c>
      <c r="B1711" s="254" t="s">
        <v>4432</v>
      </c>
      <c r="C1711" s="207" t="s">
        <v>4232</v>
      </c>
      <c r="D1711" s="20">
        <v>0</v>
      </c>
      <c r="E1711" s="19">
        <v>600000</v>
      </c>
      <c r="F1711" s="19">
        <v>1000000</v>
      </c>
      <c r="G1711" s="19">
        <v>1200000</v>
      </c>
      <c r="H1711" s="250"/>
      <c r="I1711" s="255" t="s">
        <v>4631</v>
      </c>
    </row>
    <row r="1712" spans="1:9" ht="13.15" customHeight="1" x14ac:dyDescent="0.25">
      <c r="A1712" s="3">
        <v>7</v>
      </c>
      <c r="B1712" s="254" t="s">
        <v>4421</v>
      </c>
      <c r="C1712" s="207" t="s">
        <v>4221</v>
      </c>
      <c r="D1712" s="20">
        <v>0</v>
      </c>
      <c r="E1712" s="19">
        <v>300000</v>
      </c>
      <c r="F1712" s="19">
        <v>600000</v>
      </c>
      <c r="G1712" s="19">
        <v>1800000</v>
      </c>
      <c r="H1712" s="250"/>
      <c r="I1712" s="255" t="s">
        <v>4631</v>
      </c>
    </row>
    <row r="1713" spans="1:9" ht="13.15" customHeight="1" x14ac:dyDescent="0.25">
      <c r="A1713" s="3">
        <v>8</v>
      </c>
      <c r="B1713" s="254" t="s">
        <v>4423</v>
      </c>
      <c r="C1713" s="207" t="s">
        <v>4223</v>
      </c>
      <c r="D1713" s="20">
        <v>0</v>
      </c>
      <c r="E1713" s="19">
        <v>400000</v>
      </c>
      <c r="F1713" s="19">
        <v>600000</v>
      </c>
      <c r="G1713" s="19">
        <v>1800000</v>
      </c>
      <c r="H1713" s="250"/>
      <c r="I1713" s="255" t="s">
        <v>4631</v>
      </c>
    </row>
    <row r="1714" spans="1:9" ht="13.15" customHeight="1" x14ac:dyDescent="0.25">
      <c r="A1714" s="50" t="s">
        <v>294</v>
      </c>
      <c r="B1714" s="256"/>
      <c r="C1714" s="208"/>
      <c r="D1714" s="258">
        <v>0</v>
      </c>
      <c r="E1714" s="257">
        <v>4000000</v>
      </c>
      <c r="F1714" s="257">
        <v>6000000</v>
      </c>
      <c r="G1714" s="257">
        <v>12000000</v>
      </c>
      <c r="H1714" s="250"/>
      <c r="I1714" s="255"/>
    </row>
    <row r="1715" spans="1:9" ht="13.15" customHeight="1" x14ac:dyDescent="0.25">
      <c r="A1715" s="57">
        <v>161</v>
      </c>
      <c r="B1715" s="252" t="s">
        <v>4623</v>
      </c>
      <c r="C1715" s="205" t="s">
        <v>4406</v>
      </c>
      <c r="D1715" s="253"/>
      <c r="E1715" s="253"/>
      <c r="F1715" s="253"/>
      <c r="G1715" s="253"/>
      <c r="H1715" s="250"/>
      <c r="I1715" s="255"/>
    </row>
    <row r="1716" spans="1:9" ht="13.15" customHeight="1" x14ac:dyDescent="0.25">
      <c r="A1716" s="3">
        <v>1</v>
      </c>
      <c r="B1716" s="254" t="s">
        <v>4476</v>
      </c>
      <c r="C1716" s="207" t="s">
        <v>4279</v>
      </c>
      <c r="D1716" s="20">
        <v>0</v>
      </c>
      <c r="E1716" s="20">
        <v>0</v>
      </c>
      <c r="F1716" s="20">
        <v>0</v>
      </c>
      <c r="G1716" s="19">
        <v>6500000</v>
      </c>
      <c r="H1716" s="250"/>
      <c r="I1716" s="255" t="s">
        <v>4631</v>
      </c>
    </row>
    <row r="1717" spans="1:9" ht="13.15" customHeight="1" x14ac:dyDescent="0.25">
      <c r="A1717" s="3">
        <v>2</v>
      </c>
      <c r="B1717" s="254" t="s">
        <v>4425</v>
      </c>
      <c r="C1717" s="207" t="s">
        <v>4225</v>
      </c>
      <c r="D1717" s="20">
        <v>0</v>
      </c>
      <c r="E1717" s="20">
        <v>0</v>
      </c>
      <c r="F1717" s="20">
        <v>0</v>
      </c>
      <c r="G1717" s="19">
        <v>450000</v>
      </c>
      <c r="H1717" s="250"/>
      <c r="I1717" s="255" t="s">
        <v>4631</v>
      </c>
    </row>
    <row r="1718" spans="1:9" ht="13.15" customHeight="1" x14ac:dyDescent="0.25">
      <c r="A1718" s="3">
        <v>3</v>
      </c>
      <c r="B1718" s="254" t="s">
        <v>4411</v>
      </c>
      <c r="C1718" s="207" t="s">
        <v>4211</v>
      </c>
      <c r="D1718" s="20">
        <v>0</v>
      </c>
      <c r="E1718" s="20">
        <v>0</v>
      </c>
      <c r="F1718" s="20">
        <v>0</v>
      </c>
      <c r="G1718" s="19">
        <v>175000</v>
      </c>
      <c r="H1718" s="250"/>
      <c r="I1718" s="255" t="s">
        <v>4631</v>
      </c>
    </row>
    <row r="1719" spans="1:9" ht="13.15" customHeight="1" x14ac:dyDescent="0.25">
      <c r="A1719" s="3">
        <v>4</v>
      </c>
      <c r="B1719" s="254" t="s">
        <v>4413</v>
      </c>
      <c r="C1719" s="207" t="s">
        <v>4213</v>
      </c>
      <c r="D1719" s="20">
        <v>0</v>
      </c>
      <c r="E1719" s="20">
        <v>0</v>
      </c>
      <c r="F1719" s="20">
        <v>0</v>
      </c>
      <c r="G1719" s="19">
        <v>750000</v>
      </c>
      <c r="H1719" s="250"/>
      <c r="I1719" s="255" t="s">
        <v>4631</v>
      </c>
    </row>
    <row r="1720" spans="1:9" ht="13.15" customHeight="1" x14ac:dyDescent="0.25">
      <c r="A1720" s="3">
        <v>5</v>
      </c>
      <c r="B1720" s="254" t="s">
        <v>4416</v>
      </c>
      <c r="C1720" s="207" t="s">
        <v>4216</v>
      </c>
      <c r="D1720" s="20">
        <v>0</v>
      </c>
      <c r="E1720" s="20">
        <v>0</v>
      </c>
      <c r="F1720" s="20">
        <v>0</v>
      </c>
      <c r="G1720" s="19">
        <v>1750000</v>
      </c>
      <c r="H1720" s="250"/>
      <c r="I1720" s="255" t="s">
        <v>4631</v>
      </c>
    </row>
    <row r="1721" spans="1:9" ht="13.15" customHeight="1" x14ac:dyDescent="0.25">
      <c r="A1721" s="3">
        <v>6</v>
      </c>
      <c r="B1721" s="254" t="s">
        <v>4417</v>
      </c>
      <c r="C1721" s="207" t="s">
        <v>4217</v>
      </c>
      <c r="D1721" s="20">
        <v>0</v>
      </c>
      <c r="E1721" s="20">
        <v>0</v>
      </c>
      <c r="F1721" s="20">
        <v>0</v>
      </c>
      <c r="G1721" s="19">
        <v>6000000</v>
      </c>
      <c r="H1721" s="250"/>
      <c r="I1721" s="255" t="s">
        <v>4631</v>
      </c>
    </row>
    <row r="1722" spans="1:9" ht="13.15" customHeight="1" x14ac:dyDescent="0.25">
      <c r="A1722" s="3">
        <v>7</v>
      </c>
      <c r="B1722" s="254" t="s">
        <v>4428</v>
      </c>
      <c r="C1722" s="207" t="s">
        <v>4228</v>
      </c>
      <c r="D1722" s="20">
        <v>0</v>
      </c>
      <c r="E1722" s="20">
        <v>0</v>
      </c>
      <c r="F1722" s="20">
        <v>0</v>
      </c>
      <c r="G1722" s="19">
        <v>3000000</v>
      </c>
      <c r="H1722" s="250"/>
      <c r="I1722" s="255" t="s">
        <v>4631</v>
      </c>
    </row>
    <row r="1723" spans="1:9" ht="13.15" customHeight="1" x14ac:dyDescent="0.25">
      <c r="A1723" s="3">
        <v>8</v>
      </c>
      <c r="B1723" s="254" t="s">
        <v>4432</v>
      </c>
      <c r="C1723" s="207" t="s">
        <v>4232</v>
      </c>
      <c r="D1723" s="20">
        <v>0</v>
      </c>
      <c r="E1723" s="20">
        <v>0</v>
      </c>
      <c r="F1723" s="20">
        <v>0</v>
      </c>
      <c r="G1723" s="19">
        <v>3875000</v>
      </c>
      <c r="H1723" s="250"/>
      <c r="I1723" s="255" t="s">
        <v>4631</v>
      </c>
    </row>
    <row r="1724" spans="1:9" ht="13.15" customHeight="1" x14ac:dyDescent="0.25">
      <c r="A1724" s="3">
        <v>9</v>
      </c>
      <c r="B1724" s="254" t="s">
        <v>4421</v>
      </c>
      <c r="C1724" s="207" t="s">
        <v>4221</v>
      </c>
      <c r="D1724" s="20">
        <v>0</v>
      </c>
      <c r="E1724" s="20">
        <v>0</v>
      </c>
      <c r="F1724" s="20">
        <v>0</v>
      </c>
      <c r="G1724" s="19">
        <v>500000</v>
      </c>
      <c r="H1724" s="250"/>
      <c r="I1724" s="255" t="s">
        <v>4631</v>
      </c>
    </row>
    <row r="1725" spans="1:9" ht="13.15" customHeight="1" x14ac:dyDescent="0.25">
      <c r="A1725" s="3">
        <v>10</v>
      </c>
      <c r="B1725" s="254" t="s">
        <v>4423</v>
      </c>
      <c r="C1725" s="207" t="s">
        <v>4223</v>
      </c>
      <c r="D1725" s="20">
        <v>0</v>
      </c>
      <c r="E1725" s="20">
        <v>0</v>
      </c>
      <c r="F1725" s="20">
        <v>0</v>
      </c>
      <c r="G1725" s="19">
        <v>1000000</v>
      </c>
      <c r="H1725" s="250"/>
      <c r="I1725" s="255" t="s">
        <v>4631</v>
      </c>
    </row>
    <row r="1726" spans="1:9" ht="13.15" customHeight="1" x14ac:dyDescent="0.25">
      <c r="A1726" s="50" t="s">
        <v>294</v>
      </c>
      <c r="B1726" s="256"/>
      <c r="C1726" s="208"/>
      <c r="D1726" s="258">
        <v>0</v>
      </c>
      <c r="E1726" s="258">
        <v>0</v>
      </c>
      <c r="F1726" s="258">
        <v>0</v>
      </c>
      <c r="G1726" s="257">
        <v>24000000</v>
      </c>
      <c r="H1726" s="250"/>
      <c r="I1726" s="255"/>
    </row>
    <row r="1727" spans="1:9" ht="13.15" customHeight="1" x14ac:dyDescent="0.25">
      <c r="A1727" s="57">
        <v>162</v>
      </c>
      <c r="B1727" s="252" t="s">
        <v>4625</v>
      </c>
      <c r="C1727" s="205" t="s">
        <v>4407</v>
      </c>
      <c r="D1727" s="253"/>
      <c r="E1727" s="253"/>
      <c r="F1727" s="253"/>
      <c r="G1727" s="253"/>
      <c r="H1727" s="250"/>
      <c r="I1727" s="255"/>
    </row>
    <row r="1728" spans="1:9" ht="13.15" customHeight="1" x14ac:dyDescent="0.25">
      <c r="A1728" s="3">
        <v>1</v>
      </c>
      <c r="B1728" s="254" t="s">
        <v>4410</v>
      </c>
      <c r="C1728" s="207" t="s">
        <v>4210</v>
      </c>
      <c r="D1728" s="20">
        <v>0</v>
      </c>
      <c r="E1728" s="20">
        <v>0</v>
      </c>
      <c r="F1728" s="20">
        <v>0</v>
      </c>
      <c r="G1728" s="19">
        <v>3000000</v>
      </c>
      <c r="H1728" s="250"/>
      <c r="I1728" s="255" t="s">
        <v>4631</v>
      </c>
    </row>
    <row r="1729" spans="1:9" ht="13.15" customHeight="1" x14ac:dyDescent="0.25">
      <c r="A1729" s="3">
        <v>2</v>
      </c>
      <c r="B1729" s="254" t="s">
        <v>4413</v>
      </c>
      <c r="C1729" s="207" t="s">
        <v>4213</v>
      </c>
      <c r="D1729" s="20">
        <v>0</v>
      </c>
      <c r="E1729" s="20">
        <v>0</v>
      </c>
      <c r="F1729" s="20">
        <v>0</v>
      </c>
      <c r="G1729" s="19">
        <v>1000000</v>
      </c>
      <c r="H1729" s="250"/>
      <c r="I1729" s="255" t="s">
        <v>4631</v>
      </c>
    </row>
    <row r="1730" spans="1:9" ht="13.15" customHeight="1" x14ac:dyDescent="0.25">
      <c r="A1730" s="3">
        <v>3</v>
      </c>
      <c r="B1730" s="254" t="s">
        <v>4418</v>
      </c>
      <c r="C1730" s="207" t="s">
        <v>4218</v>
      </c>
      <c r="D1730" s="20">
        <v>0</v>
      </c>
      <c r="E1730" s="20">
        <v>0</v>
      </c>
      <c r="F1730" s="20">
        <v>0</v>
      </c>
      <c r="G1730" s="19">
        <v>480000</v>
      </c>
      <c r="H1730" s="250"/>
      <c r="I1730" s="255" t="s">
        <v>4631</v>
      </c>
    </row>
    <row r="1731" spans="1:9" ht="13.15" customHeight="1" x14ac:dyDescent="0.25">
      <c r="A1731" s="3">
        <v>4</v>
      </c>
      <c r="B1731" s="254" t="s">
        <v>4419</v>
      </c>
      <c r="C1731" s="207" t="s">
        <v>4219</v>
      </c>
      <c r="D1731" s="20">
        <v>0</v>
      </c>
      <c r="E1731" s="20">
        <v>0</v>
      </c>
      <c r="F1731" s="20">
        <v>0</v>
      </c>
      <c r="G1731" s="19">
        <v>500000</v>
      </c>
      <c r="H1731" s="250"/>
      <c r="I1731" s="255" t="s">
        <v>4631</v>
      </c>
    </row>
    <row r="1732" spans="1:9" ht="13.15" customHeight="1" x14ac:dyDescent="0.25">
      <c r="A1732" s="3">
        <v>5</v>
      </c>
      <c r="B1732" s="254" t="s">
        <v>4435</v>
      </c>
      <c r="C1732" s="207" t="s">
        <v>4235</v>
      </c>
      <c r="D1732" s="20">
        <v>0</v>
      </c>
      <c r="E1732" s="20">
        <v>0</v>
      </c>
      <c r="F1732" s="20">
        <v>0</v>
      </c>
      <c r="G1732" s="19">
        <v>1000000</v>
      </c>
      <c r="H1732" s="250"/>
      <c r="I1732" s="255" t="s">
        <v>4631</v>
      </c>
    </row>
    <row r="1733" spans="1:9" ht="13.15" customHeight="1" x14ac:dyDescent="0.25">
      <c r="A1733" s="3">
        <v>6</v>
      </c>
      <c r="B1733" s="254" t="s">
        <v>4436</v>
      </c>
      <c r="C1733" s="207" t="s">
        <v>4236</v>
      </c>
      <c r="D1733" s="20">
        <v>0</v>
      </c>
      <c r="E1733" s="20">
        <v>0</v>
      </c>
      <c r="F1733" s="20">
        <v>0</v>
      </c>
      <c r="G1733" s="19">
        <v>20000</v>
      </c>
      <c r="H1733" s="250"/>
      <c r="I1733" s="255" t="s">
        <v>4631</v>
      </c>
    </row>
    <row r="1734" spans="1:9" ht="13.15" customHeight="1" x14ac:dyDescent="0.25">
      <c r="A1734" s="50" t="s">
        <v>294</v>
      </c>
      <c r="B1734" s="256"/>
      <c r="C1734" s="208"/>
      <c r="D1734" s="258">
        <v>0</v>
      </c>
      <c r="E1734" s="258">
        <v>0</v>
      </c>
      <c r="F1734" s="258">
        <v>0</v>
      </c>
      <c r="G1734" s="257">
        <v>6000000</v>
      </c>
      <c r="H1734" s="250"/>
      <c r="I1734" s="255"/>
    </row>
    <row r="1735" spans="1:9" ht="13.15" customHeight="1" x14ac:dyDescent="0.25">
      <c r="A1735" s="57">
        <v>163</v>
      </c>
      <c r="B1735" s="252" t="s">
        <v>4627</v>
      </c>
      <c r="C1735" s="205" t="s">
        <v>4408</v>
      </c>
      <c r="D1735" s="253"/>
      <c r="E1735" s="253"/>
      <c r="F1735" s="253"/>
      <c r="G1735" s="253"/>
      <c r="H1735" s="250"/>
      <c r="I1735" s="255"/>
    </row>
    <row r="1736" spans="1:9" ht="13.15" customHeight="1" x14ac:dyDescent="0.25">
      <c r="A1736" s="3">
        <v>1</v>
      </c>
      <c r="B1736" s="254" t="s">
        <v>4410</v>
      </c>
      <c r="C1736" s="207" t="s">
        <v>4210</v>
      </c>
      <c r="D1736" s="20">
        <v>0</v>
      </c>
      <c r="E1736" s="20">
        <v>0</v>
      </c>
      <c r="F1736" s="20">
        <v>0</v>
      </c>
      <c r="G1736" s="19">
        <v>10000000</v>
      </c>
      <c r="H1736" s="250"/>
      <c r="I1736" s="255" t="s">
        <v>4631</v>
      </c>
    </row>
    <row r="1737" spans="1:9" ht="13.15" customHeight="1" x14ac:dyDescent="0.25">
      <c r="A1737" s="3">
        <v>2</v>
      </c>
      <c r="B1737" s="254" t="s">
        <v>4425</v>
      </c>
      <c r="C1737" s="207" t="s">
        <v>4225</v>
      </c>
      <c r="D1737" s="20">
        <v>0</v>
      </c>
      <c r="E1737" s="20">
        <v>0</v>
      </c>
      <c r="F1737" s="20">
        <v>0</v>
      </c>
      <c r="G1737" s="19">
        <v>3000000</v>
      </c>
      <c r="H1737" s="250"/>
      <c r="I1737" s="255" t="s">
        <v>4631</v>
      </c>
    </row>
    <row r="1738" spans="1:9" ht="13.15" customHeight="1" x14ac:dyDescent="0.25">
      <c r="A1738" s="3">
        <v>3</v>
      </c>
      <c r="B1738" s="254" t="s">
        <v>4411</v>
      </c>
      <c r="C1738" s="207" t="s">
        <v>4211</v>
      </c>
      <c r="D1738" s="20">
        <v>0</v>
      </c>
      <c r="E1738" s="20">
        <v>0</v>
      </c>
      <c r="F1738" s="20">
        <v>0</v>
      </c>
      <c r="G1738" s="19">
        <v>5000000</v>
      </c>
      <c r="H1738" s="250"/>
      <c r="I1738" s="255" t="s">
        <v>4631</v>
      </c>
    </row>
    <row r="1739" spans="1:9" ht="13.15" customHeight="1" x14ac:dyDescent="0.25">
      <c r="A1739" s="3">
        <v>4</v>
      </c>
      <c r="B1739" s="254" t="s">
        <v>4413</v>
      </c>
      <c r="C1739" s="207" t="s">
        <v>4213</v>
      </c>
      <c r="D1739" s="20">
        <v>0</v>
      </c>
      <c r="E1739" s="20">
        <v>0</v>
      </c>
      <c r="F1739" s="20">
        <v>0</v>
      </c>
      <c r="G1739" s="19">
        <v>5000000</v>
      </c>
      <c r="H1739" s="250"/>
      <c r="I1739" s="255" t="s">
        <v>4631</v>
      </c>
    </row>
    <row r="1740" spans="1:9" ht="13.15" customHeight="1" x14ac:dyDescent="0.25">
      <c r="A1740" s="3">
        <v>5</v>
      </c>
      <c r="B1740" s="254" t="s">
        <v>4452</v>
      </c>
      <c r="C1740" s="207" t="s">
        <v>4252</v>
      </c>
      <c r="D1740" s="20">
        <v>0</v>
      </c>
      <c r="E1740" s="20">
        <v>0</v>
      </c>
      <c r="F1740" s="20">
        <v>0</v>
      </c>
      <c r="G1740" s="19">
        <v>7000000</v>
      </c>
      <c r="H1740" s="250"/>
      <c r="I1740" s="255" t="s">
        <v>4631</v>
      </c>
    </row>
    <row r="1741" spans="1:9" ht="13.15" customHeight="1" x14ac:dyDescent="0.25">
      <c r="A1741" s="3">
        <v>6</v>
      </c>
      <c r="B1741" s="254" t="s">
        <v>4417</v>
      </c>
      <c r="C1741" s="207" t="s">
        <v>4217</v>
      </c>
      <c r="D1741" s="20">
        <v>0</v>
      </c>
      <c r="E1741" s="20">
        <v>0</v>
      </c>
      <c r="F1741" s="20">
        <v>0</v>
      </c>
      <c r="G1741" s="19">
        <v>7000000</v>
      </c>
      <c r="H1741" s="250"/>
      <c r="I1741" s="255" t="s">
        <v>4631</v>
      </c>
    </row>
    <row r="1742" spans="1:9" ht="13.15" customHeight="1" x14ac:dyDescent="0.25">
      <c r="A1742" s="3">
        <v>7</v>
      </c>
      <c r="B1742" s="254" t="s">
        <v>4428</v>
      </c>
      <c r="C1742" s="207" t="s">
        <v>4228</v>
      </c>
      <c r="D1742" s="20">
        <v>0</v>
      </c>
      <c r="E1742" s="20">
        <v>0</v>
      </c>
      <c r="F1742" s="20">
        <v>0</v>
      </c>
      <c r="G1742" s="19">
        <v>3000000</v>
      </c>
      <c r="H1742" s="250"/>
      <c r="I1742" s="255" t="s">
        <v>4631</v>
      </c>
    </row>
    <row r="1743" spans="1:9" ht="13.15" customHeight="1" x14ac:dyDescent="0.25">
      <c r="A1743" s="3">
        <v>8</v>
      </c>
      <c r="B1743" s="254" t="s">
        <v>4430</v>
      </c>
      <c r="C1743" s="207" t="s">
        <v>4230</v>
      </c>
      <c r="D1743" s="20">
        <v>0</v>
      </c>
      <c r="E1743" s="20">
        <v>0</v>
      </c>
      <c r="F1743" s="20">
        <v>0</v>
      </c>
      <c r="G1743" s="19">
        <v>3000000</v>
      </c>
      <c r="H1743" s="250"/>
      <c r="I1743" s="255" t="s">
        <v>4631</v>
      </c>
    </row>
    <row r="1744" spans="1:9" ht="13.15" customHeight="1" x14ac:dyDescent="0.25">
      <c r="A1744" s="3">
        <v>9</v>
      </c>
      <c r="B1744" s="254" t="s">
        <v>4432</v>
      </c>
      <c r="C1744" s="207" t="s">
        <v>4232</v>
      </c>
      <c r="D1744" s="20">
        <v>0</v>
      </c>
      <c r="E1744" s="20">
        <v>0</v>
      </c>
      <c r="F1744" s="20">
        <v>0</v>
      </c>
      <c r="G1744" s="19">
        <v>5000000</v>
      </c>
      <c r="H1744" s="250"/>
      <c r="I1744" s="255" t="s">
        <v>4631</v>
      </c>
    </row>
    <row r="1745" spans="1:9" ht="13.15" customHeight="1" x14ac:dyDescent="0.25">
      <c r="A1745" s="3">
        <v>10</v>
      </c>
      <c r="B1745" s="254" t="s">
        <v>4421</v>
      </c>
      <c r="C1745" s="207" t="s">
        <v>4221</v>
      </c>
      <c r="D1745" s="20">
        <v>0</v>
      </c>
      <c r="E1745" s="20">
        <v>0</v>
      </c>
      <c r="F1745" s="20">
        <v>0</v>
      </c>
      <c r="G1745" s="19">
        <v>3000000</v>
      </c>
      <c r="H1745" s="250"/>
      <c r="I1745" s="255" t="s">
        <v>4631</v>
      </c>
    </row>
    <row r="1746" spans="1:9" ht="13.15" customHeight="1" x14ac:dyDescent="0.25">
      <c r="A1746" s="3">
        <v>11</v>
      </c>
      <c r="B1746" s="254" t="s">
        <v>4423</v>
      </c>
      <c r="C1746" s="207" t="s">
        <v>4223</v>
      </c>
      <c r="D1746" s="20">
        <v>0</v>
      </c>
      <c r="E1746" s="20">
        <v>0</v>
      </c>
      <c r="F1746" s="20">
        <v>0</v>
      </c>
      <c r="G1746" s="19">
        <v>3000000</v>
      </c>
      <c r="H1746" s="250"/>
      <c r="I1746" s="255" t="s">
        <v>4631</v>
      </c>
    </row>
    <row r="1747" spans="1:9" ht="13.15" customHeight="1" x14ac:dyDescent="0.25">
      <c r="A1747" s="50" t="s">
        <v>294</v>
      </c>
      <c r="B1747" s="256"/>
      <c r="C1747" s="208"/>
      <c r="D1747" s="258">
        <v>0</v>
      </c>
      <c r="E1747" s="258">
        <v>0</v>
      </c>
      <c r="F1747" s="258">
        <v>0</v>
      </c>
      <c r="G1747" s="257">
        <v>54000000</v>
      </c>
      <c r="H1747" s="250"/>
      <c r="I1747" s="251"/>
    </row>
    <row r="1748" spans="1:9" ht="13.15" customHeight="1" x14ac:dyDescent="0.25">
      <c r="A1748" s="567" t="s">
        <v>248</v>
      </c>
      <c r="B1748" s="568"/>
      <c r="C1748" s="569"/>
      <c r="D1748" s="259">
        <v>2457776178.2199998</v>
      </c>
      <c r="E1748" s="259">
        <v>2167063826.2199998</v>
      </c>
      <c r="F1748" s="259">
        <v>3764833550</v>
      </c>
      <c r="G1748" s="259">
        <v>4286329750</v>
      </c>
      <c r="H1748" s="250"/>
      <c r="I1748" s="251"/>
    </row>
  </sheetData>
  <mergeCells count="5">
    <mergeCell ref="A1748:C1748"/>
    <mergeCell ref="D3:E3"/>
    <mergeCell ref="F3:G3"/>
    <mergeCell ref="A1:I1"/>
    <mergeCell ref="A2:I2"/>
  </mergeCells>
  <pageMargins left="0.7" right="0.7" top="0.75" bottom="0.75" header="0.3" footer="0.3"/>
  <pageSetup scale="79" firstPageNumber="9" fitToHeight="0"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14"/>
  <sheetViews>
    <sheetView workbookViewId="0">
      <selection sqref="A1:G1"/>
    </sheetView>
  </sheetViews>
  <sheetFormatPr defaultColWidth="8.85546875" defaultRowHeight="15" x14ac:dyDescent="0.25"/>
  <cols>
    <col min="1" max="1" width="9" style="243" bestFit="1" customWidth="1"/>
    <col min="2" max="2" width="13.140625" style="243" bestFit="1" customWidth="1"/>
    <col min="3" max="3" width="40.5703125" style="264" customWidth="1"/>
    <col min="4" max="4" width="16.140625" style="264" hidden="1" customWidth="1"/>
    <col min="5" max="5" width="15.140625" style="264" bestFit="1" customWidth="1"/>
    <col min="6" max="7" width="16.140625" style="264" bestFit="1" customWidth="1"/>
    <col min="8" max="8" width="13.42578125" style="262" bestFit="1" customWidth="1"/>
    <col min="9" max="9" width="20.140625" style="247" customWidth="1"/>
    <col min="10" max="10" width="21.7109375" style="246" customWidth="1"/>
    <col min="11" max="16384" width="8.85546875" style="246"/>
  </cols>
  <sheetData>
    <row r="1" spans="1:10" x14ac:dyDescent="0.25">
      <c r="A1" s="575" t="s">
        <v>59</v>
      </c>
      <c r="B1" s="575"/>
      <c r="C1" s="575"/>
      <c r="D1" s="575"/>
      <c r="E1" s="575"/>
      <c r="F1" s="575"/>
      <c r="G1" s="575"/>
    </row>
    <row r="2" spans="1:10" x14ac:dyDescent="0.25">
      <c r="A2" s="575" t="s">
        <v>4669</v>
      </c>
      <c r="B2" s="575"/>
      <c r="C2" s="575"/>
      <c r="D2" s="575"/>
      <c r="E2" s="575"/>
      <c r="F2" s="575"/>
      <c r="G2" s="575"/>
    </row>
    <row r="3" spans="1:10" ht="31.5" x14ac:dyDescent="0.25">
      <c r="A3" s="211" t="s">
        <v>2</v>
      </c>
      <c r="B3" s="211" t="s">
        <v>4206</v>
      </c>
      <c r="C3" s="210" t="s">
        <v>4207</v>
      </c>
      <c r="D3" s="565" t="s">
        <v>251</v>
      </c>
      <c r="E3" s="566"/>
      <c r="F3" s="565" t="s">
        <v>4208</v>
      </c>
      <c r="G3" s="566"/>
      <c r="H3" s="266" t="s">
        <v>7334</v>
      </c>
      <c r="I3" s="266" t="s">
        <v>7335</v>
      </c>
      <c r="J3" s="266" t="s">
        <v>7336</v>
      </c>
    </row>
    <row r="4" spans="1:10" x14ac:dyDescent="0.25">
      <c r="A4" s="211"/>
      <c r="B4" s="211"/>
      <c r="C4" s="210"/>
      <c r="D4" s="210" t="s">
        <v>252</v>
      </c>
      <c r="E4" s="210" t="s">
        <v>253</v>
      </c>
      <c r="F4" s="210">
        <v>2020</v>
      </c>
      <c r="G4" s="210">
        <v>2021</v>
      </c>
      <c r="H4" s="210"/>
      <c r="I4" s="210"/>
      <c r="J4" s="210"/>
    </row>
    <row r="5" spans="1:10" x14ac:dyDescent="0.25">
      <c r="A5" s="213" t="s">
        <v>2106</v>
      </c>
      <c r="B5" s="213" t="s">
        <v>4451</v>
      </c>
      <c r="C5" s="576" t="s">
        <v>4251</v>
      </c>
      <c r="D5" s="577"/>
      <c r="E5" s="577"/>
      <c r="F5" s="577"/>
      <c r="G5" s="578"/>
      <c r="H5" s="222"/>
      <c r="I5" s="222"/>
      <c r="J5" s="222"/>
    </row>
    <row r="6" spans="1:10" ht="22.5" x14ac:dyDescent="0.25">
      <c r="A6" s="217" t="s">
        <v>2106</v>
      </c>
      <c r="B6" s="217" t="s">
        <v>5111</v>
      </c>
      <c r="C6" s="29" t="s">
        <v>4670</v>
      </c>
      <c r="D6" s="219">
        <v>183735700</v>
      </c>
      <c r="E6" s="219">
        <v>166611500</v>
      </c>
      <c r="F6" s="219">
        <v>220000000</v>
      </c>
      <c r="G6" s="219">
        <v>193550000</v>
      </c>
      <c r="H6" s="263"/>
      <c r="I6" s="255" t="s">
        <v>4631</v>
      </c>
      <c r="J6" s="250"/>
    </row>
    <row r="7" spans="1:10" ht="22.5" x14ac:dyDescent="0.25">
      <c r="A7" s="217" t="s">
        <v>2109</v>
      </c>
      <c r="B7" s="217" t="s">
        <v>5112</v>
      </c>
      <c r="C7" s="29" t="s">
        <v>4671</v>
      </c>
      <c r="D7" s="219">
        <v>225960000</v>
      </c>
      <c r="E7" s="219">
        <v>125046000</v>
      </c>
      <c r="F7" s="219">
        <v>150000000</v>
      </c>
      <c r="G7" s="219">
        <v>198000000</v>
      </c>
      <c r="H7" s="263"/>
      <c r="I7" s="255" t="s">
        <v>4631</v>
      </c>
      <c r="J7" s="250"/>
    </row>
    <row r="8" spans="1:10" ht="22.5" x14ac:dyDescent="0.25">
      <c r="A8" s="217" t="s">
        <v>2111</v>
      </c>
      <c r="B8" s="217" t="s">
        <v>5113</v>
      </c>
      <c r="C8" s="29" t="s">
        <v>4672</v>
      </c>
      <c r="D8" s="219">
        <v>11526000</v>
      </c>
      <c r="E8" s="219">
        <v>10001000</v>
      </c>
      <c r="F8" s="219">
        <v>10000000</v>
      </c>
      <c r="G8" s="219">
        <v>11600000</v>
      </c>
      <c r="H8" s="263"/>
      <c r="I8" s="255" t="s">
        <v>4631</v>
      </c>
      <c r="J8" s="250"/>
    </row>
    <row r="9" spans="1:10" ht="22.5" x14ac:dyDescent="0.25">
      <c r="A9" s="217" t="s">
        <v>2113</v>
      </c>
      <c r="B9" s="217" t="s">
        <v>5114</v>
      </c>
      <c r="C9" s="29" t="s">
        <v>4673</v>
      </c>
      <c r="D9" s="219">
        <v>139682490.33000001</v>
      </c>
      <c r="E9" s="219">
        <v>121914650</v>
      </c>
      <c r="F9" s="219">
        <v>150000000</v>
      </c>
      <c r="G9" s="219">
        <v>135000000</v>
      </c>
      <c r="H9" s="263"/>
      <c r="I9" s="255" t="s">
        <v>4631</v>
      </c>
      <c r="J9" s="250"/>
    </row>
    <row r="10" spans="1:10" ht="22.5" x14ac:dyDescent="0.25">
      <c r="A10" s="217" t="s">
        <v>2115</v>
      </c>
      <c r="B10" s="217" t="s">
        <v>5115</v>
      </c>
      <c r="C10" s="29" t="s">
        <v>4674</v>
      </c>
      <c r="D10" s="219">
        <v>33466200</v>
      </c>
      <c r="E10" s="219">
        <v>68244350</v>
      </c>
      <c r="F10" s="219">
        <v>50000000</v>
      </c>
      <c r="G10" s="219">
        <v>35000000</v>
      </c>
      <c r="H10" s="263"/>
      <c r="I10" s="255" t="s">
        <v>4631</v>
      </c>
      <c r="J10" s="250"/>
    </row>
    <row r="11" spans="1:10" ht="22.5" x14ac:dyDescent="0.25">
      <c r="A11" s="217" t="s">
        <v>2117</v>
      </c>
      <c r="B11" s="217" t="s">
        <v>5116</v>
      </c>
      <c r="C11" s="29" t="s">
        <v>4675</v>
      </c>
      <c r="D11" s="219">
        <v>91862600</v>
      </c>
      <c r="E11" s="219">
        <v>73360100</v>
      </c>
      <c r="F11" s="219">
        <v>80000000</v>
      </c>
      <c r="G11" s="219">
        <v>80300000</v>
      </c>
      <c r="H11" s="263"/>
      <c r="I11" s="255" t="s">
        <v>4631</v>
      </c>
      <c r="J11" s="250"/>
    </row>
    <row r="12" spans="1:10" ht="22.5" x14ac:dyDescent="0.25">
      <c r="A12" s="217" t="s">
        <v>2120</v>
      </c>
      <c r="B12" s="217" t="s">
        <v>5117</v>
      </c>
      <c r="C12" s="29" t="s">
        <v>4676</v>
      </c>
      <c r="D12" s="219">
        <v>265000000</v>
      </c>
      <c r="E12" s="219">
        <v>125000000</v>
      </c>
      <c r="F12" s="219">
        <v>270000000</v>
      </c>
      <c r="G12" s="219">
        <v>180000000</v>
      </c>
      <c r="H12" s="263"/>
      <c r="I12" s="255" t="s">
        <v>4631</v>
      </c>
      <c r="J12" s="250"/>
    </row>
    <row r="13" spans="1:10" ht="22.5" x14ac:dyDescent="0.25">
      <c r="A13" s="217" t="s">
        <v>2123</v>
      </c>
      <c r="B13" s="217" t="s">
        <v>5118</v>
      </c>
      <c r="C13" s="29" t="s">
        <v>4677</v>
      </c>
      <c r="D13" s="219">
        <v>12675000</v>
      </c>
      <c r="E13" s="219">
        <v>25200000</v>
      </c>
      <c r="F13" s="219">
        <v>36000000</v>
      </c>
      <c r="G13" s="219">
        <v>29000000</v>
      </c>
      <c r="H13" s="263"/>
      <c r="I13" s="255" t="s">
        <v>4631</v>
      </c>
      <c r="J13" s="250"/>
    </row>
    <row r="14" spans="1:10" ht="22.5" x14ac:dyDescent="0.25">
      <c r="A14" s="217" t="s">
        <v>2125</v>
      </c>
      <c r="B14" s="217" t="s">
        <v>5119</v>
      </c>
      <c r="C14" s="29" t="s">
        <v>4678</v>
      </c>
      <c r="D14" s="219">
        <v>115640000</v>
      </c>
      <c r="E14" s="219">
        <v>139742023.75</v>
      </c>
      <c r="F14" s="219">
        <v>150000000</v>
      </c>
      <c r="G14" s="219">
        <v>145000000</v>
      </c>
      <c r="H14" s="263"/>
      <c r="I14" s="255" t="s">
        <v>4631</v>
      </c>
      <c r="J14" s="250"/>
    </row>
    <row r="15" spans="1:10" ht="22.5" x14ac:dyDescent="0.25">
      <c r="A15" s="217" t="s">
        <v>2129</v>
      </c>
      <c r="B15" s="217" t="s">
        <v>5120</v>
      </c>
      <c r="C15" s="29" t="s">
        <v>4679</v>
      </c>
      <c r="D15" s="219">
        <v>48980000</v>
      </c>
      <c r="E15" s="219">
        <v>8810000</v>
      </c>
      <c r="F15" s="219">
        <v>25000000</v>
      </c>
      <c r="G15" s="219">
        <v>10000000</v>
      </c>
      <c r="H15" s="263"/>
      <c r="I15" s="255" t="s">
        <v>4631</v>
      </c>
      <c r="J15" s="250"/>
    </row>
    <row r="16" spans="1:10" ht="33.75" x14ac:dyDescent="0.25">
      <c r="A16" s="217" t="s">
        <v>2131</v>
      </c>
      <c r="B16" s="217" t="s">
        <v>5121</v>
      </c>
      <c r="C16" s="29" t="s">
        <v>4680</v>
      </c>
      <c r="D16" s="219">
        <v>19575000</v>
      </c>
      <c r="E16" s="218">
        <v>0</v>
      </c>
      <c r="F16" s="218">
        <v>0</v>
      </c>
      <c r="G16" s="218">
        <v>0</v>
      </c>
      <c r="H16" s="263"/>
      <c r="I16" s="255" t="s">
        <v>4631</v>
      </c>
      <c r="J16" s="250"/>
    </row>
    <row r="17" spans="1:10" ht="22.5" x14ac:dyDescent="0.25">
      <c r="A17" s="217" t="s">
        <v>2133</v>
      </c>
      <c r="B17" s="217" t="s">
        <v>5122</v>
      </c>
      <c r="C17" s="29" t="s">
        <v>4681</v>
      </c>
      <c r="D17" s="219">
        <v>78300000</v>
      </c>
      <c r="E17" s="219">
        <v>71775000</v>
      </c>
      <c r="F17" s="219">
        <v>90000000</v>
      </c>
      <c r="G17" s="219">
        <v>80000000</v>
      </c>
      <c r="H17" s="263"/>
      <c r="I17" s="255" t="s">
        <v>4631</v>
      </c>
      <c r="J17" s="250"/>
    </row>
    <row r="18" spans="1:10" ht="22.5" x14ac:dyDescent="0.25">
      <c r="A18" s="217" t="s">
        <v>2135</v>
      </c>
      <c r="B18" s="217" t="s">
        <v>5123</v>
      </c>
      <c r="C18" s="29" t="s">
        <v>4682</v>
      </c>
      <c r="D18" s="219">
        <v>3000000</v>
      </c>
      <c r="E18" s="219">
        <v>5150000</v>
      </c>
      <c r="F18" s="219">
        <v>6000000</v>
      </c>
      <c r="G18" s="219">
        <v>3000000</v>
      </c>
      <c r="H18" s="263"/>
      <c r="I18" s="255" t="s">
        <v>4631</v>
      </c>
      <c r="J18" s="250"/>
    </row>
    <row r="19" spans="1:10" ht="22.5" x14ac:dyDescent="0.25">
      <c r="A19" s="217" t="s">
        <v>2137</v>
      </c>
      <c r="B19" s="217" t="s">
        <v>5124</v>
      </c>
      <c r="C19" s="29" t="s">
        <v>4683</v>
      </c>
      <c r="D19" s="219">
        <v>24000000</v>
      </c>
      <c r="E19" s="219">
        <v>22000000</v>
      </c>
      <c r="F19" s="219">
        <v>30000000</v>
      </c>
      <c r="G19" s="219">
        <v>24000000</v>
      </c>
      <c r="H19" s="263"/>
      <c r="I19" s="255" t="s">
        <v>4631</v>
      </c>
      <c r="J19" s="250"/>
    </row>
    <row r="20" spans="1:10" ht="22.5" x14ac:dyDescent="0.25">
      <c r="A20" s="217" t="s">
        <v>2140</v>
      </c>
      <c r="B20" s="217" t="s">
        <v>5125</v>
      </c>
      <c r="C20" s="29" t="s">
        <v>4684</v>
      </c>
      <c r="D20" s="219">
        <v>3000000</v>
      </c>
      <c r="E20" s="218">
        <v>0</v>
      </c>
      <c r="F20" s="218">
        <v>0</v>
      </c>
      <c r="G20" s="218">
        <v>0</v>
      </c>
      <c r="H20" s="263"/>
      <c r="I20" s="255" t="s">
        <v>4631</v>
      </c>
      <c r="J20" s="250"/>
    </row>
    <row r="21" spans="1:10" ht="22.5" x14ac:dyDescent="0.25">
      <c r="A21" s="217" t="s">
        <v>2142</v>
      </c>
      <c r="B21" s="217" t="s">
        <v>5126</v>
      </c>
      <c r="C21" s="29" t="s">
        <v>4685</v>
      </c>
      <c r="D21" s="219">
        <v>24000000</v>
      </c>
      <c r="E21" s="218">
        <v>0</v>
      </c>
      <c r="F21" s="218">
        <v>0</v>
      </c>
      <c r="G21" s="218">
        <v>0</v>
      </c>
      <c r="H21" s="263"/>
      <c r="I21" s="255" t="s">
        <v>4631</v>
      </c>
      <c r="J21" s="250"/>
    </row>
    <row r="22" spans="1:10" ht="22.5" x14ac:dyDescent="0.25">
      <c r="A22" s="217" t="s">
        <v>2144</v>
      </c>
      <c r="B22" s="217" t="s">
        <v>5127</v>
      </c>
      <c r="C22" s="29" t="s">
        <v>4686</v>
      </c>
      <c r="D22" s="219">
        <v>30000000</v>
      </c>
      <c r="E22" s="219">
        <v>27500000</v>
      </c>
      <c r="F22" s="219">
        <v>30000000</v>
      </c>
      <c r="G22" s="219">
        <v>30000000</v>
      </c>
      <c r="H22" s="263"/>
      <c r="I22" s="255" t="s">
        <v>4631</v>
      </c>
      <c r="J22" s="250"/>
    </row>
    <row r="23" spans="1:10" ht="22.5" x14ac:dyDescent="0.25">
      <c r="A23" s="217" t="s">
        <v>2146</v>
      </c>
      <c r="B23" s="217" t="s">
        <v>5128</v>
      </c>
      <c r="C23" s="29" t="s">
        <v>4687</v>
      </c>
      <c r="D23" s="219">
        <v>8113113</v>
      </c>
      <c r="E23" s="219">
        <v>2500000</v>
      </c>
      <c r="F23" s="219">
        <v>10000000</v>
      </c>
      <c r="G23" s="218">
        <v>0</v>
      </c>
      <c r="H23" s="263"/>
      <c r="I23" s="255" t="s">
        <v>4631</v>
      </c>
      <c r="J23" s="250"/>
    </row>
    <row r="24" spans="1:10" ht="22.5" x14ac:dyDescent="0.25">
      <c r="A24" s="217" t="s">
        <v>2148</v>
      </c>
      <c r="B24" s="217" t="s">
        <v>5129</v>
      </c>
      <c r="C24" s="29" t="s">
        <v>4688</v>
      </c>
      <c r="D24" s="218">
        <v>0</v>
      </c>
      <c r="E24" s="218">
        <v>0</v>
      </c>
      <c r="F24" s="219">
        <v>7500000</v>
      </c>
      <c r="G24" s="218">
        <v>0</v>
      </c>
      <c r="H24" s="263"/>
      <c r="I24" s="255" t="s">
        <v>4631</v>
      </c>
      <c r="J24" s="250"/>
    </row>
    <row r="25" spans="1:10" ht="22.5" x14ac:dyDescent="0.25">
      <c r="A25" s="217" t="s">
        <v>2150</v>
      </c>
      <c r="B25" s="217" t="s">
        <v>5130</v>
      </c>
      <c r="C25" s="29" t="s">
        <v>4689</v>
      </c>
      <c r="D25" s="218">
        <v>0</v>
      </c>
      <c r="E25" s="219">
        <v>2500000</v>
      </c>
      <c r="F25" s="219">
        <v>6000000</v>
      </c>
      <c r="G25" s="219">
        <v>12000000</v>
      </c>
      <c r="H25" s="263"/>
      <c r="I25" s="255" t="s">
        <v>4631</v>
      </c>
      <c r="J25" s="250"/>
    </row>
    <row r="26" spans="1:10" ht="22.5" x14ac:dyDescent="0.25">
      <c r="A26" s="217" t="s">
        <v>2152</v>
      </c>
      <c r="B26" s="217" t="s">
        <v>5131</v>
      </c>
      <c r="C26" s="29" t="s">
        <v>4690</v>
      </c>
      <c r="D26" s="218">
        <v>0</v>
      </c>
      <c r="E26" s="219">
        <v>3258670</v>
      </c>
      <c r="F26" s="219">
        <v>10000000</v>
      </c>
      <c r="G26" s="219">
        <v>4000000</v>
      </c>
      <c r="H26" s="263"/>
      <c r="I26" s="255" t="s">
        <v>4631</v>
      </c>
      <c r="J26" s="250"/>
    </row>
    <row r="27" spans="1:10" x14ac:dyDescent="0.25">
      <c r="A27" s="220" t="s">
        <v>294</v>
      </c>
      <c r="B27" s="220"/>
      <c r="C27" s="220"/>
      <c r="D27" s="222">
        <v>1318516103.3299999</v>
      </c>
      <c r="E27" s="222">
        <v>998613293.75</v>
      </c>
      <c r="F27" s="222">
        <v>1330500000</v>
      </c>
      <c r="G27" s="222">
        <v>1170450000</v>
      </c>
      <c r="H27" s="263"/>
      <c r="I27" s="255"/>
      <c r="J27" s="250"/>
    </row>
    <row r="28" spans="1:10" x14ac:dyDescent="0.25">
      <c r="A28" s="213" t="s">
        <v>2109</v>
      </c>
      <c r="B28" s="213" t="s">
        <v>4447</v>
      </c>
      <c r="C28" s="214" t="s">
        <v>4247</v>
      </c>
      <c r="D28" s="214"/>
      <c r="E28" s="214"/>
      <c r="F28" s="214"/>
      <c r="G28" s="214"/>
      <c r="H28" s="263"/>
      <c r="I28" s="255"/>
      <c r="J28" s="250"/>
    </row>
    <row r="29" spans="1:10" ht="22.5" x14ac:dyDescent="0.25">
      <c r="A29" s="217" t="s">
        <v>2106</v>
      </c>
      <c r="B29" s="217" t="s">
        <v>5112</v>
      </c>
      <c r="C29" s="29" t="s">
        <v>4671</v>
      </c>
      <c r="D29" s="219">
        <v>35000000</v>
      </c>
      <c r="E29" s="219">
        <v>21000000</v>
      </c>
      <c r="F29" s="219">
        <v>40000000</v>
      </c>
      <c r="G29" s="219">
        <v>40000000</v>
      </c>
      <c r="H29" s="263"/>
      <c r="I29" s="255" t="s">
        <v>4631</v>
      </c>
      <c r="J29" s="250"/>
    </row>
    <row r="30" spans="1:10" ht="22.5" x14ac:dyDescent="0.25">
      <c r="A30" s="217" t="s">
        <v>2109</v>
      </c>
      <c r="B30" s="217" t="s">
        <v>5114</v>
      </c>
      <c r="C30" s="29" t="s">
        <v>4673</v>
      </c>
      <c r="D30" s="219">
        <v>7670000</v>
      </c>
      <c r="E30" s="219">
        <v>3000000</v>
      </c>
      <c r="F30" s="219">
        <v>10000000</v>
      </c>
      <c r="G30" s="219">
        <v>10000000</v>
      </c>
      <c r="H30" s="263"/>
      <c r="I30" s="255" t="s">
        <v>4631</v>
      </c>
      <c r="J30" s="250"/>
    </row>
    <row r="31" spans="1:10" ht="22.5" x14ac:dyDescent="0.25">
      <c r="A31" s="217" t="s">
        <v>2111</v>
      </c>
      <c r="B31" s="217" t="s">
        <v>5116</v>
      </c>
      <c r="C31" s="29" t="s">
        <v>4675</v>
      </c>
      <c r="D31" s="219">
        <v>17798633.5</v>
      </c>
      <c r="E31" s="219">
        <v>6000000</v>
      </c>
      <c r="F31" s="219">
        <v>20000000</v>
      </c>
      <c r="G31" s="219">
        <v>25000000</v>
      </c>
      <c r="H31" s="263"/>
      <c r="I31" s="255" t="s">
        <v>4631</v>
      </c>
      <c r="J31" s="250"/>
    </row>
    <row r="32" spans="1:10" ht="22.5" x14ac:dyDescent="0.25">
      <c r="A32" s="217" t="s">
        <v>2113</v>
      </c>
      <c r="B32" s="217" t="s">
        <v>5132</v>
      </c>
      <c r="C32" s="29" t="s">
        <v>4691</v>
      </c>
      <c r="D32" s="219">
        <v>4010000</v>
      </c>
      <c r="E32" s="219">
        <v>4000000</v>
      </c>
      <c r="F32" s="219">
        <v>10000000</v>
      </c>
      <c r="G32" s="219">
        <v>15000000</v>
      </c>
      <c r="H32" s="263"/>
      <c r="I32" s="255" t="s">
        <v>4631</v>
      </c>
      <c r="J32" s="250"/>
    </row>
    <row r="33" spans="1:10" ht="22.5" x14ac:dyDescent="0.25">
      <c r="A33" s="217" t="s">
        <v>2115</v>
      </c>
      <c r="B33" s="217" t="s">
        <v>5133</v>
      </c>
      <c r="C33" s="29" t="s">
        <v>4692</v>
      </c>
      <c r="D33" s="219">
        <v>28775725</v>
      </c>
      <c r="E33" s="219">
        <v>21715000</v>
      </c>
      <c r="F33" s="219">
        <v>50000000</v>
      </c>
      <c r="G33" s="219">
        <v>43000000</v>
      </c>
      <c r="H33" s="263"/>
      <c r="I33" s="255" t="s">
        <v>4631</v>
      </c>
      <c r="J33" s="250"/>
    </row>
    <row r="34" spans="1:10" ht="22.5" x14ac:dyDescent="0.25">
      <c r="A34" s="217" t="s">
        <v>2117</v>
      </c>
      <c r="B34" s="217" t="s">
        <v>5134</v>
      </c>
      <c r="C34" s="29" t="s">
        <v>4693</v>
      </c>
      <c r="D34" s="219">
        <v>12894698</v>
      </c>
      <c r="E34" s="219">
        <v>6000000</v>
      </c>
      <c r="F34" s="219">
        <v>12000000</v>
      </c>
      <c r="G34" s="219">
        <v>12000000</v>
      </c>
      <c r="H34" s="263"/>
      <c r="I34" s="255" t="s">
        <v>4631</v>
      </c>
      <c r="J34" s="250"/>
    </row>
    <row r="35" spans="1:10" ht="22.5" x14ac:dyDescent="0.25">
      <c r="A35" s="217" t="s">
        <v>2120</v>
      </c>
      <c r="B35" s="217" t="s">
        <v>5135</v>
      </c>
      <c r="C35" s="29" t="s">
        <v>4694</v>
      </c>
      <c r="D35" s="219">
        <v>19596450</v>
      </c>
      <c r="E35" s="218">
        <v>0</v>
      </c>
      <c r="F35" s="219">
        <v>15000000</v>
      </c>
      <c r="G35" s="219">
        <v>15000000</v>
      </c>
      <c r="H35" s="263"/>
      <c r="I35" s="255" t="s">
        <v>4631</v>
      </c>
      <c r="J35" s="250"/>
    </row>
    <row r="36" spans="1:10" x14ac:dyDescent="0.25">
      <c r="A36" s="220" t="s">
        <v>294</v>
      </c>
      <c r="B36" s="220"/>
      <c r="C36" s="220"/>
      <c r="D36" s="222">
        <v>125745506.5</v>
      </c>
      <c r="E36" s="222">
        <v>61715000</v>
      </c>
      <c r="F36" s="222">
        <v>157000000</v>
      </c>
      <c r="G36" s="222">
        <v>160000000</v>
      </c>
      <c r="H36" s="263"/>
      <c r="I36" s="255"/>
      <c r="J36" s="250"/>
    </row>
    <row r="37" spans="1:10" x14ac:dyDescent="0.25">
      <c r="A37" s="213" t="s">
        <v>2111</v>
      </c>
      <c r="B37" s="213" t="s">
        <v>4448</v>
      </c>
      <c r="C37" s="214" t="s">
        <v>4248</v>
      </c>
      <c r="D37" s="214"/>
      <c r="E37" s="214"/>
      <c r="F37" s="214"/>
      <c r="G37" s="214"/>
      <c r="H37" s="263"/>
      <c r="I37" s="255"/>
      <c r="J37" s="250"/>
    </row>
    <row r="38" spans="1:10" ht="33.75" x14ac:dyDescent="0.25">
      <c r="A38" s="217" t="s">
        <v>2106</v>
      </c>
      <c r="B38" s="217" t="s">
        <v>5136</v>
      </c>
      <c r="C38" s="29" t="s">
        <v>4695</v>
      </c>
      <c r="D38" s="219">
        <v>1430500</v>
      </c>
      <c r="E38" s="218">
        <v>0</v>
      </c>
      <c r="F38" s="219">
        <v>3000000</v>
      </c>
      <c r="G38" s="219">
        <v>3800000</v>
      </c>
      <c r="H38" s="263"/>
      <c r="I38" s="255" t="s">
        <v>4631</v>
      </c>
      <c r="J38" s="250"/>
    </row>
    <row r="39" spans="1:10" ht="22.5" x14ac:dyDescent="0.25">
      <c r="A39" s="217" t="s">
        <v>2109</v>
      </c>
      <c r="B39" s="217" t="s">
        <v>5137</v>
      </c>
      <c r="C39" s="29" t="s">
        <v>4696</v>
      </c>
      <c r="D39" s="219">
        <v>983000</v>
      </c>
      <c r="E39" s="218">
        <v>0</v>
      </c>
      <c r="F39" s="219">
        <v>1000000</v>
      </c>
      <c r="G39" s="219">
        <v>1000000</v>
      </c>
      <c r="H39" s="263"/>
      <c r="I39" s="255" t="s">
        <v>4631</v>
      </c>
      <c r="J39" s="250"/>
    </row>
    <row r="40" spans="1:10" ht="22.5" x14ac:dyDescent="0.25">
      <c r="A40" s="217" t="s">
        <v>2111</v>
      </c>
      <c r="B40" s="217" t="s">
        <v>5138</v>
      </c>
      <c r="C40" s="29" t="s">
        <v>4697</v>
      </c>
      <c r="D40" s="219">
        <v>3208000</v>
      </c>
      <c r="E40" s="218">
        <v>0</v>
      </c>
      <c r="F40" s="219">
        <v>4500000</v>
      </c>
      <c r="G40" s="219">
        <v>4000000</v>
      </c>
      <c r="H40" s="263"/>
      <c r="I40" s="255" t="s">
        <v>4631</v>
      </c>
      <c r="J40" s="250"/>
    </row>
    <row r="41" spans="1:10" ht="22.5" x14ac:dyDescent="0.25">
      <c r="A41" s="217" t="s">
        <v>2113</v>
      </c>
      <c r="B41" s="217" t="s">
        <v>5139</v>
      </c>
      <c r="C41" s="29" t="s">
        <v>4698</v>
      </c>
      <c r="D41" s="218">
        <v>0</v>
      </c>
      <c r="E41" s="218">
        <v>0</v>
      </c>
      <c r="F41" s="219">
        <v>500000</v>
      </c>
      <c r="G41" s="219">
        <v>400000</v>
      </c>
      <c r="H41" s="263"/>
      <c r="I41" s="255" t="s">
        <v>4631</v>
      </c>
      <c r="J41" s="250"/>
    </row>
    <row r="42" spans="1:10" ht="22.5" x14ac:dyDescent="0.25">
      <c r="A42" s="217" t="s">
        <v>2115</v>
      </c>
      <c r="B42" s="217" t="s">
        <v>5140</v>
      </c>
      <c r="C42" s="29" t="s">
        <v>4699</v>
      </c>
      <c r="D42" s="218">
        <v>0</v>
      </c>
      <c r="E42" s="218">
        <v>0</v>
      </c>
      <c r="F42" s="219">
        <v>500000</v>
      </c>
      <c r="G42" s="219">
        <v>500000</v>
      </c>
      <c r="H42" s="263"/>
      <c r="I42" s="255" t="s">
        <v>4631</v>
      </c>
      <c r="J42" s="250"/>
    </row>
    <row r="43" spans="1:10" ht="22.5" x14ac:dyDescent="0.25">
      <c r="A43" s="217" t="s">
        <v>2117</v>
      </c>
      <c r="B43" s="217" t="s">
        <v>5141</v>
      </c>
      <c r="C43" s="29" t="s">
        <v>4700</v>
      </c>
      <c r="D43" s="218">
        <v>0</v>
      </c>
      <c r="E43" s="218">
        <v>0</v>
      </c>
      <c r="F43" s="219">
        <v>500000</v>
      </c>
      <c r="G43" s="219">
        <v>300000</v>
      </c>
      <c r="H43" s="263"/>
      <c r="I43" s="255" t="s">
        <v>4631</v>
      </c>
      <c r="J43" s="250"/>
    </row>
    <row r="44" spans="1:10" x14ac:dyDescent="0.25">
      <c r="A44" s="220" t="s">
        <v>294</v>
      </c>
      <c r="B44" s="220"/>
      <c r="C44" s="220"/>
      <c r="D44" s="222">
        <v>5621500</v>
      </c>
      <c r="E44" s="221">
        <v>0</v>
      </c>
      <c r="F44" s="222">
        <v>10000000</v>
      </c>
      <c r="G44" s="222">
        <v>10000000</v>
      </c>
      <c r="H44" s="263"/>
      <c r="I44" s="255"/>
      <c r="J44" s="250"/>
    </row>
    <row r="45" spans="1:10" x14ac:dyDescent="0.25">
      <c r="A45" s="213" t="s">
        <v>2113</v>
      </c>
      <c r="B45" s="213" t="s">
        <v>4453</v>
      </c>
      <c r="C45" s="214" t="s">
        <v>4253</v>
      </c>
      <c r="D45" s="214"/>
      <c r="E45" s="214"/>
      <c r="F45" s="214"/>
      <c r="G45" s="214"/>
      <c r="H45" s="263"/>
      <c r="I45" s="255"/>
      <c r="J45" s="250"/>
    </row>
    <row r="46" spans="1:10" ht="33.75" x14ac:dyDescent="0.25">
      <c r="A46" s="217" t="s">
        <v>2106</v>
      </c>
      <c r="B46" s="217" t="s">
        <v>5142</v>
      </c>
      <c r="C46" s="29" t="s">
        <v>4701</v>
      </c>
      <c r="D46" s="219">
        <v>114000000</v>
      </c>
      <c r="E46" s="219">
        <v>100834662.65000001</v>
      </c>
      <c r="F46" s="219">
        <v>140000000</v>
      </c>
      <c r="G46" s="219">
        <v>148000000</v>
      </c>
      <c r="H46" s="263">
        <v>100000000</v>
      </c>
      <c r="I46" s="255"/>
      <c r="J46" s="255" t="s">
        <v>7337</v>
      </c>
    </row>
    <row r="47" spans="1:10" ht="22.5" x14ac:dyDescent="0.25">
      <c r="A47" s="217" t="s">
        <v>2109</v>
      </c>
      <c r="B47" s="217" t="s">
        <v>5143</v>
      </c>
      <c r="C47" s="29" t="s">
        <v>4702</v>
      </c>
      <c r="D47" s="219">
        <v>75272500</v>
      </c>
      <c r="E47" s="219">
        <v>71785552.409999996</v>
      </c>
      <c r="F47" s="219">
        <v>90000000</v>
      </c>
      <c r="G47" s="219">
        <v>96000000</v>
      </c>
      <c r="H47" s="263"/>
      <c r="I47" s="255" t="s">
        <v>4631</v>
      </c>
      <c r="J47" s="250"/>
    </row>
    <row r="48" spans="1:10" x14ac:dyDescent="0.25">
      <c r="A48" s="220" t="s">
        <v>294</v>
      </c>
      <c r="B48" s="220"/>
      <c r="C48" s="220"/>
      <c r="D48" s="222">
        <v>189272500</v>
      </c>
      <c r="E48" s="222">
        <v>172620215.06</v>
      </c>
      <c r="F48" s="222">
        <v>230000000</v>
      </c>
      <c r="G48" s="222">
        <v>244000000</v>
      </c>
      <c r="H48" s="222">
        <f>H46</f>
        <v>100000000</v>
      </c>
      <c r="I48" s="255"/>
      <c r="J48" s="250"/>
    </row>
    <row r="49" spans="1:10" ht="21" x14ac:dyDescent="0.25">
      <c r="A49" s="213" t="s">
        <v>2117</v>
      </c>
      <c r="B49" s="213" t="s">
        <v>4454</v>
      </c>
      <c r="C49" s="214" t="s">
        <v>4254</v>
      </c>
      <c r="D49" s="214"/>
      <c r="E49" s="214"/>
      <c r="F49" s="214"/>
      <c r="G49" s="214"/>
      <c r="H49" s="263"/>
      <c r="I49" s="255"/>
      <c r="J49" s="250"/>
    </row>
    <row r="50" spans="1:10" ht="22.5" x14ac:dyDescent="0.25">
      <c r="A50" s="217" t="s">
        <v>2106</v>
      </c>
      <c r="B50" s="217" t="s">
        <v>5144</v>
      </c>
      <c r="C50" s="29" t="s">
        <v>4703</v>
      </c>
      <c r="D50" s="219">
        <v>16264200</v>
      </c>
      <c r="E50" s="218">
        <v>0</v>
      </c>
      <c r="F50" s="219">
        <v>10000000</v>
      </c>
      <c r="G50" s="219">
        <v>10000000</v>
      </c>
      <c r="H50" s="263"/>
      <c r="I50" s="255" t="s">
        <v>4631</v>
      </c>
      <c r="J50" s="250"/>
    </row>
    <row r="51" spans="1:10" ht="22.5" x14ac:dyDescent="0.25">
      <c r="A51" s="217" t="s">
        <v>2109</v>
      </c>
      <c r="B51" s="217" t="s">
        <v>5145</v>
      </c>
      <c r="C51" s="29" t="s">
        <v>4704</v>
      </c>
      <c r="D51" s="219">
        <v>373898401.13</v>
      </c>
      <c r="E51" s="219">
        <v>9379532.7799999993</v>
      </c>
      <c r="F51" s="219">
        <v>200000000</v>
      </c>
      <c r="G51" s="219">
        <v>450000000</v>
      </c>
      <c r="H51" s="263"/>
      <c r="I51" s="255" t="s">
        <v>4631</v>
      </c>
      <c r="J51" s="250"/>
    </row>
    <row r="52" spans="1:10" ht="22.5" x14ac:dyDescent="0.25">
      <c r="A52" s="217" t="s">
        <v>2111</v>
      </c>
      <c r="B52" s="217" t="s">
        <v>5146</v>
      </c>
      <c r="C52" s="29" t="s">
        <v>4705</v>
      </c>
      <c r="D52" s="218">
        <v>0</v>
      </c>
      <c r="E52" s="218">
        <v>0</v>
      </c>
      <c r="F52" s="219">
        <v>5000000</v>
      </c>
      <c r="G52" s="219">
        <v>5000000</v>
      </c>
      <c r="H52" s="263"/>
      <c r="I52" s="255" t="s">
        <v>4631</v>
      </c>
      <c r="J52" s="250"/>
    </row>
    <row r="53" spans="1:10" ht="22.5" x14ac:dyDescent="0.25">
      <c r="A53" s="217" t="s">
        <v>2113</v>
      </c>
      <c r="B53" s="217" t="s">
        <v>5147</v>
      </c>
      <c r="C53" s="29" t="s">
        <v>4706</v>
      </c>
      <c r="D53" s="219">
        <v>10000000</v>
      </c>
      <c r="E53" s="219">
        <v>5000000</v>
      </c>
      <c r="F53" s="219">
        <v>10000000</v>
      </c>
      <c r="G53" s="219">
        <v>10000000</v>
      </c>
      <c r="H53" s="263"/>
      <c r="I53" s="255" t="s">
        <v>4631</v>
      </c>
      <c r="J53" s="250"/>
    </row>
    <row r="54" spans="1:10" ht="22.5" x14ac:dyDescent="0.25">
      <c r="A54" s="217" t="s">
        <v>2115</v>
      </c>
      <c r="B54" s="217" t="s">
        <v>5148</v>
      </c>
      <c r="C54" s="29" t="s">
        <v>4707</v>
      </c>
      <c r="D54" s="218">
        <v>0</v>
      </c>
      <c r="E54" s="218">
        <v>0</v>
      </c>
      <c r="F54" s="218">
        <v>0</v>
      </c>
      <c r="G54" s="218">
        <v>0</v>
      </c>
      <c r="H54" s="263"/>
      <c r="I54" s="255" t="s">
        <v>4631</v>
      </c>
      <c r="J54" s="250"/>
    </row>
    <row r="55" spans="1:10" ht="22.5" x14ac:dyDescent="0.25">
      <c r="A55" s="217" t="s">
        <v>2117</v>
      </c>
      <c r="B55" s="217" t="s">
        <v>5149</v>
      </c>
      <c r="C55" s="29" t="s">
        <v>4708</v>
      </c>
      <c r="D55" s="219">
        <v>3854792.46</v>
      </c>
      <c r="E55" s="218">
        <v>0</v>
      </c>
      <c r="F55" s="219">
        <v>20000000</v>
      </c>
      <c r="G55" s="219">
        <v>18000000</v>
      </c>
      <c r="H55" s="263"/>
      <c r="I55" s="255" t="s">
        <v>4631</v>
      </c>
      <c r="J55" s="250"/>
    </row>
    <row r="56" spans="1:10" ht="22.5" x14ac:dyDescent="0.25">
      <c r="A56" s="217" t="s">
        <v>2120</v>
      </c>
      <c r="B56" s="217" t="s">
        <v>5150</v>
      </c>
      <c r="C56" s="29" t="s">
        <v>4709</v>
      </c>
      <c r="D56" s="218">
        <v>0</v>
      </c>
      <c r="E56" s="218">
        <v>0</v>
      </c>
      <c r="F56" s="219">
        <v>5000000</v>
      </c>
      <c r="G56" s="219">
        <v>4000000</v>
      </c>
      <c r="H56" s="263"/>
      <c r="I56" s="255" t="s">
        <v>4631</v>
      </c>
      <c r="J56" s="250"/>
    </row>
    <row r="57" spans="1:10" ht="22.5" x14ac:dyDescent="0.25">
      <c r="A57" s="217" t="s">
        <v>2123</v>
      </c>
      <c r="B57" s="217" t="s">
        <v>5151</v>
      </c>
      <c r="C57" s="29" t="s">
        <v>4710</v>
      </c>
      <c r="D57" s="219">
        <v>10000000</v>
      </c>
      <c r="E57" s="218">
        <v>0</v>
      </c>
      <c r="F57" s="219">
        <v>10000000</v>
      </c>
      <c r="G57" s="219">
        <v>8000000</v>
      </c>
      <c r="H57" s="263"/>
      <c r="I57" s="255" t="s">
        <v>4631</v>
      </c>
      <c r="J57" s="250"/>
    </row>
    <row r="58" spans="1:10" ht="33.75" x14ac:dyDescent="0.25">
      <c r="A58" s="217" t="s">
        <v>2125</v>
      </c>
      <c r="B58" s="217" t="s">
        <v>5152</v>
      </c>
      <c r="C58" s="29" t="s">
        <v>4711</v>
      </c>
      <c r="D58" s="219">
        <v>193651500</v>
      </c>
      <c r="E58" s="218">
        <v>0</v>
      </c>
      <c r="F58" s="219">
        <v>200000000</v>
      </c>
      <c r="G58" s="219">
        <v>200000000</v>
      </c>
      <c r="H58" s="263">
        <v>100000000</v>
      </c>
      <c r="I58" s="255"/>
      <c r="J58" s="255" t="s">
        <v>5901</v>
      </c>
    </row>
    <row r="59" spans="1:10" ht="22.5" x14ac:dyDescent="0.25">
      <c r="A59" s="217" t="s">
        <v>2129</v>
      </c>
      <c r="B59" s="217" t="s">
        <v>5153</v>
      </c>
      <c r="C59" s="29" t="s">
        <v>4712</v>
      </c>
      <c r="D59" s="218">
        <v>0</v>
      </c>
      <c r="E59" s="219">
        <v>35981550</v>
      </c>
      <c r="F59" s="219">
        <v>100000000</v>
      </c>
      <c r="G59" s="219">
        <v>49000000</v>
      </c>
      <c r="H59" s="263"/>
      <c r="I59" s="255" t="s">
        <v>4631</v>
      </c>
      <c r="J59" s="250"/>
    </row>
    <row r="60" spans="1:10" x14ac:dyDescent="0.25">
      <c r="A60" s="220" t="s">
        <v>294</v>
      </c>
      <c r="B60" s="220"/>
      <c r="C60" s="220"/>
      <c r="D60" s="222">
        <v>607668893.59000003</v>
      </c>
      <c r="E60" s="222">
        <v>50361082.780000001</v>
      </c>
      <c r="F60" s="222">
        <v>560000000</v>
      </c>
      <c r="G60" s="222">
        <v>754000000</v>
      </c>
      <c r="H60" s="222">
        <f>H58</f>
        <v>100000000</v>
      </c>
      <c r="I60" s="255"/>
      <c r="J60" s="250"/>
    </row>
    <row r="61" spans="1:10" x14ac:dyDescent="0.25">
      <c r="A61" s="213" t="s">
        <v>2120</v>
      </c>
      <c r="B61" s="213" t="s">
        <v>4455</v>
      </c>
      <c r="C61" s="214" t="s">
        <v>4255</v>
      </c>
      <c r="D61" s="214"/>
      <c r="E61" s="214"/>
      <c r="F61" s="214"/>
      <c r="G61" s="214"/>
      <c r="H61" s="263"/>
      <c r="I61" s="255"/>
      <c r="J61" s="250"/>
    </row>
    <row r="62" spans="1:10" ht="22.5" x14ac:dyDescent="0.25">
      <c r="A62" s="217" t="s">
        <v>2106</v>
      </c>
      <c r="B62" s="217" t="s">
        <v>5154</v>
      </c>
      <c r="C62" s="29" t="s">
        <v>4713</v>
      </c>
      <c r="D62" s="219">
        <v>4999140</v>
      </c>
      <c r="E62" s="219">
        <v>4500000</v>
      </c>
      <c r="F62" s="219">
        <v>6000000</v>
      </c>
      <c r="G62" s="219">
        <v>6000000</v>
      </c>
      <c r="H62" s="263"/>
      <c r="I62" s="255" t="s">
        <v>4631</v>
      </c>
      <c r="J62" s="250"/>
    </row>
    <row r="63" spans="1:10" ht="22.5" x14ac:dyDescent="0.25">
      <c r="A63" s="217" t="s">
        <v>2109</v>
      </c>
      <c r="B63" s="217" t="s">
        <v>5155</v>
      </c>
      <c r="C63" s="29" t="s">
        <v>4714</v>
      </c>
      <c r="D63" s="219">
        <v>665500</v>
      </c>
      <c r="E63" s="219">
        <v>644000</v>
      </c>
      <c r="F63" s="219">
        <v>1000000</v>
      </c>
      <c r="G63" s="219">
        <v>1000000</v>
      </c>
      <c r="H63" s="263"/>
      <c r="I63" s="255" t="s">
        <v>4631</v>
      </c>
      <c r="J63" s="250"/>
    </row>
    <row r="64" spans="1:10" ht="22.5" x14ac:dyDescent="0.25">
      <c r="A64" s="217" t="s">
        <v>2111</v>
      </c>
      <c r="B64" s="217" t="s">
        <v>5156</v>
      </c>
      <c r="C64" s="29" t="s">
        <v>4715</v>
      </c>
      <c r="D64" s="219">
        <v>450000</v>
      </c>
      <c r="E64" s="218">
        <v>0</v>
      </c>
      <c r="F64" s="219">
        <v>1000000</v>
      </c>
      <c r="G64" s="219">
        <v>750000</v>
      </c>
      <c r="H64" s="263"/>
      <c r="I64" s="255" t="s">
        <v>4631</v>
      </c>
      <c r="J64" s="250"/>
    </row>
    <row r="65" spans="1:10" ht="22.5" x14ac:dyDescent="0.25">
      <c r="A65" s="217" t="s">
        <v>2113</v>
      </c>
      <c r="B65" s="217" t="s">
        <v>5157</v>
      </c>
      <c r="C65" s="29" t="s">
        <v>4716</v>
      </c>
      <c r="D65" s="219">
        <v>400000</v>
      </c>
      <c r="E65" s="219">
        <v>450000</v>
      </c>
      <c r="F65" s="219">
        <v>500000</v>
      </c>
      <c r="G65" s="219">
        <v>750000</v>
      </c>
      <c r="H65" s="263"/>
      <c r="I65" s="255" t="s">
        <v>4631</v>
      </c>
      <c r="J65" s="250"/>
    </row>
    <row r="66" spans="1:10" ht="22.5" x14ac:dyDescent="0.25">
      <c r="A66" s="217" t="s">
        <v>2115</v>
      </c>
      <c r="B66" s="217" t="s">
        <v>5158</v>
      </c>
      <c r="C66" s="29" t="s">
        <v>4717</v>
      </c>
      <c r="D66" s="219">
        <v>400000</v>
      </c>
      <c r="E66" s="218">
        <v>0</v>
      </c>
      <c r="F66" s="219">
        <v>500000</v>
      </c>
      <c r="G66" s="219">
        <v>500000</v>
      </c>
      <c r="H66" s="263"/>
      <c r="I66" s="255" t="s">
        <v>4631</v>
      </c>
      <c r="J66" s="250"/>
    </row>
    <row r="67" spans="1:10" ht="33.75" x14ac:dyDescent="0.25">
      <c r="A67" s="217" t="s">
        <v>2117</v>
      </c>
      <c r="B67" s="217" t="s">
        <v>5159</v>
      </c>
      <c r="C67" s="29" t="s">
        <v>4718</v>
      </c>
      <c r="D67" s="219">
        <v>4355100</v>
      </c>
      <c r="E67" s="219">
        <v>3700000</v>
      </c>
      <c r="F67" s="219">
        <v>10000000</v>
      </c>
      <c r="G67" s="219">
        <v>10000000</v>
      </c>
      <c r="H67" s="263"/>
      <c r="I67" s="255" t="s">
        <v>4631</v>
      </c>
      <c r="J67" s="250"/>
    </row>
    <row r="68" spans="1:10" ht="22.5" x14ac:dyDescent="0.25">
      <c r="A68" s="217" t="s">
        <v>2120</v>
      </c>
      <c r="B68" s="217" t="s">
        <v>5160</v>
      </c>
      <c r="C68" s="29" t="s">
        <v>4719</v>
      </c>
      <c r="D68" s="219">
        <v>2000000</v>
      </c>
      <c r="E68" s="218">
        <v>0</v>
      </c>
      <c r="F68" s="219">
        <v>3000000</v>
      </c>
      <c r="G68" s="219">
        <v>3000000</v>
      </c>
      <c r="H68" s="263"/>
      <c r="I68" s="255" t="s">
        <v>4631</v>
      </c>
      <c r="J68" s="250"/>
    </row>
    <row r="69" spans="1:10" ht="22.5" x14ac:dyDescent="0.25">
      <c r="A69" s="217" t="s">
        <v>2123</v>
      </c>
      <c r="B69" s="217" t="s">
        <v>5161</v>
      </c>
      <c r="C69" s="29" t="s">
        <v>4720</v>
      </c>
      <c r="D69" s="219">
        <v>450000</v>
      </c>
      <c r="E69" s="218">
        <v>0</v>
      </c>
      <c r="F69" s="219">
        <v>500000</v>
      </c>
      <c r="G69" s="219">
        <v>500000</v>
      </c>
      <c r="H69" s="263"/>
      <c r="I69" s="255" t="s">
        <v>4631</v>
      </c>
      <c r="J69" s="250"/>
    </row>
    <row r="70" spans="1:10" ht="22.5" x14ac:dyDescent="0.25">
      <c r="A70" s="217" t="s">
        <v>2125</v>
      </c>
      <c r="B70" s="217" t="s">
        <v>5162</v>
      </c>
      <c r="C70" s="29" t="s">
        <v>4721</v>
      </c>
      <c r="D70" s="219">
        <v>950000</v>
      </c>
      <c r="E70" s="218">
        <v>0</v>
      </c>
      <c r="F70" s="219">
        <v>500000</v>
      </c>
      <c r="G70" s="219">
        <v>2500000</v>
      </c>
      <c r="H70" s="263"/>
      <c r="I70" s="255" t="s">
        <v>4631</v>
      </c>
      <c r="J70" s="250"/>
    </row>
    <row r="71" spans="1:10" x14ac:dyDescent="0.25">
      <c r="A71" s="220" t="s">
        <v>294</v>
      </c>
      <c r="B71" s="220"/>
      <c r="C71" s="220"/>
      <c r="D71" s="222">
        <v>14669740</v>
      </c>
      <c r="E71" s="222">
        <v>9294000</v>
      </c>
      <c r="F71" s="222">
        <v>23000000</v>
      </c>
      <c r="G71" s="222">
        <v>25000000</v>
      </c>
      <c r="H71" s="263"/>
      <c r="I71" s="255"/>
      <c r="J71" s="250"/>
    </row>
    <row r="72" spans="1:10" x14ac:dyDescent="0.25">
      <c r="A72" s="213" t="s">
        <v>2123</v>
      </c>
      <c r="B72" s="213" t="s">
        <v>4456</v>
      </c>
      <c r="C72" s="214" t="s">
        <v>4257</v>
      </c>
      <c r="D72" s="214"/>
      <c r="E72" s="214"/>
      <c r="F72" s="214"/>
      <c r="G72" s="214"/>
      <c r="H72" s="263"/>
      <c r="I72" s="255"/>
      <c r="J72" s="250"/>
    </row>
    <row r="73" spans="1:10" ht="22.5" x14ac:dyDescent="0.25">
      <c r="A73" s="217" t="s">
        <v>2106</v>
      </c>
      <c r="B73" s="217" t="s">
        <v>5117</v>
      </c>
      <c r="C73" s="29" t="s">
        <v>4676</v>
      </c>
      <c r="D73" s="218">
        <v>0</v>
      </c>
      <c r="E73" s="218">
        <v>0</v>
      </c>
      <c r="F73" s="218">
        <v>0</v>
      </c>
      <c r="G73" s="219">
        <v>3000000</v>
      </c>
      <c r="H73" s="263"/>
      <c r="I73" s="255" t="s">
        <v>4631</v>
      </c>
      <c r="J73" s="250"/>
    </row>
    <row r="74" spans="1:10" ht="22.5" x14ac:dyDescent="0.25">
      <c r="A74" s="217" t="s">
        <v>2109</v>
      </c>
      <c r="B74" s="217" t="s">
        <v>5163</v>
      </c>
      <c r="C74" s="29" t="s">
        <v>4722</v>
      </c>
      <c r="D74" s="219">
        <v>66710000</v>
      </c>
      <c r="E74" s="218">
        <v>0</v>
      </c>
      <c r="F74" s="219">
        <v>10600000</v>
      </c>
      <c r="G74" s="219">
        <v>2000000</v>
      </c>
      <c r="H74" s="263"/>
      <c r="I74" s="255" t="s">
        <v>4631</v>
      </c>
      <c r="J74" s="250"/>
    </row>
    <row r="75" spans="1:10" ht="22.5" x14ac:dyDescent="0.25">
      <c r="A75" s="217" t="s">
        <v>2111</v>
      </c>
      <c r="B75" s="217" t="s">
        <v>5164</v>
      </c>
      <c r="C75" s="29" t="s">
        <v>4723</v>
      </c>
      <c r="D75" s="218">
        <v>0</v>
      </c>
      <c r="E75" s="218">
        <v>0</v>
      </c>
      <c r="F75" s="219">
        <v>4400000</v>
      </c>
      <c r="G75" s="219">
        <v>4000000</v>
      </c>
      <c r="H75" s="263"/>
      <c r="I75" s="255" t="s">
        <v>4631</v>
      </c>
      <c r="J75" s="250"/>
    </row>
    <row r="76" spans="1:10" ht="22.5" x14ac:dyDescent="0.25">
      <c r="A76" s="217" t="s">
        <v>2113</v>
      </c>
      <c r="B76" s="217" t="s">
        <v>5165</v>
      </c>
      <c r="C76" s="29" t="s">
        <v>4724</v>
      </c>
      <c r="D76" s="218">
        <v>0</v>
      </c>
      <c r="E76" s="218">
        <v>0</v>
      </c>
      <c r="F76" s="218">
        <v>0</v>
      </c>
      <c r="G76" s="218">
        <v>0</v>
      </c>
      <c r="H76" s="263"/>
      <c r="I76" s="255" t="s">
        <v>4631</v>
      </c>
      <c r="J76" s="250"/>
    </row>
    <row r="77" spans="1:10" ht="22.5" x14ac:dyDescent="0.25">
      <c r="A77" s="217" t="s">
        <v>2115</v>
      </c>
      <c r="B77" s="217" t="s">
        <v>5166</v>
      </c>
      <c r="C77" s="29" t="s">
        <v>4725</v>
      </c>
      <c r="D77" s="218">
        <v>0</v>
      </c>
      <c r="E77" s="218">
        <v>0</v>
      </c>
      <c r="F77" s="218">
        <v>0</v>
      </c>
      <c r="G77" s="219">
        <v>6000000</v>
      </c>
      <c r="H77" s="263"/>
      <c r="I77" s="255" t="s">
        <v>4631</v>
      </c>
      <c r="J77" s="250"/>
    </row>
    <row r="78" spans="1:10" x14ac:dyDescent="0.25">
      <c r="A78" s="220" t="s">
        <v>294</v>
      </c>
      <c r="B78" s="220"/>
      <c r="C78" s="220"/>
      <c r="D78" s="222">
        <v>66710000</v>
      </c>
      <c r="E78" s="221">
        <v>0</v>
      </c>
      <c r="F78" s="222">
        <v>15000000</v>
      </c>
      <c r="G78" s="222">
        <v>15000000</v>
      </c>
      <c r="H78" s="263"/>
      <c r="I78" s="255"/>
      <c r="J78" s="250"/>
    </row>
    <row r="79" spans="1:10" x14ac:dyDescent="0.25">
      <c r="A79" s="213" t="s">
        <v>2125</v>
      </c>
      <c r="B79" s="213" t="s">
        <v>4457</v>
      </c>
      <c r="C79" s="214" t="s">
        <v>4258</v>
      </c>
      <c r="D79" s="214"/>
      <c r="E79" s="214"/>
      <c r="F79" s="214"/>
      <c r="G79" s="214"/>
      <c r="H79" s="263"/>
      <c r="I79" s="255"/>
      <c r="J79" s="250"/>
    </row>
    <row r="80" spans="1:10" ht="22.5" x14ac:dyDescent="0.25">
      <c r="A80" s="217" t="s">
        <v>2106</v>
      </c>
      <c r="B80" s="217" t="s">
        <v>5117</v>
      </c>
      <c r="C80" s="29" t="s">
        <v>4676</v>
      </c>
      <c r="D80" s="218">
        <v>0</v>
      </c>
      <c r="E80" s="218">
        <v>0</v>
      </c>
      <c r="F80" s="219">
        <v>3000000</v>
      </c>
      <c r="G80" s="218">
        <v>0</v>
      </c>
      <c r="H80" s="263"/>
      <c r="I80" s="255" t="s">
        <v>6053</v>
      </c>
      <c r="J80" s="250"/>
    </row>
    <row r="81" spans="1:10" ht="22.5" x14ac:dyDescent="0.25">
      <c r="A81" s="217" t="s">
        <v>2109</v>
      </c>
      <c r="B81" s="217" t="s">
        <v>5168</v>
      </c>
      <c r="C81" s="29" t="s">
        <v>4727</v>
      </c>
      <c r="D81" s="218">
        <v>0</v>
      </c>
      <c r="E81" s="219">
        <v>15880000</v>
      </c>
      <c r="F81" s="219">
        <v>30000000</v>
      </c>
      <c r="G81" s="219">
        <v>35000000</v>
      </c>
      <c r="H81" s="263"/>
      <c r="I81" s="255" t="s">
        <v>4631</v>
      </c>
      <c r="J81" s="250"/>
    </row>
    <row r="82" spans="1:10" ht="22.5" x14ac:dyDescent="0.25">
      <c r="A82" s="220" t="s">
        <v>294</v>
      </c>
      <c r="B82" s="220"/>
      <c r="C82" s="220"/>
      <c r="D82" s="221">
        <v>0</v>
      </c>
      <c r="E82" s="222">
        <v>15880000</v>
      </c>
      <c r="F82" s="222">
        <v>33000000</v>
      </c>
      <c r="G82" s="222">
        <v>35000000</v>
      </c>
      <c r="H82" s="263"/>
      <c r="I82" s="255" t="s">
        <v>4631</v>
      </c>
      <c r="J82" s="250"/>
    </row>
    <row r="83" spans="1:10" ht="22.5" x14ac:dyDescent="0.25">
      <c r="A83" s="213" t="s">
        <v>2129</v>
      </c>
      <c r="B83" s="213" t="s">
        <v>4460</v>
      </c>
      <c r="C83" s="214" t="s">
        <v>4262</v>
      </c>
      <c r="D83" s="214"/>
      <c r="E83" s="214"/>
      <c r="F83" s="214"/>
      <c r="G83" s="214"/>
      <c r="H83" s="263"/>
      <c r="I83" s="255" t="s">
        <v>4631</v>
      </c>
      <c r="J83" s="250"/>
    </row>
    <row r="84" spans="1:10" ht="22.5" x14ac:dyDescent="0.25">
      <c r="A84" s="217" t="s">
        <v>2106</v>
      </c>
      <c r="B84" s="217" t="s">
        <v>5169</v>
      </c>
      <c r="C84" s="29" t="s">
        <v>4728</v>
      </c>
      <c r="D84" s="219">
        <v>1454000</v>
      </c>
      <c r="E84" s="219">
        <v>2350000</v>
      </c>
      <c r="F84" s="219">
        <v>3000000</v>
      </c>
      <c r="G84" s="219">
        <v>4500000</v>
      </c>
      <c r="H84" s="263"/>
      <c r="I84" s="255" t="s">
        <v>4631</v>
      </c>
      <c r="J84" s="250"/>
    </row>
    <row r="85" spans="1:10" ht="22.5" x14ac:dyDescent="0.25">
      <c r="A85" s="217" t="s">
        <v>2109</v>
      </c>
      <c r="B85" s="217" t="s">
        <v>5170</v>
      </c>
      <c r="C85" s="29" t="s">
        <v>4729</v>
      </c>
      <c r="D85" s="218">
        <v>0</v>
      </c>
      <c r="E85" s="218">
        <v>0</v>
      </c>
      <c r="F85" s="219">
        <v>1000000</v>
      </c>
      <c r="G85" s="219">
        <v>1500000</v>
      </c>
      <c r="H85" s="263"/>
      <c r="I85" s="255" t="s">
        <v>4631</v>
      </c>
      <c r="J85" s="250"/>
    </row>
    <row r="86" spans="1:10" ht="22.5" x14ac:dyDescent="0.25">
      <c r="A86" s="217" t="s">
        <v>2111</v>
      </c>
      <c r="B86" s="217" t="s">
        <v>5171</v>
      </c>
      <c r="C86" s="29" t="s">
        <v>4730</v>
      </c>
      <c r="D86" s="218">
        <v>0</v>
      </c>
      <c r="E86" s="218">
        <v>0</v>
      </c>
      <c r="F86" s="219">
        <v>2000000</v>
      </c>
      <c r="G86" s="219">
        <v>1500000</v>
      </c>
      <c r="H86" s="263"/>
      <c r="I86" s="255" t="s">
        <v>4631</v>
      </c>
      <c r="J86" s="250"/>
    </row>
    <row r="87" spans="1:10" ht="22.5" x14ac:dyDescent="0.25">
      <c r="A87" s="217" t="s">
        <v>2113</v>
      </c>
      <c r="B87" s="217" t="s">
        <v>5172</v>
      </c>
      <c r="C87" s="29" t="s">
        <v>4731</v>
      </c>
      <c r="D87" s="218">
        <v>0</v>
      </c>
      <c r="E87" s="218">
        <v>0</v>
      </c>
      <c r="F87" s="219">
        <v>1000000</v>
      </c>
      <c r="G87" s="219">
        <v>2000000</v>
      </c>
      <c r="H87" s="263"/>
      <c r="I87" s="255" t="s">
        <v>4631</v>
      </c>
      <c r="J87" s="250"/>
    </row>
    <row r="88" spans="1:10" ht="33.75" x14ac:dyDescent="0.25">
      <c r="A88" s="217" t="s">
        <v>2115</v>
      </c>
      <c r="B88" s="217" t="s">
        <v>5173</v>
      </c>
      <c r="C88" s="29" t="s">
        <v>4732</v>
      </c>
      <c r="D88" s="218">
        <v>0</v>
      </c>
      <c r="E88" s="218">
        <v>0</v>
      </c>
      <c r="F88" s="218">
        <v>0</v>
      </c>
      <c r="G88" s="218">
        <v>0</v>
      </c>
      <c r="H88" s="263"/>
      <c r="I88" s="255" t="s">
        <v>4631</v>
      </c>
      <c r="J88" s="250"/>
    </row>
    <row r="89" spans="1:10" ht="22.5" x14ac:dyDescent="0.25">
      <c r="A89" s="217" t="s">
        <v>2117</v>
      </c>
      <c r="B89" s="217" t="s">
        <v>5174</v>
      </c>
      <c r="C89" s="29" t="s">
        <v>4733</v>
      </c>
      <c r="D89" s="218">
        <v>0</v>
      </c>
      <c r="E89" s="218">
        <v>0</v>
      </c>
      <c r="F89" s="218">
        <v>0</v>
      </c>
      <c r="G89" s="219">
        <v>500000</v>
      </c>
      <c r="H89" s="263"/>
      <c r="I89" s="255" t="s">
        <v>4631</v>
      </c>
      <c r="J89" s="250"/>
    </row>
    <row r="90" spans="1:10" ht="22.5" x14ac:dyDescent="0.25">
      <c r="A90" s="220" t="s">
        <v>294</v>
      </c>
      <c r="B90" s="220"/>
      <c r="C90" s="220"/>
      <c r="D90" s="222">
        <v>1454000</v>
      </c>
      <c r="E90" s="222">
        <v>2350000</v>
      </c>
      <c r="F90" s="222">
        <v>7000000</v>
      </c>
      <c r="G90" s="222">
        <v>10000000</v>
      </c>
      <c r="H90" s="263"/>
      <c r="I90" s="255" t="s">
        <v>4631</v>
      </c>
      <c r="J90" s="250"/>
    </row>
    <row r="91" spans="1:10" ht="22.5" x14ac:dyDescent="0.25">
      <c r="A91" s="213" t="s">
        <v>2131</v>
      </c>
      <c r="B91" s="213" t="s">
        <v>4462</v>
      </c>
      <c r="C91" s="214" t="s">
        <v>4264</v>
      </c>
      <c r="D91" s="214"/>
      <c r="E91" s="214"/>
      <c r="F91" s="214"/>
      <c r="G91" s="214"/>
      <c r="H91" s="263"/>
      <c r="I91" s="255" t="s">
        <v>4631</v>
      </c>
      <c r="J91" s="250"/>
    </row>
    <row r="92" spans="1:10" ht="22.5" x14ac:dyDescent="0.25">
      <c r="A92" s="217" t="s">
        <v>2106</v>
      </c>
      <c r="B92" s="217" t="s">
        <v>5175</v>
      </c>
      <c r="C92" s="29" t="s">
        <v>4734</v>
      </c>
      <c r="D92" s="219">
        <v>2859990</v>
      </c>
      <c r="E92" s="218">
        <v>0</v>
      </c>
      <c r="F92" s="219">
        <v>1500000</v>
      </c>
      <c r="G92" s="219">
        <v>3000000</v>
      </c>
      <c r="H92" s="263"/>
      <c r="I92" s="255" t="s">
        <v>4631</v>
      </c>
      <c r="J92" s="250"/>
    </row>
    <row r="93" spans="1:10" ht="22.5" x14ac:dyDescent="0.25">
      <c r="A93" s="217" t="s">
        <v>2109</v>
      </c>
      <c r="B93" s="217" t="s">
        <v>5171</v>
      </c>
      <c r="C93" s="29" t="s">
        <v>4730</v>
      </c>
      <c r="D93" s="219">
        <v>2991000</v>
      </c>
      <c r="E93" s="219">
        <v>1960000</v>
      </c>
      <c r="F93" s="219">
        <v>2000000</v>
      </c>
      <c r="G93" s="219">
        <v>5000000</v>
      </c>
      <c r="H93" s="263"/>
      <c r="I93" s="255" t="s">
        <v>4631</v>
      </c>
      <c r="J93" s="250"/>
    </row>
    <row r="94" spans="1:10" ht="22.5" x14ac:dyDescent="0.25">
      <c r="A94" s="217" t="s">
        <v>2111</v>
      </c>
      <c r="B94" s="217" t="s">
        <v>5172</v>
      </c>
      <c r="C94" s="29" t="s">
        <v>4731</v>
      </c>
      <c r="D94" s="219">
        <v>5723564</v>
      </c>
      <c r="E94" s="219">
        <v>6513000</v>
      </c>
      <c r="F94" s="219">
        <v>7000000</v>
      </c>
      <c r="G94" s="219">
        <v>13000000</v>
      </c>
      <c r="H94" s="263"/>
      <c r="I94" s="255" t="s">
        <v>4631</v>
      </c>
      <c r="J94" s="250"/>
    </row>
    <row r="95" spans="1:10" ht="22.5" x14ac:dyDescent="0.25">
      <c r="A95" s="217" t="s">
        <v>2113</v>
      </c>
      <c r="B95" s="217" t="s">
        <v>5176</v>
      </c>
      <c r="C95" s="29" t="s">
        <v>4735</v>
      </c>
      <c r="D95" s="219">
        <v>2786000</v>
      </c>
      <c r="E95" s="218">
        <v>0</v>
      </c>
      <c r="F95" s="219">
        <v>1000000</v>
      </c>
      <c r="G95" s="219">
        <v>1000000</v>
      </c>
      <c r="H95" s="263"/>
      <c r="I95" s="255" t="s">
        <v>4631</v>
      </c>
      <c r="J95" s="250"/>
    </row>
    <row r="96" spans="1:10" ht="22.5" x14ac:dyDescent="0.25">
      <c r="A96" s="217" t="s">
        <v>2115</v>
      </c>
      <c r="B96" s="217" t="s">
        <v>5177</v>
      </c>
      <c r="C96" s="29" t="s">
        <v>4736</v>
      </c>
      <c r="D96" s="218">
        <v>0</v>
      </c>
      <c r="E96" s="218">
        <v>0</v>
      </c>
      <c r="F96" s="218">
        <v>0</v>
      </c>
      <c r="G96" s="219">
        <v>2000000</v>
      </c>
      <c r="H96" s="263"/>
      <c r="I96" s="255" t="s">
        <v>4631</v>
      </c>
      <c r="J96" s="250"/>
    </row>
    <row r="97" spans="1:10" ht="22.5" x14ac:dyDescent="0.25">
      <c r="A97" s="217" t="s">
        <v>2117</v>
      </c>
      <c r="B97" s="217" t="s">
        <v>5178</v>
      </c>
      <c r="C97" s="29" t="s">
        <v>4737</v>
      </c>
      <c r="D97" s="218">
        <v>0</v>
      </c>
      <c r="E97" s="218">
        <v>0</v>
      </c>
      <c r="F97" s="219">
        <v>75000000</v>
      </c>
      <c r="G97" s="219">
        <v>70000000</v>
      </c>
      <c r="H97" s="263"/>
      <c r="I97" s="255" t="s">
        <v>4631</v>
      </c>
      <c r="J97" s="250"/>
    </row>
    <row r="98" spans="1:10" ht="22.5" x14ac:dyDescent="0.25">
      <c r="A98" s="220" t="s">
        <v>294</v>
      </c>
      <c r="B98" s="220"/>
      <c r="C98" s="220"/>
      <c r="D98" s="222">
        <v>14360554</v>
      </c>
      <c r="E98" s="222">
        <v>8473000</v>
      </c>
      <c r="F98" s="222">
        <v>86500000</v>
      </c>
      <c r="G98" s="222">
        <v>94000000</v>
      </c>
      <c r="H98" s="263"/>
      <c r="I98" s="255" t="s">
        <v>4631</v>
      </c>
      <c r="J98" s="250"/>
    </row>
    <row r="99" spans="1:10" ht="22.5" x14ac:dyDescent="0.25">
      <c r="A99" s="213" t="s">
        <v>2133</v>
      </c>
      <c r="B99" s="213" t="s">
        <v>4463</v>
      </c>
      <c r="C99" s="214" t="s">
        <v>4265</v>
      </c>
      <c r="D99" s="214"/>
      <c r="E99" s="214"/>
      <c r="F99" s="214"/>
      <c r="G99" s="214"/>
      <c r="H99" s="263"/>
      <c r="I99" s="255" t="s">
        <v>4631</v>
      </c>
      <c r="J99" s="250"/>
    </row>
    <row r="100" spans="1:10" ht="22.5" x14ac:dyDescent="0.25">
      <c r="A100" s="217" t="s">
        <v>2106</v>
      </c>
      <c r="B100" s="217" t="s">
        <v>5117</v>
      </c>
      <c r="C100" s="29" t="s">
        <v>4676</v>
      </c>
      <c r="D100" s="219">
        <v>952000</v>
      </c>
      <c r="E100" s="218">
        <v>0</v>
      </c>
      <c r="F100" s="219">
        <v>2500000</v>
      </c>
      <c r="G100" s="219">
        <v>3480000</v>
      </c>
      <c r="H100" s="263"/>
      <c r="I100" s="255" t="s">
        <v>4631</v>
      </c>
      <c r="J100" s="250"/>
    </row>
    <row r="101" spans="1:10" ht="22.5" x14ac:dyDescent="0.25">
      <c r="A101" s="217" t="s">
        <v>2109</v>
      </c>
      <c r="B101" s="217" t="s">
        <v>5179</v>
      </c>
      <c r="C101" s="29" t="s">
        <v>4738</v>
      </c>
      <c r="D101" s="219">
        <v>33689523</v>
      </c>
      <c r="E101" s="219">
        <v>19750000</v>
      </c>
      <c r="F101" s="219">
        <v>22000000</v>
      </c>
      <c r="G101" s="219">
        <v>30000000</v>
      </c>
      <c r="H101" s="263"/>
      <c r="I101" s="255" t="s">
        <v>4631</v>
      </c>
      <c r="J101" s="250"/>
    </row>
    <row r="102" spans="1:10" ht="22.5" x14ac:dyDescent="0.25">
      <c r="A102" s="217" t="s">
        <v>2111</v>
      </c>
      <c r="B102" s="217" t="s">
        <v>5180</v>
      </c>
      <c r="C102" s="29" t="s">
        <v>4739</v>
      </c>
      <c r="D102" s="219">
        <v>4000000</v>
      </c>
      <c r="E102" s="218">
        <v>0</v>
      </c>
      <c r="F102" s="219">
        <v>4500000</v>
      </c>
      <c r="G102" s="219">
        <v>4500000</v>
      </c>
      <c r="H102" s="263"/>
      <c r="I102" s="255" t="s">
        <v>4631</v>
      </c>
      <c r="J102" s="250"/>
    </row>
    <row r="103" spans="1:10" ht="22.5" x14ac:dyDescent="0.25">
      <c r="A103" s="217" t="s">
        <v>2113</v>
      </c>
      <c r="B103" s="217" t="s">
        <v>5181</v>
      </c>
      <c r="C103" s="29" t="s">
        <v>4740</v>
      </c>
      <c r="D103" s="219">
        <v>900000</v>
      </c>
      <c r="E103" s="218">
        <v>0</v>
      </c>
      <c r="F103" s="219">
        <v>1200000</v>
      </c>
      <c r="G103" s="219">
        <v>1200000</v>
      </c>
      <c r="H103" s="263"/>
      <c r="I103" s="255" t="s">
        <v>4631</v>
      </c>
      <c r="J103" s="250"/>
    </row>
    <row r="104" spans="1:10" ht="22.5" x14ac:dyDescent="0.25">
      <c r="A104" s="220" t="s">
        <v>294</v>
      </c>
      <c r="B104" s="220"/>
      <c r="C104" s="220"/>
      <c r="D104" s="222">
        <v>39541523</v>
      </c>
      <c r="E104" s="222">
        <v>19750000</v>
      </c>
      <c r="F104" s="222">
        <v>30200000</v>
      </c>
      <c r="G104" s="222">
        <v>39180000</v>
      </c>
      <c r="H104" s="263"/>
      <c r="I104" s="255" t="s">
        <v>4631</v>
      </c>
      <c r="J104" s="250"/>
    </row>
    <row r="105" spans="1:10" ht="22.5" x14ac:dyDescent="0.25">
      <c r="A105" s="213" t="s">
        <v>2135</v>
      </c>
      <c r="B105" s="213" t="s">
        <v>4464</v>
      </c>
      <c r="C105" s="214" t="s">
        <v>4266</v>
      </c>
      <c r="D105" s="214"/>
      <c r="E105" s="214"/>
      <c r="F105" s="214"/>
      <c r="G105" s="214"/>
      <c r="H105" s="263"/>
      <c r="I105" s="255" t="s">
        <v>4631</v>
      </c>
      <c r="J105" s="250"/>
    </row>
    <row r="106" spans="1:10" ht="22.5" x14ac:dyDescent="0.25">
      <c r="A106" s="217" t="s">
        <v>2106</v>
      </c>
      <c r="B106" s="217"/>
      <c r="C106" s="29"/>
      <c r="D106" s="218">
        <v>0</v>
      </c>
      <c r="E106" s="218">
        <v>0</v>
      </c>
      <c r="F106" s="218">
        <v>0</v>
      </c>
      <c r="G106" s="218">
        <v>0</v>
      </c>
      <c r="H106" s="263"/>
      <c r="I106" s="255" t="s">
        <v>4631</v>
      </c>
      <c r="J106" s="250"/>
    </row>
    <row r="107" spans="1:10" ht="22.5" x14ac:dyDescent="0.25">
      <c r="A107" s="217" t="s">
        <v>2109</v>
      </c>
      <c r="B107" s="217" t="s">
        <v>5181</v>
      </c>
      <c r="C107" s="29" t="s">
        <v>4740</v>
      </c>
      <c r="D107" s="219">
        <v>1980000</v>
      </c>
      <c r="E107" s="219">
        <v>1980000</v>
      </c>
      <c r="F107" s="219">
        <v>2000000</v>
      </c>
      <c r="G107" s="219">
        <v>2000000</v>
      </c>
      <c r="H107" s="263"/>
      <c r="I107" s="255" t="s">
        <v>4631</v>
      </c>
      <c r="J107" s="250"/>
    </row>
    <row r="108" spans="1:10" ht="22.5" x14ac:dyDescent="0.25">
      <c r="A108" s="217" t="s">
        <v>2111</v>
      </c>
      <c r="B108" s="217" t="s">
        <v>5182</v>
      </c>
      <c r="C108" s="29" t="s">
        <v>4741</v>
      </c>
      <c r="D108" s="219">
        <v>29105167</v>
      </c>
      <c r="E108" s="218">
        <v>0</v>
      </c>
      <c r="F108" s="219">
        <v>5000000</v>
      </c>
      <c r="G108" s="219">
        <v>35000000</v>
      </c>
      <c r="H108" s="263"/>
      <c r="I108" s="255" t="s">
        <v>4631</v>
      </c>
      <c r="J108" s="250"/>
    </row>
    <row r="109" spans="1:10" ht="22.5" x14ac:dyDescent="0.25">
      <c r="A109" s="217" t="s">
        <v>2113</v>
      </c>
      <c r="B109" s="217" t="s">
        <v>5183</v>
      </c>
      <c r="C109" s="29" t="s">
        <v>4742</v>
      </c>
      <c r="D109" s="219">
        <v>984000</v>
      </c>
      <c r="E109" s="219">
        <v>995000</v>
      </c>
      <c r="F109" s="219">
        <v>1000000</v>
      </c>
      <c r="G109" s="219">
        <v>1000000</v>
      </c>
      <c r="H109" s="263"/>
      <c r="I109" s="255" t="s">
        <v>4631</v>
      </c>
      <c r="J109" s="250"/>
    </row>
    <row r="110" spans="1:10" ht="22.5" x14ac:dyDescent="0.25">
      <c r="A110" s="217" t="s">
        <v>2115</v>
      </c>
      <c r="B110" s="217" t="s">
        <v>5184</v>
      </c>
      <c r="C110" s="29" t="s">
        <v>4743</v>
      </c>
      <c r="D110" s="219">
        <v>1900000</v>
      </c>
      <c r="E110" s="219">
        <v>990000</v>
      </c>
      <c r="F110" s="219">
        <v>1000000</v>
      </c>
      <c r="G110" s="219">
        <v>2100000</v>
      </c>
      <c r="H110" s="263"/>
      <c r="I110" s="255" t="s">
        <v>4631</v>
      </c>
      <c r="J110" s="250"/>
    </row>
    <row r="111" spans="1:10" ht="22.5" x14ac:dyDescent="0.25">
      <c r="A111" s="220" t="s">
        <v>294</v>
      </c>
      <c r="B111" s="220"/>
      <c r="C111" s="220"/>
      <c r="D111" s="222">
        <v>33969167</v>
      </c>
      <c r="E111" s="222">
        <v>3965000</v>
      </c>
      <c r="F111" s="222">
        <v>9000000</v>
      </c>
      <c r="G111" s="222">
        <v>40100000</v>
      </c>
      <c r="H111" s="263"/>
      <c r="I111" s="255" t="s">
        <v>4631</v>
      </c>
      <c r="J111" s="250"/>
    </row>
    <row r="112" spans="1:10" ht="22.5" x14ac:dyDescent="0.25">
      <c r="A112" s="213" t="s">
        <v>2137</v>
      </c>
      <c r="B112" s="213" t="s">
        <v>4465</v>
      </c>
      <c r="C112" s="214" t="s">
        <v>4267</v>
      </c>
      <c r="D112" s="214"/>
      <c r="E112" s="214"/>
      <c r="F112" s="214"/>
      <c r="G112" s="214"/>
      <c r="H112" s="263"/>
      <c r="I112" s="255" t="s">
        <v>4631</v>
      </c>
      <c r="J112" s="250"/>
    </row>
    <row r="113" spans="1:10" ht="22.5" x14ac:dyDescent="0.25">
      <c r="A113" s="217" t="s">
        <v>2106</v>
      </c>
      <c r="B113" s="217" t="s">
        <v>5185</v>
      </c>
      <c r="C113" s="29" t="s">
        <v>4744</v>
      </c>
      <c r="D113" s="219">
        <v>740000</v>
      </c>
      <c r="E113" s="218">
        <v>0</v>
      </c>
      <c r="F113" s="219">
        <v>500000</v>
      </c>
      <c r="G113" s="219">
        <v>1500000</v>
      </c>
      <c r="H113" s="263"/>
      <c r="I113" s="255" t="s">
        <v>4631</v>
      </c>
      <c r="J113" s="250"/>
    </row>
    <row r="114" spans="1:10" ht="22.5" x14ac:dyDescent="0.25">
      <c r="A114" s="217" t="s">
        <v>2109</v>
      </c>
      <c r="B114" s="217" t="s">
        <v>5186</v>
      </c>
      <c r="C114" s="29" t="s">
        <v>4745</v>
      </c>
      <c r="D114" s="218">
        <v>0</v>
      </c>
      <c r="E114" s="218">
        <v>0</v>
      </c>
      <c r="F114" s="219">
        <v>1500000</v>
      </c>
      <c r="G114" s="219">
        <v>500000</v>
      </c>
      <c r="H114" s="263"/>
      <c r="I114" s="255" t="s">
        <v>4631</v>
      </c>
      <c r="J114" s="250"/>
    </row>
    <row r="115" spans="1:10" ht="22.5" x14ac:dyDescent="0.25">
      <c r="A115" s="217" t="s">
        <v>2111</v>
      </c>
      <c r="B115" s="217" t="s">
        <v>5166</v>
      </c>
      <c r="C115" s="29" t="s">
        <v>4725</v>
      </c>
      <c r="D115" s="218">
        <v>0</v>
      </c>
      <c r="E115" s="218">
        <v>0</v>
      </c>
      <c r="F115" s="219">
        <v>1500000</v>
      </c>
      <c r="G115" s="219">
        <v>1000000</v>
      </c>
      <c r="H115" s="263"/>
      <c r="I115" s="255" t="s">
        <v>4631</v>
      </c>
      <c r="J115" s="250"/>
    </row>
    <row r="116" spans="1:10" ht="22.5" x14ac:dyDescent="0.25">
      <c r="A116" s="217" t="s">
        <v>2113</v>
      </c>
      <c r="B116" s="217" t="s">
        <v>5187</v>
      </c>
      <c r="C116" s="29" t="s">
        <v>4746</v>
      </c>
      <c r="D116" s="219">
        <v>5586300</v>
      </c>
      <c r="E116" s="219">
        <v>932000</v>
      </c>
      <c r="F116" s="219">
        <v>2000000</v>
      </c>
      <c r="G116" s="219">
        <v>3000000</v>
      </c>
      <c r="H116" s="263"/>
      <c r="I116" s="255" t="s">
        <v>4631</v>
      </c>
      <c r="J116" s="250"/>
    </row>
    <row r="117" spans="1:10" ht="22.5" x14ac:dyDescent="0.25">
      <c r="A117" s="217" t="s">
        <v>2115</v>
      </c>
      <c r="B117" s="217" t="s">
        <v>5188</v>
      </c>
      <c r="C117" s="29" t="s">
        <v>4747</v>
      </c>
      <c r="D117" s="219">
        <v>2059000</v>
      </c>
      <c r="E117" s="218">
        <v>0</v>
      </c>
      <c r="F117" s="219">
        <v>5000000</v>
      </c>
      <c r="G117" s="219">
        <v>2000000</v>
      </c>
      <c r="H117" s="263"/>
      <c r="I117" s="255" t="s">
        <v>4631</v>
      </c>
      <c r="J117" s="250"/>
    </row>
    <row r="118" spans="1:10" ht="22.5" x14ac:dyDescent="0.25">
      <c r="A118" s="217" t="s">
        <v>2117</v>
      </c>
      <c r="B118" s="217" t="s">
        <v>5189</v>
      </c>
      <c r="C118" s="29" t="s">
        <v>4748</v>
      </c>
      <c r="D118" s="219">
        <v>750000</v>
      </c>
      <c r="E118" s="218">
        <v>0</v>
      </c>
      <c r="F118" s="219">
        <v>2000000</v>
      </c>
      <c r="G118" s="219">
        <v>2000000</v>
      </c>
      <c r="H118" s="263"/>
      <c r="I118" s="255" t="s">
        <v>4631</v>
      </c>
      <c r="J118" s="250"/>
    </row>
    <row r="119" spans="1:10" ht="22.5" x14ac:dyDescent="0.25">
      <c r="A119" s="217" t="s">
        <v>2120</v>
      </c>
      <c r="B119" s="217" t="s">
        <v>5190</v>
      </c>
      <c r="C119" s="29" t="s">
        <v>4749</v>
      </c>
      <c r="D119" s="218">
        <v>0</v>
      </c>
      <c r="E119" s="218">
        <v>0</v>
      </c>
      <c r="F119" s="218">
        <v>0</v>
      </c>
      <c r="G119" s="218">
        <v>0</v>
      </c>
      <c r="H119" s="263"/>
      <c r="I119" s="255" t="s">
        <v>4631</v>
      </c>
      <c r="J119" s="250"/>
    </row>
    <row r="120" spans="1:10" ht="22.5" x14ac:dyDescent="0.25">
      <c r="A120" s="220" t="s">
        <v>294</v>
      </c>
      <c r="B120" s="220"/>
      <c r="C120" s="220"/>
      <c r="D120" s="222">
        <v>9135300</v>
      </c>
      <c r="E120" s="222">
        <v>932000</v>
      </c>
      <c r="F120" s="222">
        <v>12500000</v>
      </c>
      <c r="G120" s="222">
        <v>10000000</v>
      </c>
      <c r="H120" s="263"/>
      <c r="I120" s="255" t="s">
        <v>4631</v>
      </c>
      <c r="J120" s="250"/>
    </row>
    <row r="121" spans="1:10" ht="22.5" x14ac:dyDescent="0.25">
      <c r="A121" s="213" t="s">
        <v>2140</v>
      </c>
      <c r="B121" s="213" t="s">
        <v>4467</v>
      </c>
      <c r="C121" s="214" t="s">
        <v>4270</v>
      </c>
      <c r="D121" s="214"/>
      <c r="E121" s="214"/>
      <c r="F121" s="214"/>
      <c r="G121" s="214"/>
      <c r="H121" s="263"/>
      <c r="I121" s="255" t="s">
        <v>4631</v>
      </c>
      <c r="J121" s="250"/>
    </row>
    <row r="122" spans="1:10" ht="22.5" x14ac:dyDescent="0.25">
      <c r="A122" s="217" t="s">
        <v>2106</v>
      </c>
      <c r="B122" s="217" t="s">
        <v>5191</v>
      </c>
      <c r="C122" s="29" t="s">
        <v>4750</v>
      </c>
      <c r="D122" s="218">
        <v>0</v>
      </c>
      <c r="E122" s="218">
        <v>0</v>
      </c>
      <c r="F122" s="218">
        <v>0</v>
      </c>
      <c r="G122" s="218">
        <v>0</v>
      </c>
      <c r="H122" s="263"/>
      <c r="I122" s="255" t="s">
        <v>4631</v>
      </c>
      <c r="J122" s="250"/>
    </row>
    <row r="123" spans="1:10" ht="22.5" x14ac:dyDescent="0.25">
      <c r="A123" s="217" t="s">
        <v>2109</v>
      </c>
      <c r="B123" s="217" t="s">
        <v>5192</v>
      </c>
      <c r="C123" s="29" t="s">
        <v>4751</v>
      </c>
      <c r="D123" s="218">
        <v>0</v>
      </c>
      <c r="E123" s="218">
        <v>0</v>
      </c>
      <c r="F123" s="218">
        <v>0</v>
      </c>
      <c r="G123" s="218">
        <v>0</v>
      </c>
      <c r="H123" s="263"/>
      <c r="I123" s="255" t="s">
        <v>4631</v>
      </c>
      <c r="J123" s="250"/>
    </row>
    <row r="124" spans="1:10" ht="22.5" x14ac:dyDescent="0.25">
      <c r="A124" s="220" t="s">
        <v>294</v>
      </c>
      <c r="B124" s="220"/>
      <c r="C124" s="220"/>
      <c r="D124" s="221">
        <v>0</v>
      </c>
      <c r="E124" s="221">
        <v>0</v>
      </c>
      <c r="F124" s="221">
        <v>0</v>
      </c>
      <c r="G124" s="221">
        <v>0</v>
      </c>
      <c r="H124" s="263"/>
      <c r="I124" s="255" t="s">
        <v>4631</v>
      </c>
      <c r="J124" s="250"/>
    </row>
    <row r="125" spans="1:10" ht="22.5" x14ac:dyDescent="0.25">
      <c r="A125" s="213" t="s">
        <v>2142</v>
      </c>
      <c r="B125" s="213" t="s">
        <v>4468</v>
      </c>
      <c r="C125" s="214" t="s">
        <v>4271</v>
      </c>
      <c r="D125" s="214"/>
      <c r="E125" s="214"/>
      <c r="F125" s="214"/>
      <c r="G125" s="214"/>
      <c r="H125" s="263"/>
      <c r="I125" s="255" t="s">
        <v>4631</v>
      </c>
      <c r="J125" s="250"/>
    </row>
    <row r="126" spans="1:10" ht="22.5" x14ac:dyDescent="0.25">
      <c r="A126" s="217" t="s">
        <v>2106</v>
      </c>
      <c r="B126" s="217" t="s">
        <v>5193</v>
      </c>
      <c r="C126" s="29" t="s">
        <v>4752</v>
      </c>
      <c r="D126" s="218">
        <v>0</v>
      </c>
      <c r="E126" s="218">
        <v>0</v>
      </c>
      <c r="F126" s="219">
        <v>2000000</v>
      </c>
      <c r="G126" s="219">
        <v>2000000</v>
      </c>
      <c r="H126" s="263"/>
      <c r="I126" s="255" t="s">
        <v>4631</v>
      </c>
      <c r="J126" s="250"/>
    </row>
    <row r="127" spans="1:10" ht="22.5" x14ac:dyDescent="0.25">
      <c r="A127" s="217" t="s">
        <v>2109</v>
      </c>
      <c r="B127" s="217" t="s">
        <v>5194</v>
      </c>
      <c r="C127" s="29" t="s">
        <v>4753</v>
      </c>
      <c r="D127" s="218">
        <v>0</v>
      </c>
      <c r="E127" s="218">
        <v>0</v>
      </c>
      <c r="F127" s="219">
        <v>10000000</v>
      </c>
      <c r="G127" s="219">
        <v>8100000</v>
      </c>
      <c r="H127" s="263"/>
      <c r="I127" s="255" t="s">
        <v>4631</v>
      </c>
      <c r="J127" s="250"/>
    </row>
    <row r="128" spans="1:10" ht="22.5" x14ac:dyDescent="0.25">
      <c r="A128" s="217" t="s">
        <v>2111</v>
      </c>
      <c r="B128" s="217" t="s">
        <v>5195</v>
      </c>
      <c r="C128" s="29" t="s">
        <v>4754</v>
      </c>
      <c r="D128" s="218">
        <v>0</v>
      </c>
      <c r="E128" s="218">
        <v>0</v>
      </c>
      <c r="F128" s="219">
        <v>1000000</v>
      </c>
      <c r="G128" s="219">
        <v>1000000</v>
      </c>
      <c r="H128" s="263"/>
      <c r="I128" s="255" t="s">
        <v>4631</v>
      </c>
      <c r="J128" s="250"/>
    </row>
    <row r="129" spans="1:10" ht="22.5" x14ac:dyDescent="0.25">
      <c r="A129" s="217" t="s">
        <v>2113</v>
      </c>
      <c r="B129" s="217" t="s">
        <v>5196</v>
      </c>
      <c r="C129" s="29" t="s">
        <v>4755</v>
      </c>
      <c r="D129" s="218">
        <v>0</v>
      </c>
      <c r="E129" s="218">
        <v>0</v>
      </c>
      <c r="F129" s="219">
        <v>3000000</v>
      </c>
      <c r="G129" s="219">
        <v>3000000</v>
      </c>
      <c r="H129" s="263"/>
      <c r="I129" s="255" t="s">
        <v>4631</v>
      </c>
      <c r="J129" s="250"/>
    </row>
    <row r="130" spans="1:10" ht="22.5" x14ac:dyDescent="0.25">
      <c r="A130" s="217" t="s">
        <v>2115</v>
      </c>
      <c r="B130" s="217" t="s">
        <v>5197</v>
      </c>
      <c r="C130" s="29" t="s">
        <v>4756</v>
      </c>
      <c r="D130" s="218">
        <v>0</v>
      </c>
      <c r="E130" s="218">
        <v>0</v>
      </c>
      <c r="F130" s="219">
        <v>1500000</v>
      </c>
      <c r="G130" s="219">
        <v>1500000</v>
      </c>
      <c r="H130" s="263"/>
      <c r="I130" s="255" t="s">
        <v>4631</v>
      </c>
      <c r="J130" s="250"/>
    </row>
    <row r="131" spans="1:10" ht="22.5" x14ac:dyDescent="0.25">
      <c r="A131" s="217" t="s">
        <v>2117</v>
      </c>
      <c r="B131" s="217" t="s">
        <v>5198</v>
      </c>
      <c r="C131" s="29" t="s">
        <v>4757</v>
      </c>
      <c r="D131" s="219">
        <v>1950000</v>
      </c>
      <c r="E131" s="218">
        <v>0</v>
      </c>
      <c r="F131" s="219">
        <v>1500000</v>
      </c>
      <c r="G131" s="219">
        <v>1500000</v>
      </c>
      <c r="H131" s="263"/>
      <c r="I131" s="255" t="s">
        <v>4631</v>
      </c>
      <c r="J131" s="250"/>
    </row>
    <row r="132" spans="1:10" ht="22.5" x14ac:dyDescent="0.25">
      <c r="A132" s="220" t="s">
        <v>294</v>
      </c>
      <c r="B132" s="220"/>
      <c r="C132" s="220"/>
      <c r="D132" s="222">
        <v>1950000</v>
      </c>
      <c r="E132" s="221">
        <v>0</v>
      </c>
      <c r="F132" s="222">
        <v>19000000</v>
      </c>
      <c r="G132" s="222">
        <v>17100000</v>
      </c>
      <c r="H132" s="263"/>
      <c r="I132" s="255" t="s">
        <v>4631</v>
      </c>
      <c r="J132" s="250"/>
    </row>
    <row r="133" spans="1:10" ht="22.5" x14ac:dyDescent="0.25">
      <c r="A133" s="213" t="s">
        <v>2144</v>
      </c>
      <c r="B133" s="213" t="s">
        <v>4469</v>
      </c>
      <c r="C133" s="214" t="s">
        <v>4272</v>
      </c>
      <c r="D133" s="214"/>
      <c r="E133" s="214"/>
      <c r="F133" s="214"/>
      <c r="G133" s="214"/>
      <c r="H133" s="263"/>
      <c r="I133" s="255" t="s">
        <v>4631</v>
      </c>
      <c r="J133" s="250"/>
    </row>
    <row r="134" spans="1:10" ht="22.5" x14ac:dyDescent="0.25">
      <c r="A134" s="217" t="s">
        <v>2106</v>
      </c>
      <c r="B134" s="217" t="s">
        <v>5112</v>
      </c>
      <c r="C134" s="29" t="s">
        <v>4671</v>
      </c>
      <c r="D134" s="219">
        <v>285000</v>
      </c>
      <c r="E134" s="218">
        <v>0</v>
      </c>
      <c r="F134" s="219">
        <v>80000000</v>
      </c>
      <c r="G134" s="219">
        <v>80000000</v>
      </c>
      <c r="H134" s="263"/>
      <c r="I134" s="255" t="s">
        <v>4631</v>
      </c>
      <c r="J134" s="250"/>
    </row>
    <row r="135" spans="1:10" ht="22.5" x14ac:dyDescent="0.25">
      <c r="A135" s="217" t="s">
        <v>2109</v>
      </c>
      <c r="B135" s="217" t="s">
        <v>5116</v>
      </c>
      <c r="C135" s="29" t="s">
        <v>4675</v>
      </c>
      <c r="D135" s="219">
        <v>20160000</v>
      </c>
      <c r="E135" s="218">
        <v>0</v>
      </c>
      <c r="F135" s="219">
        <v>25000000</v>
      </c>
      <c r="G135" s="219">
        <v>50000000</v>
      </c>
      <c r="H135" s="263"/>
      <c r="I135" s="255" t="s">
        <v>4631</v>
      </c>
      <c r="J135" s="250"/>
    </row>
    <row r="136" spans="1:10" ht="22.5" x14ac:dyDescent="0.25">
      <c r="A136" s="217" t="s">
        <v>2111</v>
      </c>
      <c r="B136" s="217" t="s">
        <v>5117</v>
      </c>
      <c r="C136" s="29" t="s">
        <v>4676</v>
      </c>
      <c r="D136" s="219">
        <v>35000000</v>
      </c>
      <c r="E136" s="219">
        <v>36742000</v>
      </c>
      <c r="F136" s="219">
        <v>50000000</v>
      </c>
      <c r="G136" s="219">
        <v>100000000</v>
      </c>
      <c r="H136" s="263"/>
      <c r="I136" s="255" t="s">
        <v>4631</v>
      </c>
      <c r="J136" s="250"/>
    </row>
    <row r="137" spans="1:10" ht="22.5" x14ac:dyDescent="0.25">
      <c r="A137" s="217" t="s">
        <v>2113</v>
      </c>
      <c r="B137" s="217" t="s">
        <v>5135</v>
      </c>
      <c r="C137" s="29" t="s">
        <v>4694</v>
      </c>
      <c r="D137" s="219">
        <v>2000000</v>
      </c>
      <c r="E137" s="218">
        <v>0</v>
      </c>
      <c r="F137" s="219">
        <v>20000000</v>
      </c>
      <c r="G137" s="219">
        <v>25000000</v>
      </c>
      <c r="H137" s="263"/>
      <c r="I137" s="255" t="s">
        <v>4631</v>
      </c>
      <c r="J137" s="250"/>
    </row>
    <row r="138" spans="1:10" ht="22.5" x14ac:dyDescent="0.25">
      <c r="A138" s="217" t="s">
        <v>2115</v>
      </c>
      <c r="B138" s="217" t="s">
        <v>5145</v>
      </c>
      <c r="C138" s="29" t="s">
        <v>4704</v>
      </c>
      <c r="D138" s="218">
        <v>0</v>
      </c>
      <c r="E138" s="218">
        <v>0</v>
      </c>
      <c r="F138" s="219">
        <v>264000000</v>
      </c>
      <c r="G138" s="219">
        <v>264000000</v>
      </c>
      <c r="H138" s="263"/>
      <c r="I138" s="255" t="s">
        <v>4631</v>
      </c>
      <c r="J138" s="250"/>
    </row>
    <row r="139" spans="1:10" ht="22.5" x14ac:dyDescent="0.25">
      <c r="A139" s="217" t="s">
        <v>2117</v>
      </c>
      <c r="B139" s="217" t="s">
        <v>5199</v>
      </c>
      <c r="C139" s="29" t="s">
        <v>4758</v>
      </c>
      <c r="D139" s="219">
        <v>5886500</v>
      </c>
      <c r="E139" s="219">
        <v>2789000</v>
      </c>
      <c r="F139" s="219">
        <v>5000000</v>
      </c>
      <c r="G139" s="219">
        <v>15000000</v>
      </c>
      <c r="H139" s="263"/>
      <c r="I139" s="255" t="s">
        <v>4631</v>
      </c>
      <c r="J139" s="250"/>
    </row>
    <row r="140" spans="1:10" ht="22.5" x14ac:dyDescent="0.25">
      <c r="A140" s="217" t="s">
        <v>2120</v>
      </c>
      <c r="B140" s="217" t="s">
        <v>5200</v>
      </c>
      <c r="C140" s="29" t="s">
        <v>4759</v>
      </c>
      <c r="D140" s="219">
        <v>8967000</v>
      </c>
      <c r="E140" s="219">
        <v>1871000</v>
      </c>
      <c r="F140" s="219">
        <v>10000000</v>
      </c>
      <c r="G140" s="219">
        <v>30000000</v>
      </c>
      <c r="H140" s="263"/>
      <c r="I140" s="255" t="s">
        <v>4631</v>
      </c>
      <c r="J140" s="250"/>
    </row>
    <row r="141" spans="1:10" ht="22.5" x14ac:dyDescent="0.25">
      <c r="A141" s="217" t="s">
        <v>2123</v>
      </c>
      <c r="B141" s="217" t="s">
        <v>5201</v>
      </c>
      <c r="C141" s="29" t="s">
        <v>4760</v>
      </c>
      <c r="D141" s="218">
        <v>0</v>
      </c>
      <c r="E141" s="218">
        <v>0</v>
      </c>
      <c r="F141" s="219">
        <v>10000000</v>
      </c>
      <c r="G141" s="219">
        <v>70000000</v>
      </c>
      <c r="H141" s="263"/>
      <c r="I141" s="255" t="s">
        <v>4631</v>
      </c>
      <c r="J141" s="250"/>
    </row>
    <row r="142" spans="1:10" ht="22.5" x14ac:dyDescent="0.25">
      <c r="A142" s="217" t="s">
        <v>2125</v>
      </c>
      <c r="B142" s="217" t="s">
        <v>5202</v>
      </c>
      <c r="C142" s="29" t="s">
        <v>4761</v>
      </c>
      <c r="D142" s="218">
        <v>0</v>
      </c>
      <c r="E142" s="218">
        <v>0</v>
      </c>
      <c r="F142" s="218">
        <v>0</v>
      </c>
      <c r="G142" s="219">
        <v>120000000</v>
      </c>
      <c r="H142" s="263"/>
      <c r="I142" s="255" t="s">
        <v>4631</v>
      </c>
      <c r="J142" s="250"/>
    </row>
    <row r="143" spans="1:10" ht="22.5" x14ac:dyDescent="0.25">
      <c r="A143" s="217" t="s">
        <v>2129</v>
      </c>
      <c r="B143" s="217" t="s">
        <v>5203</v>
      </c>
      <c r="C143" s="29" t="s">
        <v>4762</v>
      </c>
      <c r="D143" s="218">
        <v>0</v>
      </c>
      <c r="E143" s="218">
        <v>0</v>
      </c>
      <c r="F143" s="219">
        <v>10000000</v>
      </c>
      <c r="G143" s="219">
        <v>24000000</v>
      </c>
      <c r="H143" s="263"/>
      <c r="I143" s="255" t="s">
        <v>4631</v>
      </c>
      <c r="J143" s="250"/>
    </row>
    <row r="144" spans="1:10" ht="22.5" x14ac:dyDescent="0.25">
      <c r="A144" s="217" t="s">
        <v>2131</v>
      </c>
      <c r="B144" s="217" t="s">
        <v>5204</v>
      </c>
      <c r="C144" s="29" t="s">
        <v>4763</v>
      </c>
      <c r="D144" s="218">
        <v>0</v>
      </c>
      <c r="E144" s="219">
        <v>1500000</v>
      </c>
      <c r="F144" s="219">
        <v>10000000</v>
      </c>
      <c r="G144" s="219">
        <v>10000000</v>
      </c>
      <c r="H144" s="263"/>
      <c r="I144" s="255" t="s">
        <v>4631</v>
      </c>
      <c r="J144" s="250"/>
    </row>
    <row r="145" spans="1:10" ht="22.5" x14ac:dyDescent="0.25">
      <c r="A145" s="217" t="s">
        <v>2133</v>
      </c>
      <c r="B145" s="217" t="s">
        <v>5205</v>
      </c>
      <c r="C145" s="29" t="s">
        <v>4764</v>
      </c>
      <c r="D145" s="219">
        <v>860000</v>
      </c>
      <c r="E145" s="219">
        <v>3520000</v>
      </c>
      <c r="F145" s="219">
        <v>100000000</v>
      </c>
      <c r="G145" s="219">
        <v>20000000</v>
      </c>
      <c r="H145" s="263"/>
      <c r="I145" s="255" t="s">
        <v>4631</v>
      </c>
      <c r="J145" s="250"/>
    </row>
    <row r="146" spans="1:10" ht="22.5" x14ac:dyDescent="0.25">
      <c r="A146" s="217" t="s">
        <v>2135</v>
      </c>
      <c r="B146" s="217" t="s">
        <v>5206</v>
      </c>
      <c r="C146" s="29" t="s">
        <v>4765</v>
      </c>
      <c r="D146" s="219">
        <v>6258100</v>
      </c>
      <c r="E146" s="219">
        <v>11447000</v>
      </c>
      <c r="F146" s="219">
        <v>60000000</v>
      </c>
      <c r="G146" s="219">
        <v>60000000</v>
      </c>
      <c r="H146" s="263"/>
      <c r="I146" s="255" t="s">
        <v>4631</v>
      </c>
      <c r="J146" s="250"/>
    </row>
    <row r="147" spans="1:10" ht="33.75" x14ac:dyDescent="0.25">
      <c r="A147" s="217" t="s">
        <v>2137</v>
      </c>
      <c r="B147" s="217" t="s">
        <v>5207</v>
      </c>
      <c r="C147" s="29" t="s">
        <v>4766</v>
      </c>
      <c r="D147" s="219">
        <v>950000</v>
      </c>
      <c r="E147" s="219">
        <v>1200000</v>
      </c>
      <c r="F147" s="219">
        <v>30000000</v>
      </c>
      <c r="G147" s="219">
        <v>60000000</v>
      </c>
      <c r="H147" s="263"/>
      <c r="I147" s="255" t="s">
        <v>4631</v>
      </c>
      <c r="J147" s="250"/>
    </row>
    <row r="148" spans="1:10" ht="22.5" x14ac:dyDescent="0.25">
      <c r="A148" s="217" t="s">
        <v>2140</v>
      </c>
      <c r="B148" s="217" t="s">
        <v>5208</v>
      </c>
      <c r="C148" s="29" t="s">
        <v>4767</v>
      </c>
      <c r="D148" s="218">
        <v>0</v>
      </c>
      <c r="E148" s="218">
        <v>0</v>
      </c>
      <c r="F148" s="219">
        <v>15000000</v>
      </c>
      <c r="G148" s="219">
        <v>25000000</v>
      </c>
      <c r="H148" s="263"/>
      <c r="I148" s="255" t="s">
        <v>4631</v>
      </c>
      <c r="J148" s="250"/>
    </row>
    <row r="149" spans="1:10" ht="22.5" x14ac:dyDescent="0.25">
      <c r="A149" s="217" t="s">
        <v>2142</v>
      </c>
      <c r="B149" s="217" t="s">
        <v>5209</v>
      </c>
      <c r="C149" s="29" t="s">
        <v>4768</v>
      </c>
      <c r="D149" s="218">
        <v>0</v>
      </c>
      <c r="E149" s="218">
        <v>0</v>
      </c>
      <c r="F149" s="219">
        <v>25000000</v>
      </c>
      <c r="G149" s="219">
        <v>45000000</v>
      </c>
      <c r="H149" s="263"/>
      <c r="I149" s="255" t="s">
        <v>4631</v>
      </c>
      <c r="J149" s="250"/>
    </row>
    <row r="150" spans="1:10" ht="22.5" x14ac:dyDescent="0.25">
      <c r="A150" s="217" t="s">
        <v>2144</v>
      </c>
      <c r="B150" s="217" t="s">
        <v>5210</v>
      </c>
      <c r="C150" s="29" t="s">
        <v>4769</v>
      </c>
      <c r="D150" s="218">
        <v>0</v>
      </c>
      <c r="E150" s="219">
        <v>1670000</v>
      </c>
      <c r="F150" s="219">
        <v>100000000</v>
      </c>
      <c r="G150" s="219">
        <v>100000000</v>
      </c>
      <c r="H150" s="263"/>
      <c r="I150" s="255" t="s">
        <v>4631</v>
      </c>
      <c r="J150" s="250"/>
    </row>
    <row r="151" spans="1:10" ht="33.75" x14ac:dyDescent="0.25">
      <c r="A151" s="217" t="s">
        <v>2146</v>
      </c>
      <c r="B151" s="217" t="s">
        <v>5121</v>
      </c>
      <c r="C151" s="29" t="s">
        <v>4680</v>
      </c>
      <c r="D151" s="218">
        <v>0</v>
      </c>
      <c r="E151" s="219">
        <v>981666.67</v>
      </c>
      <c r="F151" s="219">
        <v>8000000</v>
      </c>
      <c r="G151" s="219">
        <v>15000000</v>
      </c>
      <c r="H151" s="263"/>
      <c r="I151" s="255" t="s">
        <v>4631</v>
      </c>
      <c r="J151" s="250"/>
    </row>
    <row r="152" spans="1:10" ht="22.5" x14ac:dyDescent="0.25">
      <c r="A152" s="217" t="s">
        <v>2148</v>
      </c>
      <c r="B152" s="217" t="s">
        <v>5211</v>
      </c>
      <c r="C152" s="29" t="s">
        <v>4770</v>
      </c>
      <c r="D152" s="218">
        <v>0</v>
      </c>
      <c r="E152" s="218">
        <v>0</v>
      </c>
      <c r="F152" s="219">
        <v>500000</v>
      </c>
      <c r="G152" s="219">
        <v>500000</v>
      </c>
      <c r="H152" s="263"/>
      <c r="I152" s="255" t="s">
        <v>4631</v>
      </c>
      <c r="J152" s="250"/>
    </row>
    <row r="153" spans="1:10" ht="22.5" x14ac:dyDescent="0.25">
      <c r="A153" s="217" t="s">
        <v>2150</v>
      </c>
      <c r="B153" s="217" t="s">
        <v>5212</v>
      </c>
      <c r="C153" s="29" t="s">
        <v>4771</v>
      </c>
      <c r="D153" s="218">
        <v>0</v>
      </c>
      <c r="E153" s="218">
        <v>0</v>
      </c>
      <c r="F153" s="218">
        <v>0</v>
      </c>
      <c r="G153" s="219">
        <v>5000000</v>
      </c>
      <c r="H153" s="263"/>
      <c r="I153" s="255" t="s">
        <v>4631</v>
      </c>
      <c r="J153" s="250"/>
    </row>
    <row r="154" spans="1:10" ht="22.5" x14ac:dyDescent="0.25">
      <c r="A154" s="217" t="s">
        <v>2152</v>
      </c>
      <c r="B154" s="217" t="s">
        <v>5213</v>
      </c>
      <c r="C154" s="29" t="s">
        <v>4772</v>
      </c>
      <c r="D154" s="218">
        <v>0</v>
      </c>
      <c r="E154" s="218">
        <v>0</v>
      </c>
      <c r="F154" s="219">
        <v>5000000</v>
      </c>
      <c r="G154" s="219">
        <v>15000000</v>
      </c>
      <c r="H154" s="263"/>
      <c r="I154" s="255" t="s">
        <v>4631</v>
      </c>
      <c r="J154" s="250"/>
    </row>
    <row r="155" spans="1:10" ht="22.5" x14ac:dyDescent="0.25">
      <c r="A155" s="217" t="s">
        <v>2156</v>
      </c>
      <c r="B155" s="217" t="s">
        <v>5214</v>
      </c>
      <c r="C155" s="29" t="s">
        <v>4773</v>
      </c>
      <c r="D155" s="219">
        <v>4955000</v>
      </c>
      <c r="E155" s="219">
        <v>200000</v>
      </c>
      <c r="F155" s="219">
        <v>3000000</v>
      </c>
      <c r="G155" s="219">
        <v>20000000</v>
      </c>
      <c r="H155" s="263"/>
      <c r="I155" s="255" t="s">
        <v>4631</v>
      </c>
      <c r="J155" s="250"/>
    </row>
    <row r="156" spans="1:10" ht="22.5" x14ac:dyDescent="0.25">
      <c r="A156" s="217" t="s">
        <v>2159</v>
      </c>
      <c r="B156" s="217" t="s">
        <v>5215</v>
      </c>
      <c r="C156" s="29" t="s">
        <v>4774</v>
      </c>
      <c r="D156" s="219">
        <v>8001950</v>
      </c>
      <c r="E156" s="219">
        <v>8938000</v>
      </c>
      <c r="F156" s="219">
        <v>25000000</v>
      </c>
      <c r="G156" s="219">
        <v>75000000</v>
      </c>
      <c r="H156" s="263"/>
      <c r="I156" s="255" t="s">
        <v>4631</v>
      </c>
      <c r="J156" s="250"/>
    </row>
    <row r="157" spans="1:10" ht="22.5" x14ac:dyDescent="0.25">
      <c r="A157" s="217" t="s">
        <v>2162</v>
      </c>
      <c r="B157" s="217" t="s">
        <v>5216</v>
      </c>
      <c r="C157" s="29" t="s">
        <v>4775</v>
      </c>
      <c r="D157" s="218">
        <v>0</v>
      </c>
      <c r="E157" s="218">
        <v>0</v>
      </c>
      <c r="F157" s="219">
        <v>70000000</v>
      </c>
      <c r="G157" s="219">
        <v>60000000</v>
      </c>
      <c r="H157" s="263"/>
      <c r="I157" s="255" t="s">
        <v>4631</v>
      </c>
      <c r="J157" s="250"/>
    </row>
    <row r="158" spans="1:10" ht="22.5" x14ac:dyDescent="0.25">
      <c r="A158" s="217" t="s">
        <v>2164</v>
      </c>
      <c r="B158" s="217" t="s">
        <v>5217</v>
      </c>
      <c r="C158" s="29" t="s">
        <v>4776</v>
      </c>
      <c r="D158" s="219">
        <v>4999434</v>
      </c>
      <c r="E158" s="219">
        <v>1702333.33</v>
      </c>
      <c r="F158" s="219">
        <v>10000000</v>
      </c>
      <c r="G158" s="219">
        <v>10000000</v>
      </c>
      <c r="H158" s="263"/>
      <c r="I158" s="255" t="s">
        <v>4631</v>
      </c>
      <c r="J158" s="250"/>
    </row>
    <row r="159" spans="1:10" ht="22.5" x14ac:dyDescent="0.25">
      <c r="A159" s="217" t="s">
        <v>2167</v>
      </c>
      <c r="B159" s="217" t="s">
        <v>5165</v>
      </c>
      <c r="C159" s="29" t="s">
        <v>4724</v>
      </c>
      <c r="D159" s="219">
        <v>20000000</v>
      </c>
      <c r="E159" s="218">
        <v>0</v>
      </c>
      <c r="F159" s="219">
        <v>40000000</v>
      </c>
      <c r="G159" s="219">
        <v>45000000</v>
      </c>
      <c r="H159" s="263"/>
      <c r="I159" s="255" t="s">
        <v>4631</v>
      </c>
      <c r="J159" s="250"/>
    </row>
    <row r="160" spans="1:10" ht="22.5" x14ac:dyDescent="0.25">
      <c r="A160" s="217" t="s">
        <v>2169</v>
      </c>
      <c r="B160" s="217" t="s">
        <v>5218</v>
      </c>
      <c r="C160" s="29" t="s">
        <v>4777</v>
      </c>
      <c r="D160" s="219">
        <v>1941000</v>
      </c>
      <c r="E160" s="218">
        <v>0</v>
      </c>
      <c r="F160" s="219">
        <v>10000000</v>
      </c>
      <c r="G160" s="219">
        <v>40000000</v>
      </c>
      <c r="H160" s="263"/>
      <c r="I160" s="255" t="s">
        <v>4631</v>
      </c>
      <c r="J160" s="250"/>
    </row>
    <row r="161" spans="1:10" ht="22.5" x14ac:dyDescent="0.25">
      <c r="A161" s="217" t="s">
        <v>2262</v>
      </c>
      <c r="B161" s="217" t="s">
        <v>5219</v>
      </c>
      <c r="C161" s="29" t="s">
        <v>4778</v>
      </c>
      <c r="D161" s="219">
        <v>974000</v>
      </c>
      <c r="E161" s="218">
        <v>0</v>
      </c>
      <c r="F161" s="219">
        <v>50000000</v>
      </c>
      <c r="G161" s="219">
        <v>60000000</v>
      </c>
      <c r="H161" s="263"/>
      <c r="I161" s="255" t="s">
        <v>4631</v>
      </c>
      <c r="J161" s="250"/>
    </row>
    <row r="162" spans="1:10" ht="33.75" x14ac:dyDescent="0.25">
      <c r="A162" s="217" t="s">
        <v>2264</v>
      </c>
      <c r="B162" s="217" t="s">
        <v>5220</v>
      </c>
      <c r="C162" s="29" t="s">
        <v>4779</v>
      </c>
      <c r="D162" s="218">
        <v>0</v>
      </c>
      <c r="E162" s="218">
        <v>0</v>
      </c>
      <c r="F162" s="219">
        <v>2000000</v>
      </c>
      <c r="G162" s="219">
        <v>2000000</v>
      </c>
      <c r="H162" s="263"/>
      <c r="I162" s="255" t="s">
        <v>4631</v>
      </c>
      <c r="J162" s="250"/>
    </row>
    <row r="163" spans="1:10" ht="22.5" x14ac:dyDescent="0.25">
      <c r="A163" s="217" t="s">
        <v>2266</v>
      </c>
      <c r="B163" s="217" t="s">
        <v>5221</v>
      </c>
      <c r="C163" s="29" t="s">
        <v>4780</v>
      </c>
      <c r="D163" s="218">
        <v>0</v>
      </c>
      <c r="E163" s="218">
        <v>0</v>
      </c>
      <c r="F163" s="219">
        <v>10000000</v>
      </c>
      <c r="G163" s="219">
        <v>10000000</v>
      </c>
      <c r="H163" s="263"/>
      <c r="I163" s="255" t="s">
        <v>4631</v>
      </c>
      <c r="J163" s="250"/>
    </row>
    <row r="164" spans="1:10" ht="22.5" x14ac:dyDescent="0.25">
      <c r="A164" s="217" t="s">
        <v>2269</v>
      </c>
      <c r="B164" s="217" t="s">
        <v>5222</v>
      </c>
      <c r="C164" s="29" t="s">
        <v>4781</v>
      </c>
      <c r="D164" s="218">
        <v>0</v>
      </c>
      <c r="E164" s="218">
        <v>0</v>
      </c>
      <c r="F164" s="219">
        <v>10000000</v>
      </c>
      <c r="G164" s="219">
        <v>10000000</v>
      </c>
      <c r="H164" s="263"/>
      <c r="I164" s="255" t="s">
        <v>4631</v>
      </c>
      <c r="J164" s="250"/>
    </row>
    <row r="165" spans="1:10" ht="33.75" x14ac:dyDescent="0.25">
      <c r="A165" s="217" t="s">
        <v>2271</v>
      </c>
      <c r="B165" s="217" t="s">
        <v>5223</v>
      </c>
      <c r="C165" s="29" t="s">
        <v>4782</v>
      </c>
      <c r="D165" s="218">
        <v>0</v>
      </c>
      <c r="E165" s="219">
        <v>4000000</v>
      </c>
      <c r="F165" s="218">
        <v>0</v>
      </c>
      <c r="G165" s="218">
        <v>0</v>
      </c>
      <c r="H165" s="263"/>
      <c r="I165" s="255" t="s">
        <v>6054</v>
      </c>
      <c r="J165" s="250"/>
    </row>
    <row r="166" spans="1:10" ht="22.5" x14ac:dyDescent="0.25">
      <c r="A166" s="217" t="s">
        <v>2273</v>
      </c>
      <c r="B166" s="217" t="s">
        <v>5224</v>
      </c>
      <c r="C166" s="29" t="s">
        <v>4783</v>
      </c>
      <c r="D166" s="219">
        <v>5000000</v>
      </c>
      <c r="E166" s="218">
        <v>0</v>
      </c>
      <c r="F166" s="219">
        <v>10000000</v>
      </c>
      <c r="G166" s="219">
        <v>10000000</v>
      </c>
      <c r="H166" s="263"/>
      <c r="I166" s="255" t="s">
        <v>4631</v>
      </c>
      <c r="J166" s="250"/>
    </row>
    <row r="167" spans="1:10" ht="22.5" x14ac:dyDescent="0.25">
      <c r="A167" s="217" t="s">
        <v>2275</v>
      </c>
      <c r="B167" s="217" t="s">
        <v>5225</v>
      </c>
      <c r="C167" s="29" t="s">
        <v>4784</v>
      </c>
      <c r="D167" s="218">
        <v>0</v>
      </c>
      <c r="E167" s="218">
        <v>0</v>
      </c>
      <c r="F167" s="219">
        <v>2000000</v>
      </c>
      <c r="G167" s="219">
        <v>2000000</v>
      </c>
      <c r="H167" s="263"/>
      <c r="I167" s="255" t="s">
        <v>4631</v>
      </c>
      <c r="J167" s="250"/>
    </row>
    <row r="168" spans="1:10" ht="22.5" x14ac:dyDescent="0.25">
      <c r="A168" s="217" t="s">
        <v>2277</v>
      </c>
      <c r="B168" s="217" t="s">
        <v>5226</v>
      </c>
      <c r="C168" s="29" t="s">
        <v>4785</v>
      </c>
      <c r="D168" s="218">
        <v>0</v>
      </c>
      <c r="E168" s="218">
        <v>0</v>
      </c>
      <c r="F168" s="218">
        <v>0</v>
      </c>
      <c r="G168" s="219">
        <v>2000000</v>
      </c>
      <c r="H168" s="263"/>
      <c r="I168" s="255" t="s">
        <v>4631</v>
      </c>
      <c r="J168" s="250"/>
    </row>
    <row r="169" spans="1:10" ht="22.5" x14ac:dyDescent="0.25">
      <c r="A169" s="217" t="s">
        <v>2279</v>
      </c>
      <c r="B169" s="217" t="s">
        <v>5227</v>
      </c>
      <c r="C169" s="29" t="s">
        <v>4786</v>
      </c>
      <c r="D169" s="218">
        <v>0</v>
      </c>
      <c r="E169" s="218">
        <v>0</v>
      </c>
      <c r="F169" s="219">
        <v>10000000</v>
      </c>
      <c r="G169" s="219">
        <v>10000000</v>
      </c>
      <c r="H169" s="263"/>
      <c r="I169" s="255" t="s">
        <v>4631</v>
      </c>
      <c r="J169" s="250"/>
    </row>
    <row r="170" spans="1:10" ht="22.5" x14ac:dyDescent="0.25">
      <c r="A170" s="217" t="s">
        <v>2281</v>
      </c>
      <c r="B170" s="217" t="s">
        <v>5228</v>
      </c>
      <c r="C170" s="29" t="s">
        <v>4787</v>
      </c>
      <c r="D170" s="219">
        <v>40000000</v>
      </c>
      <c r="E170" s="218">
        <v>0</v>
      </c>
      <c r="F170" s="219">
        <v>10000000</v>
      </c>
      <c r="G170" s="219">
        <v>25000000</v>
      </c>
      <c r="H170" s="263"/>
      <c r="I170" s="255" t="s">
        <v>4631</v>
      </c>
      <c r="J170" s="250"/>
    </row>
    <row r="171" spans="1:10" ht="22.5" x14ac:dyDescent="0.25">
      <c r="A171" s="217" t="s">
        <v>2283</v>
      </c>
      <c r="B171" s="217" t="s">
        <v>5229</v>
      </c>
      <c r="C171" s="29" t="s">
        <v>4788</v>
      </c>
      <c r="D171" s="218">
        <v>0</v>
      </c>
      <c r="E171" s="218">
        <v>0</v>
      </c>
      <c r="F171" s="219">
        <v>5000000</v>
      </c>
      <c r="G171" s="219">
        <v>5000000</v>
      </c>
      <c r="H171" s="263"/>
      <c r="I171" s="255" t="s">
        <v>4631</v>
      </c>
      <c r="J171" s="250"/>
    </row>
    <row r="172" spans="1:10" ht="22.5" x14ac:dyDescent="0.25">
      <c r="A172" s="217" t="s">
        <v>2285</v>
      </c>
      <c r="B172" s="217" t="s">
        <v>5230</v>
      </c>
      <c r="C172" s="29" t="s">
        <v>4789</v>
      </c>
      <c r="D172" s="219">
        <v>44100000</v>
      </c>
      <c r="E172" s="219">
        <v>29400000</v>
      </c>
      <c r="F172" s="219">
        <v>80000000</v>
      </c>
      <c r="G172" s="219">
        <v>80000000</v>
      </c>
      <c r="H172" s="263"/>
      <c r="I172" s="255" t="s">
        <v>4631</v>
      </c>
      <c r="J172" s="250"/>
    </row>
    <row r="173" spans="1:10" ht="22.5" x14ac:dyDescent="0.25">
      <c r="A173" s="217" t="s">
        <v>2288</v>
      </c>
      <c r="B173" s="217" t="s">
        <v>5231</v>
      </c>
      <c r="C173" s="29" t="s">
        <v>4790</v>
      </c>
      <c r="D173" s="219">
        <v>24450000</v>
      </c>
      <c r="E173" s="219">
        <v>24970000</v>
      </c>
      <c r="F173" s="219">
        <v>25000000</v>
      </c>
      <c r="G173" s="219">
        <v>33000000</v>
      </c>
      <c r="H173" s="263"/>
      <c r="I173" s="255" t="s">
        <v>4631</v>
      </c>
      <c r="J173" s="250"/>
    </row>
    <row r="174" spans="1:10" ht="33.75" x14ac:dyDescent="0.25">
      <c r="A174" s="217" t="s">
        <v>2289</v>
      </c>
      <c r="B174" s="217" t="s">
        <v>5232</v>
      </c>
      <c r="C174" s="29" t="s">
        <v>4791</v>
      </c>
      <c r="D174" s="218">
        <v>0</v>
      </c>
      <c r="E174" s="219">
        <v>26000000</v>
      </c>
      <c r="F174" s="219">
        <v>100000000</v>
      </c>
      <c r="G174" s="219">
        <v>100000000</v>
      </c>
      <c r="H174" s="263"/>
      <c r="I174" s="255" t="s">
        <v>4631</v>
      </c>
      <c r="J174" s="250"/>
    </row>
    <row r="175" spans="1:10" ht="22.5" x14ac:dyDescent="0.25">
      <c r="A175" s="217" t="s">
        <v>2290</v>
      </c>
      <c r="B175" s="217" t="s">
        <v>5233</v>
      </c>
      <c r="C175" s="29" t="s">
        <v>4792</v>
      </c>
      <c r="D175" s="218">
        <v>0</v>
      </c>
      <c r="E175" s="218">
        <v>0</v>
      </c>
      <c r="F175" s="219">
        <v>3000000</v>
      </c>
      <c r="G175" s="219">
        <v>4000000</v>
      </c>
      <c r="H175" s="263"/>
      <c r="I175" s="255" t="s">
        <v>4631</v>
      </c>
      <c r="J175" s="250"/>
    </row>
    <row r="176" spans="1:10" ht="22.5" x14ac:dyDescent="0.25">
      <c r="A176" s="217" t="s">
        <v>2292</v>
      </c>
      <c r="B176" s="217" t="s">
        <v>5122</v>
      </c>
      <c r="C176" s="29" t="s">
        <v>4681</v>
      </c>
      <c r="D176" s="218">
        <v>0</v>
      </c>
      <c r="E176" s="218">
        <v>0</v>
      </c>
      <c r="F176" s="218">
        <v>0</v>
      </c>
      <c r="G176" s="219">
        <v>2000000</v>
      </c>
      <c r="H176" s="263"/>
      <c r="I176" s="255" t="s">
        <v>4631</v>
      </c>
      <c r="J176" s="250"/>
    </row>
    <row r="177" spans="1:10" ht="22.5" x14ac:dyDescent="0.25">
      <c r="A177" s="217" t="s">
        <v>2294</v>
      </c>
      <c r="B177" s="217" t="s">
        <v>5234</v>
      </c>
      <c r="C177" s="29" t="s">
        <v>4793</v>
      </c>
      <c r="D177" s="219">
        <v>3350000</v>
      </c>
      <c r="E177" s="219">
        <v>1000000</v>
      </c>
      <c r="F177" s="219">
        <v>8000000</v>
      </c>
      <c r="G177" s="219">
        <v>18000000</v>
      </c>
      <c r="H177" s="263"/>
      <c r="I177" s="255" t="s">
        <v>4631</v>
      </c>
      <c r="J177" s="250"/>
    </row>
    <row r="178" spans="1:10" ht="22.5" x14ac:dyDescent="0.25">
      <c r="A178" s="217" t="s">
        <v>2296</v>
      </c>
      <c r="B178" s="217" t="s">
        <v>5235</v>
      </c>
      <c r="C178" s="29" t="s">
        <v>4794</v>
      </c>
      <c r="D178" s="218">
        <v>0</v>
      </c>
      <c r="E178" s="218">
        <v>0</v>
      </c>
      <c r="F178" s="219">
        <v>12000000</v>
      </c>
      <c r="G178" s="219">
        <v>20000000</v>
      </c>
      <c r="H178" s="263"/>
      <c r="I178" s="255" t="s">
        <v>4631</v>
      </c>
      <c r="J178" s="250"/>
    </row>
    <row r="179" spans="1:10" ht="22.5" x14ac:dyDescent="0.25">
      <c r="A179" s="217" t="s">
        <v>2690</v>
      </c>
      <c r="B179" s="217" t="s">
        <v>5236</v>
      </c>
      <c r="C179" s="29" t="s">
        <v>4795</v>
      </c>
      <c r="D179" s="218">
        <v>0</v>
      </c>
      <c r="E179" s="218">
        <v>0</v>
      </c>
      <c r="F179" s="219">
        <v>2000000</v>
      </c>
      <c r="G179" s="219">
        <v>2000000</v>
      </c>
      <c r="H179" s="263"/>
      <c r="I179" s="255" t="s">
        <v>4631</v>
      </c>
      <c r="J179" s="250"/>
    </row>
    <row r="180" spans="1:10" ht="22.5" x14ac:dyDescent="0.25">
      <c r="A180" s="217" t="s">
        <v>2692</v>
      </c>
      <c r="B180" s="217" t="s">
        <v>5237</v>
      </c>
      <c r="C180" s="29" t="s">
        <v>4796</v>
      </c>
      <c r="D180" s="218">
        <v>0</v>
      </c>
      <c r="E180" s="219">
        <v>1500000</v>
      </c>
      <c r="F180" s="219">
        <v>3000000</v>
      </c>
      <c r="G180" s="219">
        <v>3000000</v>
      </c>
      <c r="H180" s="263"/>
      <c r="I180" s="255" t="s">
        <v>4631</v>
      </c>
      <c r="J180" s="250"/>
    </row>
    <row r="181" spans="1:10" ht="22.5" x14ac:dyDescent="0.25">
      <c r="A181" s="217" t="s">
        <v>2694</v>
      </c>
      <c r="B181" s="217" t="s">
        <v>5238</v>
      </c>
      <c r="C181" s="29" t="s">
        <v>4797</v>
      </c>
      <c r="D181" s="218">
        <v>0</v>
      </c>
      <c r="E181" s="218">
        <v>0</v>
      </c>
      <c r="F181" s="218">
        <v>0</v>
      </c>
      <c r="G181" s="219">
        <v>50000000</v>
      </c>
      <c r="H181" s="263"/>
      <c r="I181" s="255" t="s">
        <v>4631</v>
      </c>
      <c r="J181" s="250"/>
    </row>
    <row r="182" spans="1:10" ht="22.5" x14ac:dyDescent="0.25">
      <c r="A182" s="217" t="s">
        <v>2696</v>
      </c>
      <c r="B182" s="217" t="s">
        <v>5187</v>
      </c>
      <c r="C182" s="29" t="s">
        <v>4746</v>
      </c>
      <c r="D182" s="219">
        <v>3559000</v>
      </c>
      <c r="E182" s="219">
        <v>1820000</v>
      </c>
      <c r="F182" s="219">
        <v>20000000</v>
      </c>
      <c r="G182" s="219">
        <v>50000000</v>
      </c>
      <c r="H182" s="263"/>
      <c r="I182" s="255" t="s">
        <v>4631</v>
      </c>
      <c r="J182" s="250"/>
    </row>
    <row r="183" spans="1:10" ht="22.5" x14ac:dyDescent="0.25">
      <c r="A183" s="217" t="s">
        <v>2698</v>
      </c>
      <c r="B183" s="217" t="s">
        <v>5239</v>
      </c>
      <c r="C183" s="29" t="s">
        <v>4798</v>
      </c>
      <c r="D183" s="218">
        <v>0</v>
      </c>
      <c r="E183" s="218">
        <v>0</v>
      </c>
      <c r="F183" s="219">
        <v>50000000</v>
      </c>
      <c r="G183" s="219">
        <v>50000000</v>
      </c>
      <c r="H183" s="263"/>
      <c r="I183" s="255" t="s">
        <v>4631</v>
      </c>
      <c r="J183" s="250"/>
    </row>
    <row r="184" spans="1:10" ht="22.5" x14ac:dyDescent="0.25">
      <c r="A184" s="217" t="s">
        <v>2700</v>
      </c>
      <c r="B184" s="217" t="s">
        <v>5126</v>
      </c>
      <c r="C184" s="29" t="s">
        <v>4685</v>
      </c>
      <c r="D184" s="219">
        <v>5625000</v>
      </c>
      <c r="E184" s="219">
        <v>7200000</v>
      </c>
      <c r="F184" s="219">
        <v>12000000</v>
      </c>
      <c r="G184" s="219">
        <v>12000000</v>
      </c>
      <c r="H184" s="263"/>
      <c r="I184" s="255" t="s">
        <v>4631</v>
      </c>
      <c r="J184" s="250"/>
    </row>
    <row r="185" spans="1:10" ht="22.5" x14ac:dyDescent="0.25">
      <c r="A185" s="217" t="s">
        <v>2702</v>
      </c>
      <c r="B185" s="217" t="s">
        <v>5240</v>
      </c>
      <c r="C185" s="29" t="s">
        <v>4799</v>
      </c>
      <c r="D185" s="219">
        <v>31500000</v>
      </c>
      <c r="E185" s="218">
        <v>0</v>
      </c>
      <c r="F185" s="218">
        <v>0</v>
      </c>
      <c r="G185" s="218">
        <v>0</v>
      </c>
      <c r="H185" s="263"/>
      <c r="I185" s="255" t="s">
        <v>6053</v>
      </c>
      <c r="J185" s="250"/>
    </row>
    <row r="186" spans="1:10" ht="22.5" x14ac:dyDescent="0.25">
      <c r="A186" s="217" t="s">
        <v>2704</v>
      </c>
      <c r="B186" s="217" t="s">
        <v>5241</v>
      </c>
      <c r="C186" s="29" t="s">
        <v>4800</v>
      </c>
      <c r="D186" s="218">
        <v>0</v>
      </c>
      <c r="E186" s="219">
        <v>1000000</v>
      </c>
      <c r="F186" s="219">
        <v>5000000</v>
      </c>
      <c r="G186" s="219">
        <v>12000000</v>
      </c>
      <c r="H186" s="263"/>
      <c r="I186" s="255" t="s">
        <v>4631</v>
      </c>
      <c r="J186" s="250"/>
    </row>
    <row r="187" spans="1:10" x14ac:dyDescent="0.25">
      <c r="A187" s="220" t="s">
        <v>294</v>
      </c>
      <c r="B187" s="220"/>
      <c r="C187" s="220"/>
      <c r="D187" s="222">
        <v>278821984</v>
      </c>
      <c r="E187" s="222">
        <v>169451000</v>
      </c>
      <c r="F187" s="222">
        <v>1414500000</v>
      </c>
      <c r="G187" s="222">
        <v>1955500000</v>
      </c>
      <c r="H187" s="263"/>
      <c r="I187" s="255"/>
      <c r="J187" s="250"/>
    </row>
    <row r="188" spans="1:10" x14ac:dyDescent="0.25">
      <c r="A188" s="213" t="s">
        <v>2146</v>
      </c>
      <c r="B188" s="213" t="s">
        <v>4470</v>
      </c>
      <c r="C188" s="214" t="s">
        <v>4273</v>
      </c>
      <c r="D188" s="214"/>
      <c r="E188" s="214"/>
      <c r="F188" s="214"/>
      <c r="G188" s="214"/>
      <c r="H188" s="263"/>
      <c r="I188" s="255"/>
      <c r="J188" s="250"/>
    </row>
    <row r="189" spans="1:10" ht="22.5" x14ac:dyDescent="0.25">
      <c r="A189" s="217" t="s">
        <v>2106</v>
      </c>
      <c r="B189" s="217" t="s">
        <v>5165</v>
      </c>
      <c r="C189" s="29" t="s">
        <v>4724</v>
      </c>
      <c r="D189" s="218">
        <v>0</v>
      </c>
      <c r="E189" s="219">
        <v>900000</v>
      </c>
      <c r="F189" s="219">
        <v>3500000</v>
      </c>
      <c r="G189" s="219">
        <v>3200000</v>
      </c>
      <c r="H189" s="263"/>
      <c r="I189" s="255" t="s">
        <v>4631</v>
      </c>
      <c r="J189" s="250"/>
    </row>
    <row r="190" spans="1:10" ht="22.5" x14ac:dyDescent="0.25">
      <c r="A190" s="217" t="s">
        <v>2109</v>
      </c>
      <c r="B190" s="217" t="s">
        <v>5242</v>
      </c>
      <c r="C190" s="29" t="s">
        <v>4801</v>
      </c>
      <c r="D190" s="219">
        <v>943800</v>
      </c>
      <c r="E190" s="218">
        <v>0</v>
      </c>
      <c r="F190" s="219">
        <v>1000000</v>
      </c>
      <c r="G190" s="219">
        <v>1000000</v>
      </c>
      <c r="H190" s="263"/>
      <c r="I190" s="255" t="s">
        <v>4631</v>
      </c>
      <c r="J190" s="250"/>
    </row>
    <row r="191" spans="1:10" ht="22.5" x14ac:dyDescent="0.25">
      <c r="A191" s="217" t="s">
        <v>2111</v>
      </c>
      <c r="B191" s="217" t="s">
        <v>5243</v>
      </c>
      <c r="C191" s="29" t="s">
        <v>4802</v>
      </c>
      <c r="D191" s="219">
        <v>163000</v>
      </c>
      <c r="E191" s="219">
        <v>800000</v>
      </c>
      <c r="F191" s="219">
        <v>950000</v>
      </c>
      <c r="G191" s="219">
        <v>950000</v>
      </c>
      <c r="H191" s="263"/>
      <c r="I191" s="255" t="s">
        <v>4631</v>
      </c>
      <c r="J191" s="250"/>
    </row>
    <row r="192" spans="1:10" ht="22.5" x14ac:dyDescent="0.25">
      <c r="A192" s="217" t="s">
        <v>2113</v>
      </c>
      <c r="B192" s="217" t="s">
        <v>5244</v>
      </c>
      <c r="C192" s="29" t="s">
        <v>4803</v>
      </c>
      <c r="D192" s="219">
        <v>183000</v>
      </c>
      <c r="E192" s="218">
        <v>0</v>
      </c>
      <c r="F192" s="219">
        <v>1000000</v>
      </c>
      <c r="G192" s="219">
        <v>2000000</v>
      </c>
      <c r="H192" s="263"/>
      <c r="I192" s="255" t="s">
        <v>4631</v>
      </c>
      <c r="J192" s="250"/>
    </row>
    <row r="193" spans="1:10" ht="33.75" x14ac:dyDescent="0.25">
      <c r="A193" s="217" t="s">
        <v>2115</v>
      </c>
      <c r="B193" s="217" t="s">
        <v>5245</v>
      </c>
      <c r="C193" s="29" t="s">
        <v>4804</v>
      </c>
      <c r="D193" s="219">
        <v>1826500</v>
      </c>
      <c r="E193" s="218">
        <v>0</v>
      </c>
      <c r="F193" s="219">
        <v>1400000</v>
      </c>
      <c r="G193" s="219">
        <v>800000</v>
      </c>
      <c r="H193" s="263"/>
      <c r="I193" s="255" t="s">
        <v>4631</v>
      </c>
      <c r="J193" s="250"/>
    </row>
    <row r="194" spans="1:10" ht="22.5" x14ac:dyDescent="0.25">
      <c r="A194" s="217" t="s">
        <v>2117</v>
      </c>
      <c r="B194" s="217" t="s">
        <v>5246</v>
      </c>
      <c r="C194" s="29" t="s">
        <v>4805</v>
      </c>
      <c r="D194" s="219">
        <v>2669200</v>
      </c>
      <c r="E194" s="219">
        <v>950000</v>
      </c>
      <c r="F194" s="219">
        <v>1000000</v>
      </c>
      <c r="G194" s="219">
        <v>1000000</v>
      </c>
      <c r="H194" s="263"/>
      <c r="I194" s="255" t="s">
        <v>4631</v>
      </c>
      <c r="J194" s="250"/>
    </row>
    <row r="195" spans="1:10" ht="33.75" x14ac:dyDescent="0.25">
      <c r="A195" s="217" t="s">
        <v>2120</v>
      </c>
      <c r="B195" s="217" t="s">
        <v>5247</v>
      </c>
      <c r="C195" s="29" t="s">
        <v>4806</v>
      </c>
      <c r="D195" s="219">
        <v>735000</v>
      </c>
      <c r="E195" s="218">
        <v>0</v>
      </c>
      <c r="F195" s="219">
        <v>750000</v>
      </c>
      <c r="G195" s="219">
        <v>500000</v>
      </c>
      <c r="H195" s="263"/>
      <c r="I195" s="255" t="s">
        <v>4631</v>
      </c>
      <c r="J195" s="250"/>
    </row>
    <row r="196" spans="1:10" ht="22.5" x14ac:dyDescent="0.25">
      <c r="A196" s="217" t="s">
        <v>2123</v>
      </c>
      <c r="B196" s="217" t="s">
        <v>5248</v>
      </c>
      <c r="C196" s="29" t="s">
        <v>4807</v>
      </c>
      <c r="D196" s="219">
        <v>2850000</v>
      </c>
      <c r="E196" s="219">
        <v>1750000</v>
      </c>
      <c r="F196" s="219">
        <v>3650000</v>
      </c>
      <c r="G196" s="219">
        <v>4000000</v>
      </c>
      <c r="H196" s="263"/>
      <c r="I196" s="255" t="s">
        <v>4631</v>
      </c>
      <c r="J196" s="250"/>
    </row>
    <row r="197" spans="1:10" ht="22.5" x14ac:dyDescent="0.25">
      <c r="A197" s="217" t="s">
        <v>2125</v>
      </c>
      <c r="B197" s="217" t="s">
        <v>5249</v>
      </c>
      <c r="C197" s="29" t="s">
        <v>4808</v>
      </c>
      <c r="D197" s="218">
        <v>0</v>
      </c>
      <c r="E197" s="218">
        <v>0</v>
      </c>
      <c r="F197" s="219">
        <v>350000</v>
      </c>
      <c r="G197" s="219">
        <v>150000</v>
      </c>
      <c r="H197" s="263"/>
      <c r="I197" s="255" t="s">
        <v>4631</v>
      </c>
      <c r="J197" s="250"/>
    </row>
    <row r="198" spans="1:10" ht="22.5" x14ac:dyDescent="0.25">
      <c r="A198" s="217" t="s">
        <v>2129</v>
      </c>
      <c r="B198" s="217" t="s">
        <v>5250</v>
      </c>
      <c r="C198" s="29" t="s">
        <v>4809</v>
      </c>
      <c r="D198" s="218">
        <v>0</v>
      </c>
      <c r="E198" s="218">
        <v>0</v>
      </c>
      <c r="F198" s="219">
        <v>4000000</v>
      </c>
      <c r="G198" s="219">
        <v>4000000</v>
      </c>
      <c r="H198" s="263"/>
      <c r="I198" s="255" t="s">
        <v>4631</v>
      </c>
      <c r="J198" s="250"/>
    </row>
    <row r="199" spans="1:10" ht="22.5" x14ac:dyDescent="0.25">
      <c r="A199" s="217" t="s">
        <v>2131</v>
      </c>
      <c r="B199" s="217" t="s">
        <v>5251</v>
      </c>
      <c r="C199" s="29" t="s">
        <v>4810</v>
      </c>
      <c r="D199" s="218">
        <v>0</v>
      </c>
      <c r="E199" s="218">
        <v>0</v>
      </c>
      <c r="F199" s="219">
        <v>400000</v>
      </c>
      <c r="G199" s="219">
        <v>400000</v>
      </c>
      <c r="H199" s="263"/>
      <c r="I199" s="255" t="s">
        <v>4631</v>
      </c>
      <c r="J199" s="250"/>
    </row>
    <row r="200" spans="1:10" x14ac:dyDescent="0.25">
      <c r="A200" s="220" t="s">
        <v>294</v>
      </c>
      <c r="B200" s="220"/>
      <c r="C200" s="220"/>
      <c r="D200" s="222">
        <v>9370500</v>
      </c>
      <c r="E200" s="222">
        <v>4400000</v>
      </c>
      <c r="F200" s="222">
        <v>18000000</v>
      </c>
      <c r="G200" s="222">
        <v>18000000</v>
      </c>
      <c r="H200" s="263"/>
      <c r="I200" s="255"/>
      <c r="J200" s="250"/>
    </row>
    <row r="201" spans="1:10" x14ac:dyDescent="0.25">
      <c r="A201" s="213" t="s">
        <v>2148</v>
      </c>
      <c r="B201" s="213" t="s">
        <v>4474</v>
      </c>
      <c r="C201" s="214" t="s">
        <v>4277</v>
      </c>
      <c r="D201" s="214"/>
      <c r="E201" s="214"/>
      <c r="F201" s="214"/>
      <c r="G201" s="214"/>
      <c r="H201" s="263"/>
      <c r="I201" s="255"/>
      <c r="J201" s="250"/>
    </row>
    <row r="202" spans="1:10" ht="22.5" x14ac:dyDescent="0.25">
      <c r="A202" s="217" t="s">
        <v>2109</v>
      </c>
      <c r="B202" s="217" t="s">
        <v>5191</v>
      </c>
      <c r="C202" s="29" t="s">
        <v>4750</v>
      </c>
      <c r="D202" s="219">
        <v>3698000</v>
      </c>
      <c r="E202" s="218">
        <v>0</v>
      </c>
      <c r="F202" s="218">
        <v>0</v>
      </c>
      <c r="G202" s="219">
        <v>10000000</v>
      </c>
      <c r="H202" s="263"/>
      <c r="I202" s="255" t="s">
        <v>4631</v>
      </c>
      <c r="J202" s="250"/>
    </row>
    <row r="203" spans="1:10" ht="22.5" x14ac:dyDescent="0.25">
      <c r="A203" s="217" t="s">
        <v>2111</v>
      </c>
      <c r="B203" s="217" t="s">
        <v>5252</v>
      </c>
      <c r="C203" s="29" t="s">
        <v>4811</v>
      </c>
      <c r="D203" s="219">
        <v>233412500</v>
      </c>
      <c r="E203" s="219">
        <v>192680000</v>
      </c>
      <c r="F203" s="219">
        <v>500000000</v>
      </c>
      <c r="G203" s="219">
        <v>300000000</v>
      </c>
      <c r="H203" s="263"/>
      <c r="I203" s="255" t="s">
        <v>4631</v>
      </c>
      <c r="J203" s="250"/>
    </row>
    <row r="204" spans="1:10" ht="22.5" x14ac:dyDescent="0.25">
      <c r="A204" s="217" t="s">
        <v>2113</v>
      </c>
      <c r="B204" s="217" t="s">
        <v>5253</v>
      </c>
      <c r="C204" s="29" t="s">
        <v>4812</v>
      </c>
      <c r="D204" s="219">
        <v>1500000</v>
      </c>
      <c r="E204" s="218">
        <v>0</v>
      </c>
      <c r="F204" s="219">
        <v>1000000</v>
      </c>
      <c r="G204" s="219">
        <v>2500000</v>
      </c>
      <c r="H204" s="263"/>
      <c r="I204" s="255" t="s">
        <v>4631</v>
      </c>
      <c r="J204" s="250"/>
    </row>
    <row r="205" spans="1:10" ht="33.75" x14ac:dyDescent="0.25">
      <c r="A205" s="217" t="s">
        <v>2115</v>
      </c>
      <c r="B205" s="217" t="s">
        <v>5254</v>
      </c>
      <c r="C205" s="29" t="s">
        <v>4813</v>
      </c>
      <c r="D205" s="219">
        <v>4960000</v>
      </c>
      <c r="E205" s="218">
        <v>0</v>
      </c>
      <c r="F205" s="219">
        <v>2000000</v>
      </c>
      <c r="G205" s="219">
        <v>3000000</v>
      </c>
      <c r="H205" s="263"/>
      <c r="I205" s="255" t="s">
        <v>4631</v>
      </c>
      <c r="J205" s="250"/>
    </row>
    <row r="206" spans="1:10" ht="33.75" x14ac:dyDescent="0.25">
      <c r="A206" s="217" t="s">
        <v>2117</v>
      </c>
      <c r="B206" s="217" t="s">
        <v>5255</v>
      </c>
      <c r="C206" s="29" t="s">
        <v>4814</v>
      </c>
      <c r="D206" s="219">
        <v>610000</v>
      </c>
      <c r="E206" s="218">
        <v>0</v>
      </c>
      <c r="F206" s="219">
        <v>2000000</v>
      </c>
      <c r="G206" s="219">
        <v>10000000</v>
      </c>
      <c r="H206" s="263"/>
      <c r="I206" s="255" t="s">
        <v>4631</v>
      </c>
      <c r="J206" s="250"/>
    </row>
    <row r="207" spans="1:10" ht="22.5" x14ac:dyDescent="0.25">
      <c r="A207" s="217" t="s">
        <v>2120</v>
      </c>
      <c r="B207" s="217" t="s">
        <v>5256</v>
      </c>
      <c r="C207" s="29" t="s">
        <v>4815</v>
      </c>
      <c r="D207" s="218">
        <v>0</v>
      </c>
      <c r="E207" s="218">
        <v>0</v>
      </c>
      <c r="F207" s="219">
        <v>1500000</v>
      </c>
      <c r="G207" s="219">
        <v>2500000</v>
      </c>
      <c r="H207" s="263"/>
      <c r="I207" s="255" t="s">
        <v>4631</v>
      </c>
      <c r="J207" s="250"/>
    </row>
    <row r="208" spans="1:10" ht="22.5" x14ac:dyDescent="0.25">
      <c r="A208" s="217" t="s">
        <v>2123</v>
      </c>
      <c r="B208" s="217" t="s">
        <v>5257</v>
      </c>
      <c r="C208" s="29" t="s">
        <v>4816</v>
      </c>
      <c r="D208" s="218">
        <v>0</v>
      </c>
      <c r="E208" s="218">
        <v>0</v>
      </c>
      <c r="F208" s="219">
        <v>1000000</v>
      </c>
      <c r="G208" s="219">
        <v>2000000</v>
      </c>
      <c r="H208" s="263"/>
      <c r="I208" s="255" t="s">
        <v>4631</v>
      </c>
      <c r="J208" s="250"/>
    </row>
    <row r="209" spans="1:10" ht="22.5" x14ac:dyDescent="0.25">
      <c r="A209" s="217" t="s">
        <v>2125</v>
      </c>
      <c r="B209" s="217" t="s">
        <v>5258</v>
      </c>
      <c r="C209" s="29" t="s">
        <v>4817</v>
      </c>
      <c r="D209" s="219">
        <v>2487000</v>
      </c>
      <c r="E209" s="219">
        <v>380000000</v>
      </c>
      <c r="F209" s="219">
        <v>492500000</v>
      </c>
      <c r="G209" s="219">
        <v>200000000</v>
      </c>
      <c r="H209" s="263"/>
      <c r="I209" s="255" t="s">
        <v>4631</v>
      </c>
      <c r="J209" s="250"/>
    </row>
    <row r="210" spans="1:10" x14ac:dyDescent="0.25">
      <c r="A210" s="220" t="s">
        <v>294</v>
      </c>
      <c r="B210" s="220"/>
      <c r="C210" s="220"/>
      <c r="D210" s="222">
        <v>246667500</v>
      </c>
      <c r="E210" s="222">
        <v>572680000</v>
      </c>
      <c r="F210" s="222">
        <v>1000000000</v>
      </c>
      <c r="G210" s="222">
        <v>530000000</v>
      </c>
      <c r="H210" s="263"/>
      <c r="I210" s="255"/>
      <c r="J210" s="250"/>
    </row>
    <row r="211" spans="1:10" x14ac:dyDescent="0.25">
      <c r="A211" s="213" t="s">
        <v>2152</v>
      </c>
      <c r="B211" s="213" t="s">
        <v>4478</v>
      </c>
      <c r="C211" s="214" t="s">
        <v>4281</v>
      </c>
      <c r="D211" s="214"/>
      <c r="E211" s="214"/>
      <c r="F211" s="214"/>
      <c r="G211" s="214"/>
      <c r="H211" s="263"/>
      <c r="I211" s="255"/>
      <c r="J211" s="250"/>
    </row>
    <row r="212" spans="1:10" ht="22.5" x14ac:dyDescent="0.25">
      <c r="A212" s="217" t="s">
        <v>2106</v>
      </c>
      <c r="B212" s="217" t="s">
        <v>5114</v>
      </c>
      <c r="C212" s="29" t="s">
        <v>4673</v>
      </c>
      <c r="D212" s="219">
        <v>3623397</v>
      </c>
      <c r="E212" s="219">
        <v>3900000</v>
      </c>
      <c r="F212" s="219">
        <v>3900000</v>
      </c>
      <c r="G212" s="219">
        <v>3900000</v>
      </c>
      <c r="H212" s="263"/>
      <c r="I212" s="255" t="s">
        <v>4631</v>
      </c>
      <c r="J212" s="250"/>
    </row>
    <row r="213" spans="1:10" ht="22.5" x14ac:dyDescent="0.25">
      <c r="A213" s="217" t="s">
        <v>2109</v>
      </c>
      <c r="B213" s="217" t="s">
        <v>5191</v>
      </c>
      <c r="C213" s="29" t="s">
        <v>4750</v>
      </c>
      <c r="D213" s="219">
        <v>924000</v>
      </c>
      <c r="E213" s="219">
        <v>354000</v>
      </c>
      <c r="F213" s="219">
        <v>1500000</v>
      </c>
      <c r="G213" s="219">
        <v>2350000</v>
      </c>
      <c r="H213" s="263"/>
      <c r="I213" s="255" t="s">
        <v>4631</v>
      </c>
      <c r="J213" s="250"/>
    </row>
    <row r="214" spans="1:10" ht="22.5" x14ac:dyDescent="0.25">
      <c r="A214" s="217" t="s">
        <v>2111</v>
      </c>
      <c r="B214" s="217" t="s">
        <v>5192</v>
      </c>
      <c r="C214" s="29" t="s">
        <v>4751</v>
      </c>
      <c r="D214" s="219">
        <v>2250000</v>
      </c>
      <c r="E214" s="219">
        <v>1250000</v>
      </c>
      <c r="F214" s="219">
        <v>3000000</v>
      </c>
      <c r="G214" s="219">
        <v>3000000</v>
      </c>
      <c r="H214" s="263"/>
      <c r="I214" s="255" t="s">
        <v>4631</v>
      </c>
      <c r="J214" s="250"/>
    </row>
    <row r="215" spans="1:10" ht="33.75" x14ac:dyDescent="0.25">
      <c r="A215" s="217" t="s">
        <v>2113</v>
      </c>
      <c r="B215" s="217" t="s">
        <v>5259</v>
      </c>
      <c r="C215" s="29" t="s">
        <v>4818</v>
      </c>
      <c r="D215" s="219">
        <v>625000</v>
      </c>
      <c r="E215" s="219">
        <v>750000</v>
      </c>
      <c r="F215" s="219">
        <v>750000</v>
      </c>
      <c r="G215" s="219">
        <v>750000</v>
      </c>
      <c r="H215" s="263"/>
      <c r="I215" s="255" t="s">
        <v>4631</v>
      </c>
      <c r="J215" s="250"/>
    </row>
    <row r="216" spans="1:10" x14ac:dyDescent="0.25">
      <c r="A216" s="220" t="s">
        <v>294</v>
      </c>
      <c r="B216" s="220"/>
      <c r="C216" s="220"/>
      <c r="D216" s="222">
        <v>7422397</v>
      </c>
      <c r="E216" s="222">
        <v>6254000</v>
      </c>
      <c r="F216" s="222">
        <v>9150000</v>
      </c>
      <c r="G216" s="222">
        <v>10000000</v>
      </c>
      <c r="H216" s="263"/>
      <c r="I216" s="255"/>
      <c r="J216" s="250"/>
    </row>
    <row r="217" spans="1:10" x14ac:dyDescent="0.25">
      <c r="A217" s="213" t="s">
        <v>2156</v>
      </c>
      <c r="B217" s="213" t="s">
        <v>4482</v>
      </c>
      <c r="C217" s="214" t="s">
        <v>4285</v>
      </c>
      <c r="D217" s="214"/>
      <c r="E217" s="214"/>
      <c r="F217" s="214"/>
      <c r="G217" s="214"/>
      <c r="H217" s="263"/>
      <c r="I217" s="255"/>
      <c r="J217" s="250"/>
    </row>
    <row r="218" spans="1:10" ht="22.5" x14ac:dyDescent="0.25">
      <c r="A218" s="217" t="s">
        <v>2106</v>
      </c>
      <c r="B218" s="217" t="s">
        <v>5260</v>
      </c>
      <c r="C218" s="29" t="s">
        <v>4819</v>
      </c>
      <c r="D218" s="218">
        <v>0</v>
      </c>
      <c r="E218" s="218">
        <v>0</v>
      </c>
      <c r="F218" s="219">
        <v>1700000</v>
      </c>
      <c r="G218" s="219">
        <v>2000000</v>
      </c>
      <c r="H218" s="263"/>
      <c r="I218" s="255" t="s">
        <v>4631</v>
      </c>
      <c r="J218" s="250"/>
    </row>
    <row r="219" spans="1:10" ht="22.5" x14ac:dyDescent="0.25">
      <c r="A219" s="217" t="s">
        <v>2109</v>
      </c>
      <c r="B219" s="217" t="s">
        <v>5261</v>
      </c>
      <c r="C219" s="29" t="s">
        <v>4820</v>
      </c>
      <c r="D219" s="219">
        <v>4278000</v>
      </c>
      <c r="E219" s="219">
        <v>4705800</v>
      </c>
      <c r="F219" s="219">
        <v>5800000</v>
      </c>
      <c r="G219" s="219">
        <v>6500000</v>
      </c>
      <c r="H219" s="263"/>
      <c r="I219" s="255" t="s">
        <v>4631</v>
      </c>
      <c r="J219" s="250"/>
    </row>
    <row r="220" spans="1:10" ht="22.5" x14ac:dyDescent="0.25">
      <c r="A220" s="217" t="s">
        <v>2111</v>
      </c>
      <c r="B220" s="217" t="s">
        <v>5262</v>
      </c>
      <c r="C220" s="29" t="s">
        <v>4821</v>
      </c>
      <c r="D220" s="219">
        <v>8658100</v>
      </c>
      <c r="E220" s="219">
        <v>9523910</v>
      </c>
      <c r="F220" s="219">
        <v>10500000</v>
      </c>
      <c r="G220" s="219">
        <v>11500000</v>
      </c>
      <c r="H220" s="263"/>
      <c r="I220" s="255" t="s">
        <v>4631</v>
      </c>
      <c r="J220" s="250"/>
    </row>
    <row r="221" spans="1:10" x14ac:dyDescent="0.25">
      <c r="A221" s="220" t="s">
        <v>294</v>
      </c>
      <c r="B221" s="220"/>
      <c r="C221" s="220"/>
      <c r="D221" s="222">
        <v>12936100</v>
      </c>
      <c r="E221" s="222">
        <v>14229710</v>
      </c>
      <c r="F221" s="222">
        <v>18000000</v>
      </c>
      <c r="G221" s="222">
        <v>20000000</v>
      </c>
      <c r="H221" s="263"/>
      <c r="I221" s="255"/>
      <c r="J221" s="250"/>
    </row>
    <row r="222" spans="1:10" x14ac:dyDescent="0.25">
      <c r="A222" s="213" t="s">
        <v>2159</v>
      </c>
      <c r="B222" s="213" t="s">
        <v>4483</v>
      </c>
      <c r="C222" s="214" t="s">
        <v>4286</v>
      </c>
      <c r="D222" s="214"/>
      <c r="E222" s="214"/>
      <c r="F222" s="214"/>
      <c r="G222" s="214"/>
      <c r="H222" s="263"/>
      <c r="I222" s="255"/>
      <c r="J222" s="250"/>
    </row>
    <row r="223" spans="1:10" ht="22.5" x14ac:dyDescent="0.25">
      <c r="A223" s="217" t="s">
        <v>2106</v>
      </c>
      <c r="B223" s="217" t="s">
        <v>5263</v>
      </c>
      <c r="C223" s="29" t="s">
        <v>4822</v>
      </c>
      <c r="D223" s="219">
        <v>3096000</v>
      </c>
      <c r="E223" s="218">
        <v>0</v>
      </c>
      <c r="F223" s="219">
        <v>3000000</v>
      </c>
      <c r="G223" s="219">
        <v>5000000</v>
      </c>
      <c r="H223" s="263"/>
      <c r="I223" s="255" t="s">
        <v>4631</v>
      </c>
      <c r="J223" s="250"/>
    </row>
    <row r="224" spans="1:10" ht="22.5" x14ac:dyDescent="0.25">
      <c r="A224" s="217" t="s">
        <v>2109</v>
      </c>
      <c r="B224" s="217" t="s">
        <v>5264</v>
      </c>
      <c r="C224" s="29" t="s">
        <v>4823</v>
      </c>
      <c r="D224" s="219">
        <v>67405980</v>
      </c>
      <c r="E224" s="219">
        <v>1930000</v>
      </c>
      <c r="F224" s="219">
        <v>70000000</v>
      </c>
      <c r="G224" s="219">
        <v>70750000</v>
      </c>
      <c r="H224" s="263"/>
      <c r="I224" s="255" t="s">
        <v>4631</v>
      </c>
      <c r="J224" s="250"/>
    </row>
    <row r="225" spans="1:10" ht="22.5" x14ac:dyDescent="0.25">
      <c r="A225" s="217" t="s">
        <v>2111</v>
      </c>
      <c r="B225" s="217" t="s">
        <v>5265</v>
      </c>
      <c r="C225" s="29" t="s">
        <v>4824</v>
      </c>
      <c r="D225" s="219">
        <v>4721000</v>
      </c>
      <c r="E225" s="219">
        <v>4726500</v>
      </c>
      <c r="F225" s="219">
        <v>6000000</v>
      </c>
      <c r="G225" s="219">
        <v>6000000</v>
      </c>
      <c r="H225" s="263"/>
      <c r="I225" s="255" t="s">
        <v>4631</v>
      </c>
      <c r="J225" s="250"/>
    </row>
    <row r="226" spans="1:10" ht="22.5" x14ac:dyDescent="0.25">
      <c r="A226" s="217" t="s">
        <v>2113</v>
      </c>
      <c r="B226" s="217" t="s">
        <v>5266</v>
      </c>
      <c r="C226" s="29" t="s">
        <v>4825</v>
      </c>
      <c r="D226" s="219">
        <v>5000000</v>
      </c>
      <c r="E226" s="219">
        <v>5000000</v>
      </c>
      <c r="F226" s="219">
        <v>6000000</v>
      </c>
      <c r="G226" s="219">
        <v>6000000</v>
      </c>
      <c r="H226" s="263"/>
      <c r="I226" s="255" t="s">
        <v>4631</v>
      </c>
      <c r="J226" s="250"/>
    </row>
    <row r="227" spans="1:10" ht="22.5" x14ac:dyDescent="0.25">
      <c r="A227" s="217" t="s">
        <v>2115</v>
      </c>
      <c r="B227" s="217" t="s">
        <v>5267</v>
      </c>
      <c r="C227" s="29" t="s">
        <v>4826</v>
      </c>
      <c r="D227" s="218">
        <v>0</v>
      </c>
      <c r="E227" s="218">
        <v>0</v>
      </c>
      <c r="F227" s="219">
        <v>1000000</v>
      </c>
      <c r="G227" s="219">
        <v>1000000</v>
      </c>
      <c r="H227" s="263"/>
      <c r="I227" s="255" t="s">
        <v>4631</v>
      </c>
      <c r="J227" s="250"/>
    </row>
    <row r="228" spans="1:10" ht="22.5" x14ac:dyDescent="0.25">
      <c r="A228" s="217" t="s">
        <v>2117</v>
      </c>
      <c r="B228" s="217" t="s">
        <v>5268</v>
      </c>
      <c r="C228" s="29" t="s">
        <v>4827</v>
      </c>
      <c r="D228" s="219">
        <v>9896557.5</v>
      </c>
      <c r="E228" s="219">
        <v>1668200</v>
      </c>
      <c r="F228" s="219">
        <v>5000000</v>
      </c>
      <c r="G228" s="219">
        <v>5000000</v>
      </c>
      <c r="H228" s="263"/>
      <c r="I228" s="255" t="s">
        <v>4631</v>
      </c>
      <c r="J228" s="250"/>
    </row>
    <row r="229" spans="1:10" ht="22.5" x14ac:dyDescent="0.25">
      <c r="A229" s="217" t="s">
        <v>2120</v>
      </c>
      <c r="B229" s="217" t="s">
        <v>5269</v>
      </c>
      <c r="C229" s="29" t="s">
        <v>4828</v>
      </c>
      <c r="D229" s="219">
        <v>875000</v>
      </c>
      <c r="E229" s="218">
        <v>0</v>
      </c>
      <c r="F229" s="219">
        <v>2500000</v>
      </c>
      <c r="G229" s="219">
        <v>2500000</v>
      </c>
      <c r="H229" s="263"/>
      <c r="I229" s="255" t="s">
        <v>4631</v>
      </c>
      <c r="J229" s="250"/>
    </row>
    <row r="230" spans="1:10" ht="22.5" x14ac:dyDescent="0.25">
      <c r="A230" s="217" t="s">
        <v>2123</v>
      </c>
      <c r="B230" s="217" t="s">
        <v>5270</v>
      </c>
      <c r="C230" s="29" t="s">
        <v>4829</v>
      </c>
      <c r="D230" s="218">
        <v>0</v>
      </c>
      <c r="E230" s="218">
        <v>0</v>
      </c>
      <c r="F230" s="219">
        <v>1000000</v>
      </c>
      <c r="G230" s="219">
        <v>1000000</v>
      </c>
      <c r="H230" s="263"/>
      <c r="I230" s="255" t="s">
        <v>4631</v>
      </c>
      <c r="J230" s="250"/>
    </row>
    <row r="231" spans="1:10" ht="22.5" x14ac:dyDescent="0.25">
      <c r="A231" s="217" t="s">
        <v>2125</v>
      </c>
      <c r="B231" s="217" t="s">
        <v>5271</v>
      </c>
      <c r="C231" s="29" t="s">
        <v>4830</v>
      </c>
      <c r="D231" s="218">
        <v>0</v>
      </c>
      <c r="E231" s="218">
        <v>0</v>
      </c>
      <c r="F231" s="219">
        <v>3000000</v>
      </c>
      <c r="G231" s="219">
        <v>3000000</v>
      </c>
      <c r="H231" s="263"/>
      <c r="I231" s="255" t="s">
        <v>4631</v>
      </c>
      <c r="J231" s="250"/>
    </row>
    <row r="232" spans="1:10" ht="22.5" x14ac:dyDescent="0.25">
      <c r="A232" s="217" t="s">
        <v>2129</v>
      </c>
      <c r="B232" s="217" t="s">
        <v>5186</v>
      </c>
      <c r="C232" s="29" t="s">
        <v>4745</v>
      </c>
      <c r="D232" s="218">
        <v>0</v>
      </c>
      <c r="E232" s="218">
        <v>0</v>
      </c>
      <c r="F232" s="219">
        <v>1000000</v>
      </c>
      <c r="G232" s="219">
        <v>1000000</v>
      </c>
      <c r="H232" s="263"/>
      <c r="I232" s="255" t="s">
        <v>4631</v>
      </c>
      <c r="J232" s="250"/>
    </row>
    <row r="233" spans="1:10" ht="22.5" x14ac:dyDescent="0.25">
      <c r="A233" s="217" t="s">
        <v>2131</v>
      </c>
      <c r="B233" s="217" t="s">
        <v>5272</v>
      </c>
      <c r="C233" s="29" t="s">
        <v>4831</v>
      </c>
      <c r="D233" s="218">
        <v>0</v>
      </c>
      <c r="E233" s="218">
        <v>0</v>
      </c>
      <c r="F233" s="219">
        <v>1500000</v>
      </c>
      <c r="G233" s="219">
        <v>1500000</v>
      </c>
      <c r="H233" s="263"/>
      <c r="I233" s="255" t="s">
        <v>4631</v>
      </c>
      <c r="J233" s="250"/>
    </row>
    <row r="234" spans="1:10" ht="22.5" x14ac:dyDescent="0.25">
      <c r="A234" s="217" t="s">
        <v>2133</v>
      </c>
      <c r="B234" s="217" t="s">
        <v>5273</v>
      </c>
      <c r="C234" s="29" t="s">
        <v>4832</v>
      </c>
      <c r="D234" s="219">
        <v>1200000</v>
      </c>
      <c r="E234" s="219">
        <v>900000</v>
      </c>
      <c r="F234" s="219">
        <v>2500000</v>
      </c>
      <c r="G234" s="219">
        <v>2500000</v>
      </c>
      <c r="H234" s="263"/>
      <c r="I234" s="255" t="s">
        <v>4631</v>
      </c>
      <c r="J234" s="250"/>
    </row>
    <row r="235" spans="1:10" x14ac:dyDescent="0.25">
      <c r="A235" s="220" t="s">
        <v>294</v>
      </c>
      <c r="B235" s="220"/>
      <c r="C235" s="220"/>
      <c r="D235" s="222">
        <v>92194537.5</v>
      </c>
      <c r="E235" s="222">
        <v>14224700</v>
      </c>
      <c r="F235" s="222">
        <v>102500000</v>
      </c>
      <c r="G235" s="222">
        <v>105250000</v>
      </c>
      <c r="H235" s="263"/>
      <c r="I235" s="255"/>
      <c r="J235" s="250"/>
    </row>
    <row r="236" spans="1:10" x14ac:dyDescent="0.25">
      <c r="A236" s="213" t="s">
        <v>2164</v>
      </c>
      <c r="B236" s="213" t="s">
        <v>4485</v>
      </c>
      <c r="C236" s="214" t="s">
        <v>4288</v>
      </c>
      <c r="D236" s="214"/>
      <c r="E236" s="214"/>
      <c r="F236" s="214"/>
      <c r="G236" s="214"/>
      <c r="H236" s="263"/>
      <c r="I236" s="255"/>
      <c r="J236" s="250"/>
    </row>
    <row r="237" spans="1:10" ht="22.5" x14ac:dyDescent="0.25">
      <c r="A237" s="217" t="s">
        <v>2106</v>
      </c>
      <c r="B237" s="217" t="s">
        <v>5274</v>
      </c>
      <c r="C237" s="29" t="s">
        <v>4833</v>
      </c>
      <c r="D237" s="219">
        <v>350000</v>
      </c>
      <c r="E237" s="218">
        <v>0</v>
      </c>
      <c r="F237" s="219">
        <v>6000000</v>
      </c>
      <c r="G237" s="219">
        <v>6000000</v>
      </c>
      <c r="H237" s="263"/>
      <c r="I237" s="255" t="s">
        <v>4631</v>
      </c>
      <c r="J237" s="250"/>
    </row>
    <row r="238" spans="1:10" ht="22.5" x14ac:dyDescent="0.25">
      <c r="A238" s="217" t="s">
        <v>2109</v>
      </c>
      <c r="B238" s="217" t="s">
        <v>5275</v>
      </c>
      <c r="C238" s="29" t="s">
        <v>4834</v>
      </c>
      <c r="D238" s="219">
        <v>800000</v>
      </c>
      <c r="E238" s="219">
        <v>800000</v>
      </c>
      <c r="F238" s="219">
        <v>2000000</v>
      </c>
      <c r="G238" s="219">
        <v>2000000</v>
      </c>
      <c r="H238" s="263"/>
      <c r="I238" s="255" t="s">
        <v>4631</v>
      </c>
      <c r="J238" s="250"/>
    </row>
    <row r="239" spans="1:10" ht="22.5" x14ac:dyDescent="0.25">
      <c r="A239" s="217" t="s">
        <v>2111</v>
      </c>
      <c r="B239" s="217" t="s">
        <v>5276</v>
      </c>
      <c r="C239" s="29" t="s">
        <v>4835</v>
      </c>
      <c r="D239" s="219">
        <v>3762500</v>
      </c>
      <c r="E239" s="219">
        <v>325000</v>
      </c>
      <c r="F239" s="219">
        <v>2000000</v>
      </c>
      <c r="G239" s="219">
        <v>2000000</v>
      </c>
      <c r="H239" s="263"/>
      <c r="I239" s="255" t="s">
        <v>4631</v>
      </c>
      <c r="J239" s="250"/>
    </row>
    <row r="240" spans="1:10" ht="22.5" x14ac:dyDescent="0.25">
      <c r="A240" s="217" t="s">
        <v>2113</v>
      </c>
      <c r="B240" s="217" t="s">
        <v>5277</v>
      </c>
      <c r="C240" s="29" t="s">
        <v>4836</v>
      </c>
      <c r="D240" s="219">
        <v>3276000</v>
      </c>
      <c r="E240" s="218">
        <v>0</v>
      </c>
      <c r="F240" s="219">
        <v>4000000</v>
      </c>
      <c r="G240" s="219">
        <v>5000000</v>
      </c>
      <c r="H240" s="263"/>
      <c r="I240" s="255" t="s">
        <v>4631</v>
      </c>
      <c r="J240" s="250"/>
    </row>
    <row r="241" spans="1:10" ht="22.5" x14ac:dyDescent="0.25">
      <c r="A241" s="217" t="s">
        <v>2115</v>
      </c>
      <c r="B241" s="217" t="s">
        <v>5278</v>
      </c>
      <c r="C241" s="29" t="s">
        <v>4837</v>
      </c>
      <c r="D241" s="219">
        <v>5866500</v>
      </c>
      <c r="E241" s="219">
        <v>887500</v>
      </c>
      <c r="F241" s="219">
        <v>5000000</v>
      </c>
      <c r="G241" s="219">
        <v>5000000</v>
      </c>
      <c r="H241" s="263"/>
      <c r="I241" s="255" t="s">
        <v>4631</v>
      </c>
      <c r="J241" s="250"/>
    </row>
    <row r="242" spans="1:10" ht="22.5" x14ac:dyDescent="0.25">
      <c r="A242" s="217" t="s">
        <v>2117</v>
      </c>
      <c r="B242" s="217" t="s">
        <v>5279</v>
      </c>
      <c r="C242" s="29" t="s">
        <v>4838</v>
      </c>
      <c r="D242" s="219">
        <v>245000</v>
      </c>
      <c r="E242" s="218">
        <v>0</v>
      </c>
      <c r="F242" s="219">
        <v>2500000</v>
      </c>
      <c r="G242" s="219">
        <v>2000000</v>
      </c>
      <c r="H242" s="263"/>
      <c r="I242" s="255" t="s">
        <v>4631</v>
      </c>
      <c r="J242" s="250"/>
    </row>
    <row r="243" spans="1:10" ht="22.5" x14ac:dyDescent="0.25">
      <c r="A243" s="217" t="s">
        <v>2120</v>
      </c>
      <c r="B243" s="217" t="s">
        <v>5280</v>
      </c>
      <c r="C243" s="29" t="s">
        <v>4839</v>
      </c>
      <c r="D243" s="219">
        <v>700000</v>
      </c>
      <c r="E243" s="219">
        <v>600000</v>
      </c>
      <c r="F243" s="219">
        <v>2000000</v>
      </c>
      <c r="G243" s="219">
        <v>2000000</v>
      </c>
      <c r="H243" s="263"/>
      <c r="I243" s="255" t="s">
        <v>4631</v>
      </c>
      <c r="J243" s="250"/>
    </row>
    <row r="244" spans="1:10" x14ac:dyDescent="0.25">
      <c r="A244" s="217" t="s">
        <v>2123</v>
      </c>
      <c r="B244" s="217" t="s">
        <v>5281</v>
      </c>
      <c r="C244" s="29" t="s">
        <v>4840</v>
      </c>
      <c r="D244" s="219">
        <v>3762500</v>
      </c>
      <c r="E244" s="218">
        <v>0</v>
      </c>
      <c r="F244" s="218">
        <v>0</v>
      </c>
      <c r="G244" s="218">
        <v>0</v>
      </c>
      <c r="H244" s="263"/>
      <c r="I244" s="255" t="s">
        <v>6051</v>
      </c>
      <c r="J244" s="250"/>
    </row>
    <row r="245" spans="1:10" ht="22.5" x14ac:dyDescent="0.25">
      <c r="A245" s="217" t="s">
        <v>2125</v>
      </c>
      <c r="B245" s="217" t="s">
        <v>5282</v>
      </c>
      <c r="C245" s="29" t="s">
        <v>4841</v>
      </c>
      <c r="D245" s="219">
        <v>3750000</v>
      </c>
      <c r="E245" s="219">
        <v>5000000</v>
      </c>
      <c r="F245" s="219">
        <v>20000000</v>
      </c>
      <c r="G245" s="219">
        <v>20000000</v>
      </c>
      <c r="H245" s="263"/>
      <c r="I245" s="255" t="s">
        <v>4631</v>
      </c>
      <c r="J245" s="250"/>
    </row>
    <row r="246" spans="1:10" ht="22.5" x14ac:dyDescent="0.25">
      <c r="A246" s="217" t="s">
        <v>2129</v>
      </c>
      <c r="B246" s="217" t="s">
        <v>5283</v>
      </c>
      <c r="C246" s="29" t="s">
        <v>4842</v>
      </c>
      <c r="D246" s="219">
        <v>1751000</v>
      </c>
      <c r="E246" s="219">
        <v>510000</v>
      </c>
      <c r="F246" s="219">
        <v>1500000</v>
      </c>
      <c r="G246" s="219">
        <v>1500000</v>
      </c>
      <c r="H246" s="263"/>
      <c r="I246" s="255" t="s">
        <v>4631</v>
      </c>
      <c r="J246" s="250"/>
    </row>
    <row r="247" spans="1:10" ht="22.5" x14ac:dyDescent="0.25">
      <c r="A247" s="217" t="s">
        <v>2131</v>
      </c>
      <c r="B247" s="217" t="s">
        <v>5284</v>
      </c>
      <c r="C247" s="29" t="s">
        <v>4843</v>
      </c>
      <c r="D247" s="218">
        <v>0</v>
      </c>
      <c r="E247" s="218">
        <v>0</v>
      </c>
      <c r="F247" s="219">
        <v>7500000</v>
      </c>
      <c r="G247" s="219">
        <v>7500000</v>
      </c>
      <c r="H247" s="263"/>
      <c r="I247" s="255" t="s">
        <v>4631</v>
      </c>
      <c r="J247" s="250"/>
    </row>
    <row r="248" spans="1:10" ht="22.5" x14ac:dyDescent="0.25">
      <c r="A248" s="217" t="s">
        <v>2133</v>
      </c>
      <c r="B248" s="217" t="s">
        <v>5285</v>
      </c>
      <c r="C248" s="29" t="s">
        <v>4844</v>
      </c>
      <c r="D248" s="218">
        <v>0</v>
      </c>
      <c r="E248" s="219">
        <v>2720000</v>
      </c>
      <c r="F248" s="219">
        <v>7500000</v>
      </c>
      <c r="G248" s="219">
        <v>7000000</v>
      </c>
      <c r="H248" s="263"/>
      <c r="I248" s="255" t="s">
        <v>4631</v>
      </c>
      <c r="J248" s="250"/>
    </row>
    <row r="249" spans="1:10" x14ac:dyDescent="0.25">
      <c r="A249" s="220" t="s">
        <v>294</v>
      </c>
      <c r="B249" s="220"/>
      <c r="C249" s="220"/>
      <c r="D249" s="222">
        <v>24263500</v>
      </c>
      <c r="E249" s="222">
        <v>10842500</v>
      </c>
      <c r="F249" s="222">
        <v>60000000</v>
      </c>
      <c r="G249" s="222">
        <v>60000000</v>
      </c>
      <c r="H249" s="263"/>
      <c r="I249" s="255"/>
      <c r="J249" s="250"/>
    </row>
    <row r="250" spans="1:10" x14ac:dyDescent="0.25">
      <c r="A250" s="213" t="s">
        <v>2167</v>
      </c>
      <c r="B250" s="213" t="s">
        <v>5849</v>
      </c>
      <c r="C250" s="214" t="s">
        <v>4289</v>
      </c>
      <c r="D250" s="214"/>
      <c r="E250" s="214"/>
      <c r="F250" s="214"/>
      <c r="G250" s="214"/>
      <c r="H250" s="263"/>
      <c r="I250" s="255"/>
      <c r="J250" s="250"/>
    </row>
    <row r="251" spans="1:10" ht="22.5" x14ac:dyDescent="0.25">
      <c r="A251" s="217" t="s">
        <v>2106</v>
      </c>
      <c r="B251" s="217" t="s">
        <v>5191</v>
      </c>
      <c r="C251" s="29" t="s">
        <v>4750</v>
      </c>
      <c r="D251" s="219">
        <v>1548600</v>
      </c>
      <c r="E251" s="218">
        <v>0</v>
      </c>
      <c r="F251" s="219">
        <v>5000000</v>
      </c>
      <c r="G251" s="219">
        <v>5000000</v>
      </c>
      <c r="H251" s="263"/>
      <c r="I251" s="255" t="s">
        <v>4631</v>
      </c>
      <c r="J251" s="250"/>
    </row>
    <row r="252" spans="1:10" ht="22.5" x14ac:dyDescent="0.25">
      <c r="A252" s="217" t="s">
        <v>2109</v>
      </c>
      <c r="B252" s="217" t="s">
        <v>5286</v>
      </c>
      <c r="C252" s="29" t="s">
        <v>4845</v>
      </c>
      <c r="D252" s="219">
        <v>9964400</v>
      </c>
      <c r="E252" s="219">
        <v>54240000</v>
      </c>
      <c r="F252" s="219">
        <v>5000000</v>
      </c>
      <c r="G252" s="219">
        <v>10000000</v>
      </c>
      <c r="H252" s="263"/>
      <c r="I252" s="255" t="s">
        <v>4631</v>
      </c>
      <c r="J252" s="250"/>
    </row>
    <row r="253" spans="1:10" ht="22.5" x14ac:dyDescent="0.25">
      <c r="A253" s="217" t="s">
        <v>2111</v>
      </c>
      <c r="B253" s="217" t="s">
        <v>5287</v>
      </c>
      <c r="C253" s="29" t="s">
        <v>4846</v>
      </c>
      <c r="D253" s="218">
        <v>0</v>
      </c>
      <c r="E253" s="219">
        <v>2000000</v>
      </c>
      <c r="F253" s="219">
        <v>2000000</v>
      </c>
      <c r="G253" s="219">
        <v>2000000</v>
      </c>
      <c r="H253" s="263"/>
      <c r="I253" s="255" t="s">
        <v>4631</v>
      </c>
      <c r="J253" s="250"/>
    </row>
    <row r="254" spans="1:10" ht="22.5" x14ac:dyDescent="0.25">
      <c r="A254" s="217" t="s">
        <v>2113</v>
      </c>
      <c r="B254" s="217" t="s">
        <v>5288</v>
      </c>
      <c r="C254" s="29" t="s">
        <v>4847</v>
      </c>
      <c r="D254" s="219">
        <v>9555786.2400000002</v>
      </c>
      <c r="E254" s="219">
        <v>9431750</v>
      </c>
      <c r="F254" s="219">
        <v>10000000</v>
      </c>
      <c r="G254" s="219">
        <v>10000000</v>
      </c>
      <c r="H254" s="263"/>
      <c r="I254" s="255" t="s">
        <v>4631</v>
      </c>
      <c r="J254" s="250"/>
    </row>
    <row r="255" spans="1:10" x14ac:dyDescent="0.25">
      <c r="A255" s="220" t="s">
        <v>294</v>
      </c>
      <c r="B255" s="220"/>
      <c r="C255" s="220"/>
      <c r="D255" s="222">
        <v>21068786.239999998</v>
      </c>
      <c r="E255" s="222">
        <v>65671750</v>
      </c>
      <c r="F255" s="222">
        <v>22000000</v>
      </c>
      <c r="G255" s="222">
        <v>27000000</v>
      </c>
      <c r="H255" s="263"/>
      <c r="I255" s="255"/>
      <c r="J255" s="250"/>
    </row>
    <row r="256" spans="1:10" ht="21" x14ac:dyDescent="0.25">
      <c r="A256" s="213" t="s">
        <v>2169</v>
      </c>
      <c r="B256" s="213" t="s">
        <v>5850</v>
      </c>
      <c r="C256" s="214" t="s">
        <v>4291</v>
      </c>
      <c r="D256" s="214"/>
      <c r="E256" s="214"/>
      <c r="F256" s="214"/>
      <c r="G256" s="214"/>
      <c r="H256" s="263"/>
      <c r="I256" s="255"/>
      <c r="J256" s="250"/>
    </row>
    <row r="257" spans="1:10" ht="22.5" x14ac:dyDescent="0.25">
      <c r="A257" s="217" t="s">
        <v>2106</v>
      </c>
      <c r="B257" s="217" t="s">
        <v>5289</v>
      </c>
      <c r="C257" s="29" t="s">
        <v>4848</v>
      </c>
      <c r="D257" s="219">
        <v>1212000</v>
      </c>
      <c r="E257" s="219">
        <v>422000</v>
      </c>
      <c r="F257" s="219">
        <v>9000000</v>
      </c>
      <c r="G257" s="219">
        <v>8000000</v>
      </c>
      <c r="H257" s="263"/>
      <c r="I257" s="255" t="s">
        <v>4631</v>
      </c>
      <c r="J257" s="250"/>
    </row>
    <row r="258" spans="1:10" x14ac:dyDescent="0.25">
      <c r="A258" s="220" t="s">
        <v>294</v>
      </c>
      <c r="B258" s="220"/>
      <c r="C258" s="220"/>
      <c r="D258" s="222">
        <v>1212000</v>
      </c>
      <c r="E258" s="222">
        <v>422000</v>
      </c>
      <c r="F258" s="222">
        <v>9000000</v>
      </c>
      <c r="G258" s="222">
        <v>8000000</v>
      </c>
      <c r="H258" s="263"/>
      <c r="I258" s="255"/>
      <c r="J258" s="250"/>
    </row>
    <row r="259" spans="1:10" x14ac:dyDescent="0.25">
      <c r="A259" s="213" t="s">
        <v>2262</v>
      </c>
      <c r="B259" s="213" t="s">
        <v>4489</v>
      </c>
      <c r="C259" s="214" t="s">
        <v>4292</v>
      </c>
      <c r="D259" s="214"/>
      <c r="E259" s="214"/>
      <c r="F259" s="214"/>
      <c r="G259" s="214"/>
      <c r="H259" s="263"/>
      <c r="I259" s="255"/>
      <c r="J259" s="250"/>
    </row>
    <row r="260" spans="1:10" ht="22.5" x14ac:dyDescent="0.25">
      <c r="A260" s="217" t="s">
        <v>2106</v>
      </c>
      <c r="B260" s="217" t="s">
        <v>5191</v>
      </c>
      <c r="C260" s="29" t="s">
        <v>4750</v>
      </c>
      <c r="D260" s="219">
        <v>2733000</v>
      </c>
      <c r="E260" s="219">
        <v>750000</v>
      </c>
      <c r="F260" s="219">
        <v>1000000</v>
      </c>
      <c r="G260" s="219">
        <v>2000000</v>
      </c>
      <c r="H260" s="263"/>
      <c r="I260" s="255" t="s">
        <v>4631</v>
      </c>
      <c r="J260" s="250"/>
    </row>
    <row r="261" spans="1:10" ht="22.5" x14ac:dyDescent="0.25">
      <c r="A261" s="217" t="s">
        <v>2109</v>
      </c>
      <c r="B261" s="217" t="s">
        <v>5290</v>
      </c>
      <c r="C261" s="29" t="s">
        <v>4849</v>
      </c>
      <c r="D261" s="219">
        <v>1456000</v>
      </c>
      <c r="E261" s="219">
        <v>800000</v>
      </c>
      <c r="F261" s="219">
        <v>1000000</v>
      </c>
      <c r="G261" s="219">
        <v>2000000</v>
      </c>
      <c r="H261" s="263"/>
      <c r="I261" s="255" t="s">
        <v>4631</v>
      </c>
      <c r="J261" s="250"/>
    </row>
    <row r="262" spans="1:10" ht="22.5" x14ac:dyDescent="0.25">
      <c r="A262" s="217" t="s">
        <v>2111</v>
      </c>
      <c r="B262" s="217" t="s">
        <v>5291</v>
      </c>
      <c r="C262" s="29" t="s">
        <v>4850</v>
      </c>
      <c r="D262" s="219">
        <v>10930300</v>
      </c>
      <c r="E262" s="219">
        <v>7038300</v>
      </c>
      <c r="F262" s="219">
        <v>7428300</v>
      </c>
      <c r="G262" s="219">
        <v>10000000</v>
      </c>
      <c r="H262" s="263"/>
      <c r="I262" s="255" t="s">
        <v>4631</v>
      </c>
      <c r="J262" s="250"/>
    </row>
    <row r="263" spans="1:10" ht="22.5" x14ac:dyDescent="0.25">
      <c r="A263" s="217" t="s">
        <v>2113</v>
      </c>
      <c r="B263" s="217" t="s">
        <v>5292</v>
      </c>
      <c r="C263" s="29" t="s">
        <v>4851</v>
      </c>
      <c r="D263" s="219">
        <v>3199500</v>
      </c>
      <c r="E263" s="219">
        <v>2000000</v>
      </c>
      <c r="F263" s="219">
        <v>2000000</v>
      </c>
      <c r="G263" s="219">
        <v>4000000</v>
      </c>
      <c r="H263" s="263"/>
      <c r="I263" s="255" t="s">
        <v>4631</v>
      </c>
      <c r="J263" s="250"/>
    </row>
    <row r="264" spans="1:10" ht="22.5" x14ac:dyDescent="0.25">
      <c r="A264" s="217" t="s">
        <v>2115</v>
      </c>
      <c r="B264" s="217" t="s">
        <v>5238</v>
      </c>
      <c r="C264" s="29" t="s">
        <v>4797</v>
      </c>
      <c r="D264" s="218">
        <v>0</v>
      </c>
      <c r="E264" s="218">
        <v>0</v>
      </c>
      <c r="F264" s="218">
        <v>0</v>
      </c>
      <c r="G264" s="218">
        <v>0</v>
      </c>
      <c r="H264" s="263"/>
      <c r="I264" s="255" t="s">
        <v>4631</v>
      </c>
      <c r="J264" s="250"/>
    </row>
    <row r="265" spans="1:10" x14ac:dyDescent="0.25">
      <c r="A265" s="220" t="s">
        <v>294</v>
      </c>
      <c r="B265" s="220"/>
      <c r="C265" s="220"/>
      <c r="D265" s="222">
        <v>18318800</v>
      </c>
      <c r="E265" s="222">
        <v>10588300</v>
      </c>
      <c r="F265" s="222">
        <v>11428300</v>
      </c>
      <c r="G265" s="222">
        <v>18000000</v>
      </c>
      <c r="H265" s="263"/>
      <c r="I265" s="255"/>
      <c r="J265" s="250"/>
    </row>
    <row r="266" spans="1:10" ht="21" x14ac:dyDescent="0.25">
      <c r="A266" s="213" t="s">
        <v>2264</v>
      </c>
      <c r="B266" s="213" t="s">
        <v>4490</v>
      </c>
      <c r="C266" s="214" t="s">
        <v>4293</v>
      </c>
      <c r="D266" s="214"/>
      <c r="E266" s="214"/>
      <c r="F266" s="214"/>
      <c r="G266" s="214"/>
      <c r="H266" s="263"/>
      <c r="I266" s="255"/>
      <c r="J266" s="250"/>
    </row>
    <row r="267" spans="1:10" ht="22.5" x14ac:dyDescent="0.25">
      <c r="A267" s="217" t="s">
        <v>2106</v>
      </c>
      <c r="B267" s="217" t="s">
        <v>5117</v>
      </c>
      <c r="C267" s="29" t="s">
        <v>4676</v>
      </c>
      <c r="D267" s="218">
        <v>0</v>
      </c>
      <c r="E267" s="218">
        <v>0</v>
      </c>
      <c r="F267" s="218">
        <v>0</v>
      </c>
      <c r="G267" s="219">
        <v>200000</v>
      </c>
      <c r="H267" s="263"/>
      <c r="I267" s="255" t="s">
        <v>4631</v>
      </c>
      <c r="J267" s="250"/>
    </row>
    <row r="268" spans="1:10" ht="22.5" x14ac:dyDescent="0.25">
      <c r="A268" s="217" t="s">
        <v>2109</v>
      </c>
      <c r="B268" s="217" t="s">
        <v>5293</v>
      </c>
      <c r="C268" s="29" t="s">
        <v>4852</v>
      </c>
      <c r="D268" s="219">
        <v>5000000</v>
      </c>
      <c r="E268" s="218">
        <v>0</v>
      </c>
      <c r="F268" s="219">
        <v>8000000</v>
      </c>
      <c r="G268" s="219">
        <v>7000000</v>
      </c>
      <c r="H268" s="263"/>
      <c r="I268" s="255" t="s">
        <v>4631</v>
      </c>
      <c r="J268" s="250"/>
    </row>
    <row r="269" spans="1:10" ht="22.5" x14ac:dyDescent="0.25">
      <c r="A269" s="220" t="s">
        <v>294</v>
      </c>
      <c r="B269" s="220"/>
      <c r="C269" s="220"/>
      <c r="D269" s="222">
        <v>5000000</v>
      </c>
      <c r="E269" s="221">
        <v>0</v>
      </c>
      <c r="F269" s="222">
        <v>8000000</v>
      </c>
      <c r="G269" s="222">
        <v>7200000</v>
      </c>
      <c r="H269" s="263"/>
      <c r="I269" s="255" t="s">
        <v>4631</v>
      </c>
      <c r="J269" s="250"/>
    </row>
    <row r="270" spans="1:10" x14ac:dyDescent="0.25">
      <c r="A270" s="213" t="s">
        <v>2269</v>
      </c>
      <c r="B270" s="213" t="s">
        <v>4494</v>
      </c>
      <c r="C270" s="214" t="s">
        <v>4297</v>
      </c>
      <c r="D270" s="214"/>
      <c r="E270" s="214"/>
      <c r="F270" s="214"/>
      <c r="G270" s="214"/>
      <c r="H270" s="263"/>
      <c r="I270" s="255"/>
      <c r="J270" s="250"/>
    </row>
    <row r="271" spans="1:10" ht="22.5" x14ac:dyDescent="0.25">
      <c r="A271" s="217" t="s">
        <v>2106</v>
      </c>
      <c r="B271" s="217" t="s">
        <v>5299</v>
      </c>
      <c r="C271" s="29" t="s">
        <v>4858</v>
      </c>
      <c r="D271" s="219">
        <v>2542500</v>
      </c>
      <c r="E271" s="218">
        <v>0</v>
      </c>
      <c r="F271" s="219">
        <v>4000000</v>
      </c>
      <c r="G271" s="219">
        <v>2500000</v>
      </c>
      <c r="H271" s="263"/>
      <c r="I271" s="255" t="s">
        <v>4631</v>
      </c>
      <c r="J271" s="250"/>
    </row>
    <row r="272" spans="1:10" ht="22.5" x14ac:dyDescent="0.25">
      <c r="A272" s="217" t="s">
        <v>2109</v>
      </c>
      <c r="B272" s="217" t="s">
        <v>5300</v>
      </c>
      <c r="C272" s="29" t="s">
        <v>4859</v>
      </c>
      <c r="D272" s="219">
        <v>1900000</v>
      </c>
      <c r="E272" s="218">
        <v>0</v>
      </c>
      <c r="F272" s="219">
        <v>1000000</v>
      </c>
      <c r="G272" s="219">
        <v>2000000</v>
      </c>
      <c r="H272" s="263"/>
      <c r="I272" s="255" t="s">
        <v>4631</v>
      </c>
      <c r="J272" s="250"/>
    </row>
    <row r="273" spans="1:10" x14ac:dyDescent="0.25">
      <c r="A273" s="220" t="s">
        <v>294</v>
      </c>
      <c r="B273" s="220"/>
      <c r="C273" s="220"/>
      <c r="D273" s="222">
        <v>4442500</v>
      </c>
      <c r="E273" s="221">
        <v>0</v>
      </c>
      <c r="F273" s="222">
        <v>5000000</v>
      </c>
      <c r="G273" s="222">
        <v>4500000</v>
      </c>
      <c r="H273" s="263"/>
      <c r="I273" s="255"/>
      <c r="J273" s="250"/>
    </row>
    <row r="274" spans="1:10" x14ac:dyDescent="0.25">
      <c r="A274" s="213" t="s">
        <v>2271</v>
      </c>
      <c r="B274" s="213" t="s">
        <v>4500</v>
      </c>
      <c r="C274" s="214" t="s">
        <v>4303</v>
      </c>
      <c r="D274" s="214"/>
      <c r="E274" s="214"/>
      <c r="F274" s="214"/>
      <c r="G274" s="214"/>
      <c r="H274" s="263"/>
      <c r="I274" s="255"/>
      <c r="J274" s="250"/>
    </row>
    <row r="275" spans="1:10" ht="22.5" x14ac:dyDescent="0.25">
      <c r="A275" s="217" t="s">
        <v>2111</v>
      </c>
      <c r="B275" s="217" t="s">
        <v>5301</v>
      </c>
      <c r="C275" s="29" t="s">
        <v>4862</v>
      </c>
      <c r="D275" s="219">
        <v>97939800</v>
      </c>
      <c r="E275" s="219">
        <v>72321680</v>
      </c>
      <c r="F275" s="219">
        <v>80000000</v>
      </c>
      <c r="G275" s="219">
        <v>100000000</v>
      </c>
      <c r="H275" s="263"/>
      <c r="I275" s="255" t="s">
        <v>4631</v>
      </c>
      <c r="J275" s="250"/>
    </row>
    <row r="276" spans="1:10" ht="22.5" x14ac:dyDescent="0.25">
      <c r="A276" s="217" t="s">
        <v>2113</v>
      </c>
      <c r="B276" s="217" t="s">
        <v>5302</v>
      </c>
      <c r="C276" s="29" t="s">
        <v>4863</v>
      </c>
      <c r="D276" s="219">
        <v>483858693.04000002</v>
      </c>
      <c r="E276" s="219">
        <v>166755114.03999999</v>
      </c>
      <c r="F276" s="219">
        <v>408000000</v>
      </c>
      <c r="G276" s="219">
        <v>300000000</v>
      </c>
      <c r="H276" s="263"/>
      <c r="I276" s="255" t="s">
        <v>4631</v>
      </c>
      <c r="J276" s="250"/>
    </row>
    <row r="277" spans="1:10" ht="22.5" x14ac:dyDescent="0.25">
      <c r="A277" s="217" t="s">
        <v>2115</v>
      </c>
      <c r="B277" s="217" t="s">
        <v>5303</v>
      </c>
      <c r="C277" s="29" t="s">
        <v>4864</v>
      </c>
      <c r="D277" s="219">
        <v>99673310.969999999</v>
      </c>
      <c r="E277" s="219">
        <v>93690312.5</v>
      </c>
      <c r="F277" s="219">
        <v>200000000</v>
      </c>
      <c r="G277" s="219">
        <v>100000000</v>
      </c>
      <c r="H277" s="263"/>
      <c r="I277" s="255" t="s">
        <v>4631</v>
      </c>
      <c r="J277" s="250"/>
    </row>
    <row r="278" spans="1:10" ht="22.5" x14ac:dyDescent="0.25">
      <c r="A278" s="217" t="s">
        <v>2117</v>
      </c>
      <c r="B278" s="217" t="s">
        <v>5304</v>
      </c>
      <c r="C278" s="29" t="s">
        <v>4865</v>
      </c>
      <c r="D278" s="219">
        <v>129808589.40000001</v>
      </c>
      <c r="E278" s="219">
        <v>14228750</v>
      </c>
      <c r="F278" s="219">
        <v>90000000</v>
      </c>
      <c r="G278" s="219">
        <v>60000000</v>
      </c>
      <c r="H278" s="263"/>
      <c r="I278" s="255" t="s">
        <v>4631</v>
      </c>
      <c r="J278" s="250"/>
    </row>
    <row r="279" spans="1:10" ht="22.5" x14ac:dyDescent="0.25">
      <c r="A279" s="217" t="s">
        <v>2120</v>
      </c>
      <c r="B279" s="217" t="s">
        <v>5305</v>
      </c>
      <c r="C279" s="29" t="s">
        <v>4866</v>
      </c>
      <c r="D279" s="219">
        <v>141205804.33000001</v>
      </c>
      <c r="E279" s="219">
        <v>137313291.84999999</v>
      </c>
      <c r="F279" s="219">
        <v>150000000</v>
      </c>
      <c r="G279" s="219">
        <v>140000000</v>
      </c>
      <c r="H279" s="263"/>
      <c r="I279" s="255" t="s">
        <v>4631</v>
      </c>
      <c r="J279" s="250"/>
    </row>
    <row r="280" spans="1:10" ht="22.5" x14ac:dyDescent="0.25">
      <c r="A280" s="217" t="s">
        <v>2123</v>
      </c>
      <c r="B280" s="217" t="s">
        <v>5306</v>
      </c>
      <c r="C280" s="29" t="s">
        <v>4867</v>
      </c>
      <c r="D280" s="219">
        <v>5434396000</v>
      </c>
      <c r="E280" s="219">
        <v>2300000000</v>
      </c>
      <c r="F280" s="219">
        <v>2500000000</v>
      </c>
      <c r="G280" s="219">
        <v>2500000000</v>
      </c>
      <c r="H280" s="263"/>
      <c r="I280" s="255" t="s">
        <v>4631</v>
      </c>
      <c r="J280" s="250"/>
    </row>
    <row r="281" spans="1:10" ht="22.5" x14ac:dyDescent="0.25">
      <c r="A281" s="217" t="s">
        <v>2125</v>
      </c>
      <c r="B281" s="217" t="s">
        <v>5307</v>
      </c>
      <c r="C281" s="29" t="s">
        <v>4868</v>
      </c>
      <c r="D281" s="219">
        <v>9640000</v>
      </c>
      <c r="E281" s="219">
        <v>4905000</v>
      </c>
      <c r="F281" s="219">
        <v>5000000</v>
      </c>
      <c r="G281" s="219">
        <v>4000000</v>
      </c>
      <c r="H281" s="263"/>
      <c r="I281" s="255" t="s">
        <v>4631</v>
      </c>
      <c r="J281" s="250"/>
    </row>
    <row r="282" spans="1:10" ht="22.5" x14ac:dyDescent="0.25">
      <c r="A282" s="217" t="s">
        <v>2129</v>
      </c>
      <c r="B282" s="217" t="s">
        <v>5308</v>
      </c>
      <c r="C282" s="29" t="s">
        <v>4869</v>
      </c>
      <c r="D282" s="219">
        <v>11888000</v>
      </c>
      <c r="E282" s="219">
        <v>9500000</v>
      </c>
      <c r="F282" s="219">
        <v>15000000</v>
      </c>
      <c r="G282" s="219">
        <v>10000000</v>
      </c>
      <c r="H282" s="263"/>
      <c r="I282" s="255" t="s">
        <v>4631</v>
      </c>
      <c r="J282" s="250"/>
    </row>
    <row r="283" spans="1:10" ht="22.5" x14ac:dyDescent="0.25">
      <c r="A283" s="217" t="s">
        <v>2131</v>
      </c>
      <c r="B283" s="217" t="s">
        <v>5309</v>
      </c>
      <c r="C283" s="29" t="s">
        <v>4870</v>
      </c>
      <c r="D283" s="219">
        <v>26215555.559999999</v>
      </c>
      <c r="E283" s="219">
        <v>14000000</v>
      </c>
      <c r="F283" s="219">
        <v>15000000</v>
      </c>
      <c r="G283" s="219">
        <v>14000000</v>
      </c>
      <c r="H283" s="263"/>
      <c r="I283" s="255" t="s">
        <v>4631</v>
      </c>
      <c r="J283" s="250"/>
    </row>
    <row r="284" spans="1:10" x14ac:dyDescent="0.25">
      <c r="A284" s="217" t="s">
        <v>2133</v>
      </c>
      <c r="B284" s="217" t="s">
        <v>5310</v>
      </c>
      <c r="C284" s="29" t="s">
        <v>4871</v>
      </c>
      <c r="D284" s="218">
        <v>0</v>
      </c>
      <c r="E284" s="218">
        <v>0</v>
      </c>
      <c r="F284" s="219">
        <v>10000000</v>
      </c>
      <c r="G284" s="218">
        <v>0</v>
      </c>
      <c r="H284" s="263"/>
      <c r="I284" s="255" t="s">
        <v>6053</v>
      </c>
      <c r="J284" s="250"/>
    </row>
    <row r="285" spans="1:10" ht="22.5" x14ac:dyDescent="0.25">
      <c r="A285" s="217" t="s">
        <v>2135</v>
      </c>
      <c r="B285" s="217" t="s">
        <v>5311</v>
      </c>
      <c r="C285" s="29" t="s">
        <v>4872</v>
      </c>
      <c r="D285" s="219">
        <v>20417500</v>
      </c>
      <c r="E285" s="218">
        <v>0</v>
      </c>
      <c r="F285" s="219">
        <v>5000000</v>
      </c>
      <c r="G285" s="219">
        <v>5000000</v>
      </c>
      <c r="H285" s="263"/>
      <c r="I285" s="255" t="s">
        <v>4631</v>
      </c>
      <c r="J285" s="250"/>
    </row>
    <row r="286" spans="1:10" ht="22.5" x14ac:dyDescent="0.25">
      <c r="A286" s="217" t="s">
        <v>2137</v>
      </c>
      <c r="B286" s="217" t="s">
        <v>5312</v>
      </c>
      <c r="C286" s="29" t="s">
        <v>4873</v>
      </c>
      <c r="D286" s="219">
        <v>12640350</v>
      </c>
      <c r="E286" s="219">
        <v>18855000</v>
      </c>
      <c r="F286" s="219">
        <v>20000000</v>
      </c>
      <c r="G286" s="219">
        <v>10000000</v>
      </c>
      <c r="H286" s="263"/>
      <c r="I286" s="255" t="s">
        <v>4631</v>
      </c>
      <c r="J286" s="250"/>
    </row>
    <row r="287" spans="1:10" x14ac:dyDescent="0.25">
      <c r="A287" s="217" t="s">
        <v>2140</v>
      </c>
      <c r="B287" s="217" t="s">
        <v>5313</v>
      </c>
      <c r="C287" s="29" t="s">
        <v>4874</v>
      </c>
      <c r="D287" s="219">
        <v>1578250</v>
      </c>
      <c r="E287" s="218">
        <v>0</v>
      </c>
      <c r="F287" s="219">
        <v>5000000</v>
      </c>
      <c r="G287" s="218">
        <v>0</v>
      </c>
      <c r="H287" s="263"/>
      <c r="I287" s="255" t="s">
        <v>6053</v>
      </c>
      <c r="J287" s="250"/>
    </row>
    <row r="288" spans="1:10" ht="22.5" x14ac:dyDescent="0.25">
      <c r="A288" s="217" t="s">
        <v>2142</v>
      </c>
      <c r="B288" s="217" t="s">
        <v>5314</v>
      </c>
      <c r="C288" s="29" t="s">
        <v>4875</v>
      </c>
      <c r="D288" s="219">
        <v>800000</v>
      </c>
      <c r="E288" s="218">
        <v>0</v>
      </c>
      <c r="F288" s="219">
        <v>5000000</v>
      </c>
      <c r="G288" s="219">
        <v>1000000</v>
      </c>
      <c r="H288" s="263"/>
      <c r="I288" s="255" t="s">
        <v>4631</v>
      </c>
      <c r="J288" s="250"/>
    </row>
    <row r="289" spans="1:10" ht="22.5" x14ac:dyDescent="0.25">
      <c r="A289" s="217" t="s">
        <v>2144</v>
      </c>
      <c r="B289" s="217" t="s">
        <v>5315</v>
      </c>
      <c r="C289" s="29" t="s">
        <v>4876</v>
      </c>
      <c r="D289" s="219">
        <v>13645900</v>
      </c>
      <c r="E289" s="219">
        <v>12201200</v>
      </c>
      <c r="F289" s="219">
        <v>20000000</v>
      </c>
      <c r="G289" s="219">
        <v>8000000</v>
      </c>
      <c r="H289" s="263"/>
      <c r="I289" s="255" t="s">
        <v>4631</v>
      </c>
      <c r="J289" s="250"/>
    </row>
    <row r="290" spans="1:10" x14ac:dyDescent="0.25">
      <c r="A290" s="217" t="s">
        <v>2148</v>
      </c>
      <c r="B290" s="217" t="s">
        <v>5316</v>
      </c>
      <c r="C290" s="29" t="s">
        <v>4877</v>
      </c>
      <c r="D290" s="219">
        <v>4986000</v>
      </c>
      <c r="E290" s="218">
        <v>0</v>
      </c>
      <c r="F290" s="219">
        <v>5000000</v>
      </c>
      <c r="G290" s="218">
        <v>0</v>
      </c>
      <c r="H290" s="263"/>
      <c r="I290" s="255" t="s">
        <v>6053</v>
      </c>
      <c r="J290" s="250"/>
    </row>
    <row r="291" spans="1:10" ht="22.5" x14ac:dyDescent="0.25">
      <c r="A291" s="217" t="s">
        <v>2150</v>
      </c>
      <c r="B291" s="217" t="s">
        <v>5317</v>
      </c>
      <c r="C291" s="29" t="s">
        <v>4878</v>
      </c>
      <c r="D291" s="219">
        <v>67975.240000000005</v>
      </c>
      <c r="E291" s="218">
        <v>0</v>
      </c>
      <c r="F291" s="219">
        <v>55000000</v>
      </c>
      <c r="G291" s="219">
        <v>50000000</v>
      </c>
      <c r="H291" s="263"/>
      <c r="I291" s="255" t="s">
        <v>4631</v>
      </c>
      <c r="J291" s="250"/>
    </row>
    <row r="292" spans="1:10" ht="22.5" x14ac:dyDescent="0.25">
      <c r="A292" s="217" t="s">
        <v>2152</v>
      </c>
      <c r="B292" s="217" t="s">
        <v>5318</v>
      </c>
      <c r="C292" s="29" t="s">
        <v>4879</v>
      </c>
      <c r="D292" s="219">
        <v>1937000</v>
      </c>
      <c r="E292" s="218">
        <v>0</v>
      </c>
      <c r="F292" s="219">
        <v>1000000</v>
      </c>
      <c r="G292" s="219">
        <v>1000000</v>
      </c>
      <c r="H292" s="263"/>
      <c r="I292" s="255" t="s">
        <v>4631</v>
      </c>
      <c r="J292" s="250"/>
    </row>
    <row r="293" spans="1:10" ht="22.5" x14ac:dyDescent="0.25">
      <c r="A293" s="217" t="s">
        <v>2156</v>
      </c>
      <c r="B293" s="217" t="s">
        <v>5319</v>
      </c>
      <c r="C293" s="29" t="s">
        <v>4880</v>
      </c>
      <c r="D293" s="218">
        <v>0</v>
      </c>
      <c r="E293" s="218">
        <v>0</v>
      </c>
      <c r="F293" s="219">
        <v>1000000</v>
      </c>
      <c r="G293" s="219">
        <v>10000000</v>
      </c>
      <c r="H293" s="263"/>
      <c r="I293" s="255" t="s">
        <v>4631</v>
      </c>
      <c r="J293" s="250"/>
    </row>
    <row r="294" spans="1:10" ht="22.5" x14ac:dyDescent="0.25">
      <c r="A294" s="217" t="s">
        <v>2159</v>
      </c>
      <c r="B294" s="217" t="s">
        <v>5320</v>
      </c>
      <c r="C294" s="29" t="s">
        <v>4881</v>
      </c>
      <c r="D294" s="219">
        <v>370000</v>
      </c>
      <c r="E294" s="218">
        <v>0</v>
      </c>
      <c r="F294" s="219">
        <v>3000000</v>
      </c>
      <c r="G294" s="218">
        <v>0</v>
      </c>
      <c r="H294" s="263"/>
      <c r="I294" s="255" t="s">
        <v>6053</v>
      </c>
      <c r="J294" s="250"/>
    </row>
    <row r="295" spans="1:10" ht="22.5" x14ac:dyDescent="0.25">
      <c r="A295" s="217" t="s">
        <v>2164</v>
      </c>
      <c r="B295" s="217" t="s">
        <v>5322</v>
      </c>
      <c r="C295" s="29" t="s">
        <v>4883</v>
      </c>
      <c r="D295" s="219">
        <v>38964662</v>
      </c>
      <c r="E295" s="219">
        <v>30718800</v>
      </c>
      <c r="F295" s="219">
        <v>35000000</v>
      </c>
      <c r="G295" s="219">
        <v>25000000</v>
      </c>
      <c r="H295" s="263"/>
      <c r="I295" s="255" t="s">
        <v>4631</v>
      </c>
      <c r="J295" s="250"/>
    </row>
    <row r="296" spans="1:10" ht="22.5" x14ac:dyDescent="0.25">
      <c r="A296" s="217" t="s">
        <v>2167</v>
      </c>
      <c r="B296" s="217" t="s">
        <v>5166</v>
      </c>
      <c r="C296" s="29" t="s">
        <v>4725</v>
      </c>
      <c r="D296" s="219">
        <v>3000000</v>
      </c>
      <c r="E296" s="218">
        <v>0</v>
      </c>
      <c r="F296" s="219">
        <v>6000000</v>
      </c>
      <c r="G296" s="219">
        <v>4000000</v>
      </c>
      <c r="H296" s="263"/>
      <c r="I296" s="255" t="s">
        <v>4631</v>
      </c>
      <c r="J296" s="250"/>
    </row>
    <row r="297" spans="1:10" ht="22.5" x14ac:dyDescent="0.25">
      <c r="A297" s="217" t="s">
        <v>2169</v>
      </c>
      <c r="B297" s="217" t="s">
        <v>5323</v>
      </c>
      <c r="C297" s="29" t="s">
        <v>4884</v>
      </c>
      <c r="D297" s="218">
        <v>0</v>
      </c>
      <c r="E297" s="219">
        <v>1000000</v>
      </c>
      <c r="F297" s="219">
        <v>2000000</v>
      </c>
      <c r="G297" s="219">
        <v>2000000</v>
      </c>
      <c r="H297" s="263"/>
      <c r="I297" s="255" t="s">
        <v>4631</v>
      </c>
      <c r="J297" s="250"/>
    </row>
    <row r="298" spans="1:10" ht="22.5" x14ac:dyDescent="0.25">
      <c r="A298" s="217" t="s">
        <v>2264</v>
      </c>
      <c r="B298" s="217" t="s">
        <v>5325</v>
      </c>
      <c r="C298" s="29" t="s">
        <v>4886</v>
      </c>
      <c r="D298" s="219">
        <v>6851500</v>
      </c>
      <c r="E298" s="219">
        <v>1000000</v>
      </c>
      <c r="F298" s="219">
        <v>1000000</v>
      </c>
      <c r="G298" s="219">
        <v>5000000</v>
      </c>
      <c r="H298" s="263"/>
      <c r="I298" s="255" t="s">
        <v>4631</v>
      </c>
      <c r="J298" s="250"/>
    </row>
    <row r="299" spans="1:10" ht="22.5" x14ac:dyDescent="0.25">
      <c r="A299" s="217" t="s">
        <v>2266</v>
      </c>
      <c r="B299" s="217" t="s">
        <v>5326</v>
      </c>
      <c r="C299" s="29" t="s">
        <v>4887</v>
      </c>
      <c r="D299" s="219">
        <v>12900000</v>
      </c>
      <c r="E299" s="219">
        <v>13900000</v>
      </c>
      <c r="F299" s="219">
        <v>15000000</v>
      </c>
      <c r="G299" s="219">
        <v>13000000</v>
      </c>
      <c r="H299" s="263"/>
      <c r="I299" s="255" t="s">
        <v>4631</v>
      </c>
      <c r="J299" s="250"/>
    </row>
    <row r="300" spans="1:10" ht="22.5" x14ac:dyDescent="0.25">
      <c r="A300" s="217" t="s">
        <v>2269</v>
      </c>
      <c r="B300" s="217" t="s">
        <v>5327</v>
      </c>
      <c r="C300" s="29" t="s">
        <v>4888</v>
      </c>
      <c r="D300" s="219">
        <v>9993000</v>
      </c>
      <c r="E300" s="219">
        <v>3700000</v>
      </c>
      <c r="F300" s="219">
        <v>5000000</v>
      </c>
      <c r="G300" s="219">
        <v>3000000</v>
      </c>
      <c r="H300" s="263"/>
      <c r="I300" s="255" t="s">
        <v>4631</v>
      </c>
      <c r="J300" s="250"/>
    </row>
    <row r="301" spans="1:10" x14ac:dyDescent="0.25">
      <c r="A301" s="217" t="s">
        <v>2271</v>
      </c>
      <c r="B301" s="217" t="s">
        <v>5328</v>
      </c>
      <c r="C301" s="29" t="s">
        <v>4889</v>
      </c>
      <c r="D301" s="219">
        <v>9670500</v>
      </c>
      <c r="E301" s="219">
        <v>3332500</v>
      </c>
      <c r="F301" s="219">
        <v>10000000</v>
      </c>
      <c r="G301" s="218">
        <v>0</v>
      </c>
      <c r="H301" s="263"/>
      <c r="I301" s="255" t="s">
        <v>6053</v>
      </c>
      <c r="J301" s="250"/>
    </row>
    <row r="302" spans="1:10" ht="22.5" x14ac:dyDescent="0.25">
      <c r="A302" s="217" t="s">
        <v>2273</v>
      </c>
      <c r="B302" s="217" t="s">
        <v>5329</v>
      </c>
      <c r="C302" s="29" t="s">
        <v>4890</v>
      </c>
      <c r="D302" s="218">
        <v>0</v>
      </c>
      <c r="E302" s="219">
        <v>1110000</v>
      </c>
      <c r="F302" s="219">
        <v>5000000</v>
      </c>
      <c r="G302" s="219">
        <v>3000000</v>
      </c>
      <c r="H302" s="263"/>
      <c r="I302" s="255" t="s">
        <v>4631</v>
      </c>
      <c r="J302" s="250"/>
    </row>
    <row r="303" spans="1:10" ht="22.5" x14ac:dyDescent="0.25">
      <c r="A303" s="217" t="s">
        <v>2275</v>
      </c>
      <c r="B303" s="217" t="s">
        <v>5330</v>
      </c>
      <c r="C303" s="29" t="s">
        <v>4891</v>
      </c>
      <c r="D303" s="218">
        <v>0</v>
      </c>
      <c r="E303" s="218">
        <v>0</v>
      </c>
      <c r="F303" s="219">
        <v>185000000</v>
      </c>
      <c r="G303" s="219">
        <v>155000000</v>
      </c>
      <c r="H303" s="263"/>
      <c r="I303" s="255" t="s">
        <v>4631</v>
      </c>
      <c r="J303" s="250"/>
    </row>
    <row r="304" spans="1:10" x14ac:dyDescent="0.25">
      <c r="A304" s="220" t="s">
        <v>294</v>
      </c>
      <c r="B304" s="220"/>
      <c r="C304" s="220"/>
      <c r="D304" s="222">
        <v>6572448390.54</v>
      </c>
      <c r="E304" s="222">
        <v>2898531648.3899999</v>
      </c>
      <c r="F304" s="222">
        <v>3857000000</v>
      </c>
      <c r="G304" s="222">
        <v>3523000000</v>
      </c>
      <c r="H304" s="263"/>
      <c r="I304" s="255"/>
      <c r="J304" s="250"/>
    </row>
    <row r="305" spans="1:10" x14ac:dyDescent="0.25">
      <c r="A305" s="213" t="s">
        <v>2273</v>
      </c>
      <c r="B305" s="213" t="s">
        <v>4503</v>
      </c>
      <c r="C305" s="214" t="s">
        <v>4306</v>
      </c>
      <c r="D305" s="214"/>
      <c r="E305" s="214"/>
      <c r="F305" s="214"/>
      <c r="G305" s="214"/>
      <c r="H305" s="263"/>
      <c r="I305" s="255"/>
      <c r="J305" s="250"/>
    </row>
    <row r="306" spans="1:10" ht="22.5" x14ac:dyDescent="0.25">
      <c r="A306" s="217" t="s">
        <v>2106</v>
      </c>
      <c r="B306" s="217" t="s">
        <v>5331</v>
      </c>
      <c r="C306" s="29" t="s">
        <v>4892</v>
      </c>
      <c r="D306" s="219">
        <v>8500000</v>
      </c>
      <c r="E306" s="219">
        <v>6800000</v>
      </c>
      <c r="F306" s="219">
        <v>8000000</v>
      </c>
      <c r="G306" s="219">
        <v>10000000</v>
      </c>
      <c r="H306" s="263"/>
      <c r="I306" s="255" t="s">
        <v>4631</v>
      </c>
      <c r="J306" s="250"/>
    </row>
    <row r="307" spans="1:10" ht="22.5" x14ac:dyDescent="0.25">
      <c r="A307" s="217" t="s">
        <v>2109</v>
      </c>
      <c r="B307" s="217" t="s">
        <v>5332</v>
      </c>
      <c r="C307" s="29" t="s">
        <v>4893</v>
      </c>
      <c r="D307" s="219">
        <v>9087800</v>
      </c>
      <c r="E307" s="218">
        <v>0</v>
      </c>
      <c r="F307" s="219">
        <v>6000000</v>
      </c>
      <c r="G307" s="219">
        <v>6000000</v>
      </c>
      <c r="H307" s="263"/>
      <c r="I307" s="255" t="s">
        <v>4631</v>
      </c>
      <c r="J307" s="250"/>
    </row>
    <row r="308" spans="1:10" ht="22.5" x14ac:dyDescent="0.25">
      <c r="A308" s="217" t="s">
        <v>2111</v>
      </c>
      <c r="B308" s="217" t="s">
        <v>5333</v>
      </c>
      <c r="C308" s="29" t="s">
        <v>4894</v>
      </c>
      <c r="D308" s="219">
        <v>27000000</v>
      </c>
      <c r="E308" s="219">
        <v>24000000</v>
      </c>
      <c r="F308" s="219">
        <v>27000000</v>
      </c>
      <c r="G308" s="219">
        <v>36000000</v>
      </c>
      <c r="H308" s="263"/>
      <c r="I308" s="255" t="s">
        <v>4631</v>
      </c>
      <c r="J308" s="250"/>
    </row>
    <row r="309" spans="1:10" ht="22.5" x14ac:dyDescent="0.25">
      <c r="A309" s="217" t="s">
        <v>2113</v>
      </c>
      <c r="B309" s="217" t="s">
        <v>5334</v>
      </c>
      <c r="C309" s="29" t="s">
        <v>4895</v>
      </c>
      <c r="D309" s="219">
        <v>7000000</v>
      </c>
      <c r="E309" s="219">
        <v>5250000</v>
      </c>
      <c r="F309" s="219">
        <v>7000000</v>
      </c>
      <c r="G309" s="219">
        <v>8500000</v>
      </c>
      <c r="H309" s="263"/>
      <c r="I309" s="255" t="s">
        <v>4631</v>
      </c>
      <c r="J309" s="250"/>
    </row>
    <row r="310" spans="1:10" ht="22.5" x14ac:dyDescent="0.25">
      <c r="A310" s="217" t="s">
        <v>2115</v>
      </c>
      <c r="B310" s="217" t="s">
        <v>5335</v>
      </c>
      <c r="C310" s="29" t="s">
        <v>4896</v>
      </c>
      <c r="D310" s="219">
        <v>1500000</v>
      </c>
      <c r="E310" s="219">
        <v>2500000</v>
      </c>
      <c r="F310" s="219">
        <v>3000000</v>
      </c>
      <c r="G310" s="219">
        <v>10000000</v>
      </c>
      <c r="H310" s="263"/>
      <c r="I310" s="255" t="s">
        <v>4631</v>
      </c>
      <c r="J310" s="250"/>
    </row>
    <row r="311" spans="1:10" ht="22.5" x14ac:dyDescent="0.25">
      <c r="A311" s="217" t="s">
        <v>2117</v>
      </c>
      <c r="B311" s="217" t="s">
        <v>5336</v>
      </c>
      <c r="C311" s="29" t="s">
        <v>4897</v>
      </c>
      <c r="D311" s="219">
        <v>56186925.119999997</v>
      </c>
      <c r="E311" s="219">
        <v>47000000</v>
      </c>
      <c r="F311" s="219">
        <v>65000000</v>
      </c>
      <c r="G311" s="219">
        <v>48500000</v>
      </c>
      <c r="H311" s="263"/>
      <c r="I311" s="255" t="s">
        <v>4631</v>
      </c>
      <c r="J311" s="250"/>
    </row>
    <row r="312" spans="1:10" ht="22.5" x14ac:dyDescent="0.25">
      <c r="A312" s="217" t="s">
        <v>2120</v>
      </c>
      <c r="B312" s="217" t="s">
        <v>5273</v>
      </c>
      <c r="C312" s="29" t="s">
        <v>4832</v>
      </c>
      <c r="D312" s="218">
        <v>0</v>
      </c>
      <c r="E312" s="218">
        <v>0</v>
      </c>
      <c r="F312" s="218">
        <v>0</v>
      </c>
      <c r="G312" s="219">
        <v>6000000</v>
      </c>
      <c r="H312" s="263"/>
      <c r="I312" s="255" t="s">
        <v>4631</v>
      </c>
      <c r="J312" s="250"/>
    </row>
    <row r="313" spans="1:10" ht="22.5" x14ac:dyDescent="0.25">
      <c r="A313" s="217" t="s">
        <v>2123</v>
      </c>
      <c r="B313" s="217" t="s">
        <v>5324</v>
      </c>
      <c r="C313" s="29" t="s">
        <v>4885</v>
      </c>
      <c r="D313" s="218">
        <v>0</v>
      </c>
      <c r="E313" s="218">
        <v>0</v>
      </c>
      <c r="F313" s="219">
        <v>12780000</v>
      </c>
      <c r="G313" s="218">
        <v>0</v>
      </c>
      <c r="H313" s="263"/>
      <c r="I313" s="255" t="s">
        <v>4631</v>
      </c>
      <c r="J313" s="250"/>
    </row>
    <row r="314" spans="1:10" x14ac:dyDescent="0.25">
      <c r="A314" s="220" t="s">
        <v>294</v>
      </c>
      <c r="B314" s="220"/>
      <c r="C314" s="220"/>
      <c r="D314" s="222">
        <v>109274725.12</v>
      </c>
      <c r="E314" s="222">
        <v>85550000</v>
      </c>
      <c r="F314" s="222">
        <v>128780000</v>
      </c>
      <c r="G314" s="222">
        <v>125000000</v>
      </c>
      <c r="H314" s="263"/>
      <c r="I314" s="255"/>
      <c r="J314" s="250"/>
    </row>
    <row r="315" spans="1:10" x14ac:dyDescent="0.25">
      <c r="A315" s="213" t="s">
        <v>2275</v>
      </c>
      <c r="B315" s="213" t="s">
        <v>4504</v>
      </c>
      <c r="C315" s="214" t="s">
        <v>4307</v>
      </c>
      <c r="D315" s="214"/>
      <c r="E315" s="214"/>
      <c r="F315" s="214"/>
      <c r="G315" s="214"/>
      <c r="H315" s="263"/>
      <c r="I315" s="255"/>
      <c r="J315" s="250"/>
    </row>
    <row r="316" spans="1:10" ht="33.75" x14ac:dyDescent="0.25">
      <c r="A316" s="217" t="s">
        <v>2106</v>
      </c>
      <c r="B316" s="217" t="s">
        <v>5273</v>
      </c>
      <c r="C316" s="29" t="s">
        <v>4832</v>
      </c>
      <c r="D316" s="219">
        <v>6000000</v>
      </c>
      <c r="E316" s="218">
        <v>0</v>
      </c>
      <c r="F316" s="218">
        <v>0</v>
      </c>
      <c r="G316" s="218">
        <v>0</v>
      </c>
      <c r="H316" s="263"/>
      <c r="I316" s="255" t="s">
        <v>6052</v>
      </c>
      <c r="J316" s="250"/>
    </row>
    <row r="317" spans="1:10" ht="33.75" x14ac:dyDescent="0.25">
      <c r="A317" s="217" t="s">
        <v>2109</v>
      </c>
      <c r="B317" s="217" t="s">
        <v>5337</v>
      </c>
      <c r="C317" s="29" t="s">
        <v>4898</v>
      </c>
      <c r="D317" s="219">
        <v>76590383.269999996</v>
      </c>
      <c r="E317" s="218">
        <v>0</v>
      </c>
      <c r="F317" s="218">
        <v>0</v>
      </c>
      <c r="G317" s="218">
        <v>0</v>
      </c>
      <c r="H317" s="263"/>
      <c r="I317" s="255" t="s">
        <v>6052</v>
      </c>
      <c r="J317" s="250"/>
    </row>
    <row r="318" spans="1:10" ht="33.75" x14ac:dyDescent="0.25">
      <c r="A318" s="217" t="s">
        <v>2111</v>
      </c>
      <c r="B318" s="217" t="s">
        <v>5324</v>
      </c>
      <c r="C318" s="29" t="s">
        <v>4885</v>
      </c>
      <c r="D318" s="219">
        <v>1255472211.4000001</v>
      </c>
      <c r="E318" s="218">
        <v>0</v>
      </c>
      <c r="F318" s="218">
        <v>0</v>
      </c>
      <c r="G318" s="218">
        <v>0</v>
      </c>
      <c r="H318" s="263"/>
      <c r="I318" s="255" t="s">
        <v>6052</v>
      </c>
      <c r="J318" s="250"/>
    </row>
    <row r="319" spans="1:10" ht="33.75" x14ac:dyDescent="0.25">
      <c r="A319" s="217" t="s">
        <v>2113</v>
      </c>
      <c r="B319" s="217" t="s">
        <v>5338</v>
      </c>
      <c r="C319" s="29" t="s">
        <v>4899</v>
      </c>
      <c r="D319" s="219">
        <v>315000</v>
      </c>
      <c r="E319" s="218">
        <v>0</v>
      </c>
      <c r="F319" s="218">
        <v>0</v>
      </c>
      <c r="G319" s="218">
        <v>0</v>
      </c>
      <c r="H319" s="263"/>
      <c r="I319" s="255" t="s">
        <v>6052</v>
      </c>
      <c r="J319" s="250"/>
    </row>
    <row r="320" spans="1:10" ht="33.75" x14ac:dyDescent="0.25">
      <c r="A320" s="217" t="s">
        <v>2115</v>
      </c>
      <c r="B320" s="217" t="s">
        <v>5339</v>
      </c>
      <c r="C320" s="29" t="s">
        <v>4900</v>
      </c>
      <c r="D320" s="219">
        <v>1982000</v>
      </c>
      <c r="E320" s="218">
        <v>0</v>
      </c>
      <c r="F320" s="218">
        <v>0</v>
      </c>
      <c r="G320" s="218">
        <v>0</v>
      </c>
      <c r="H320" s="263"/>
      <c r="I320" s="255" t="s">
        <v>6052</v>
      </c>
      <c r="J320" s="250"/>
    </row>
    <row r="321" spans="1:10" ht="33.75" x14ac:dyDescent="0.25">
      <c r="A321" s="217" t="s">
        <v>2117</v>
      </c>
      <c r="B321" s="217" t="s">
        <v>5340</v>
      </c>
      <c r="C321" s="29" t="s">
        <v>4901</v>
      </c>
      <c r="D321" s="219">
        <v>4685000</v>
      </c>
      <c r="E321" s="218">
        <v>0</v>
      </c>
      <c r="F321" s="218">
        <v>0</v>
      </c>
      <c r="G321" s="218">
        <v>0</v>
      </c>
      <c r="H321" s="263"/>
      <c r="I321" s="255" t="s">
        <v>6052</v>
      </c>
      <c r="J321" s="250"/>
    </row>
    <row r="322" spans="1:10" ht="33.75" x14ac:dyDescent="0.25">
      <c r="A322" s="217" t="s">
        <v>2120</v>
      </c>
      <c r="B322" s="217" t="s">
        <v>5341</v>
      </c>
      <c r="C322" s="29" t="s">
        <v>4902</v>
      </c>
      <c r="D322" s="219">
        <v>17023128.109999999</v>
      </c>
      <c r="E322" s="218">
        <v>0</v>
      </c>
      <c r="F322" s="218">
        <v>0</v>
      </c>
      <c r="G322" s="218">
        <v>0</v>
      </c>
      <c r="H322" s="263"/>
      <c r="I322" s="255" t="s">
        <v>6052</v>
      </c>
      <c r="J322" s="250"/>
    </row>
    <row r="323" spans="1:10" ht="33.75" x14ac:dyDescent="0.25">
      <c r="A323" s="217" t="s">
        <v>2123</v>
      </c>
      <c r="B323" s="217" t="s">
        <v>5342</v>
      </c>
      <c r="C323" s="29" t="s">
        <v>4903</v>
      </c>
      <c r="D323" s="219">
        <v>3680000</v>
      </c>
      <c r="E323" s="218">
        <v>0</v>
      </c>
      <c r="F323" s="218">
        <v>0</v>
      </c>
      <c r="G323" s="218">
        <v>0</v>
      </c>
      <c r="H323" s="263"/>
      <c r="I323" s="255" t="s">
        <v>6052</v>
      </c>
      <c r="J323" s="250"/>
    </row>
    <row r="324" spans="1:10" ht="33.75" x14ac:dyDescent="0.25">
      <c r="A324" s="217" t="s">
        <v>2125</v>
      </c>
      <c r="B324" s="217" t="s">
        <v>5343</v>
      </c>
      <c r="C324" s="29" t="s">
        <v>4904</v>
      </c>
      <c r="D324" s="219">
        <v>1741500</v>
      </c>
      <c r="E324" s="218">
        <v>0</v>
      </c>
      <c r="F324" s="218">
        <v>0</v>
      </c>
      <c r="G324" s="218">
        <v>0</v>
      </c>
      <c r="H324" s="263"/>
      <c r="I324" s="255" t="s">
        <v>6052</v>
      </c>
      <c r="J324" s="250"/>
    </row>
    <row r="325" spans="1:10" x14ac:dyDescent="0.25">
      <c r="A325" s="220" t="s">
        <v>294</v>
      </c>
      <c r="B325" s="220"/>
      <c r="C325" s="220"/>
      <c r="D325" s="222">
        <v>1367489222.78</v>
      </c>
      <c r="E325" s="221">
        <v>0</v>
      </c>
      <c r="F325" s="221">
        <v>0</v>
      </c>
      <c r="G325" s="221">
        <v>0</v>
      </c>
      <c r="H325" s="263"/>
      <c r="I325" s="255"/>
      <c r="J325" s="250"/>
    </row>
    <row r="326" spans="1:10" x14ac:dyDescent="0.25">
      <c r="A326" s="213" t="s">
        <v>2277</v>
      </c>
      <c r="B326" s="213" t="s">
        <v>4506</v>
      </c>
      <c r="C326" s="214" t="s">
        <v>4309</v>
      </c>
      <c r="D326" s="214"/>
      <c r="E326" s="214"/>
      <c r="F326" s="214"/>
      <c r="G326" s="214"/>
      <c r="H326" s="263"/>
      <c r="I326" s="255"/>
      <c r="J326" s="250"/>
    </row>
    <row r="327" spans="1:10" ht="22.5" x14ac:dyDescent="0.25">
      <c r="A327" s="217" t="s">
        <v>2106</v>
      </c>
      <c r="B327" s="217" t="s">
        <v>5344</v>
      </c>
      <c r="C327" s="29" t="s">
        <v>4905</v>
      </c>
      <c r="D327" s="219">
        <v>450000</v>
      </c>
      <c r="E327" s="218">
        <v>0</v>
      </c>
      <c r="F327" s="219">
        <v>1500000</v>
      </c>
      <c r="G327" s="219">
        <v>1500000</v>
      </c>
      <c r="H327" s="263"/>
      <c r="I327" s="255" t="s">
        <v>4631</v>
      </c>
      <c r="J327" s="250"/>
    </row>
    <row r="328" spans="1:10" x14ac:dyDescent="0.25">
      <c r="A328" s="220" t="s">
        <v>294</v>
      </c>
      <c r="B328" s="220"/>
      <c r="C328" s="220"/>
      <c r="D328" s="222">
        <v>450000</v>
      </c>
      <c r="E328" s="221">
        <v>0</v>
      </c>
      <c r="F328" s="222">
        <v>1500000</v>
      </c>
      <c r="G328" s="222">
        <v>1500000</v>
      </c>
      <c r="H328" s="263"/>
      <c r="I328" s="255"/>
      <c r="J328" s="250"/>
    </row>
    <row r="329" spans="1:10" x14ac:dyDescent="0.25">
      <c r="A329" s="213" t="s">
        <v>2279</v>
      </c>
      <c r="B329" s="213" t="s">
        <v>4510</v>
      </c>
      <c r="C329" s="214" t="s">
        <v>4313</v>
      </c>
      <c r="D329" s="214"/>
      <c r="E329" s="214"/>
      <c r="F329" s="214"/>
      <c r="G329" s="214"/>
      <c r="H329" s="263"/>
      <c r="I329" s="255"/>
      <c r="J329" s="250"/>
    </row>
    <row r="330" spans="1:10" ht="33.75" x14ac:dyDescent="0.25">
      <c r="A330" s="217" t="s">
        <v>2106</v>
      </c>
      <c r="B330" s="217" t="s">
        <v>5345</v>
      </c>
      <c r="C330" s="29" t="s">
        <v>4906</v>
      </c>
      <c r="D330" s="219">
        <v>289449270</v>
      </c>
      <c r="E330" s="219">
        <v>240222500</v>
      </c>
      <c r="F330" s="219">
        <v>350000000</v>
      </c>
      <c r="G330" s="219">
        <v>375000000</v>
      </c>
      <c r="H330" s="263"/>
      <c r="I330" s="255" t="s">
        <v>4631</v>
      </c>
      <c r="J330" s="250"/>
    </row>
    <row r="331" spans="1:10" x14ac:dyDescent="0.25">
      <c r="A331" s="220" t="s">
        <v>294</v>
      </c>
      <c r="B331" s="220"/>
      <c r="C331" s="220"/>
      <c r="D331" s="222">
        <v>289449270</v>
      </c>
      <c r="E331" s="222">
        <v>240222500</v>
      </c>
      <c r="F331" s="222">
        <v>350000000</v>
      </c>
      <c r="G331" s="222">
        <v>375000000</v>
      </c>
      <c r="H331" s="263"/>
      <c r="I331" s="255"/>
      <c r="J331" s="250"/>
    </row>
    <row r="332" spans="1:10" ht="22.5" x14ac:dyDescent="0.25">
      <c r="A332" s="213" t="s">
        <v>2283</v>
      </c>
      <c r="B332" s="213" t="s">
        <v>4513</v>
      </c>
      <c r="C332" s="214" t="s">
        <v>4316</v>
      </c>
      <c r="D332" s="214"/>
      <c r="E332" s="214"/>
      <c r="F332" s="214"/>
      <c r="G332" s="214"/>
      <c r="H332" s="263"/>
      <c r="I332" s="255" t="s">
        <v>4631</v>
      </c>
      <c r="J332" s="250"/>
    </row>
    <row r="333" spans="1:10" ht="22.5" x14ac:dyDescent="0.25">
      <c r="A333" s="217" t="s">
        <v>2106</v>
      </c>
      <c r="B333" s="217" t="s">
        <v>5176</v>
      </c>
      <c r="C333" s="29" t="s">
        <v>4735</v>
      </c>
      <c r="D333" s="218">
        <v>0</v>
      </c>
      <c r="E333" s="218">
        <v>0</v>
      </c>
      <c r="F333" s="219">
        <v>500000</v>
      </c>
      <c r="G333" s="219">
        <v>1000000</v>
      </c>
      <c r="H333" s="263"/>
      <c r="I333" s="255" t="s">
        <v>4631</v>
      </c>
      <c r="J333" s="250"/>
    </row>
    <row r="334" spans="1:10" ht="22.5" x14ac:dyDescent="0.25">
      <c r="A334" s="217" t="s">
        <v>2109</v>
      </c>
      <c r="B334" s="217" t="s">
        <v>5191</v>
      </c>
      <c r="C334" s="29" t="s">
        <v>4750</v>
      </c>
      <c r="D334" s="219">
        <v>3760500</v>
      </c>
      <c r="E334" s="219">
        <v>2318000</v>
      </c>
      <c r="F334" s="219">
        <v>3000000</v>
      </c>
      <c r="G334" s="219">
        <v>5000000</v>
      </c>
      <c r="H334" s="263"/>
      <c r="I334" s="255" t="s">
        <v>4631</v>
      </c>
      <c r="J334" s="250"/>
    </row>
    <row r="335" spans="1:10" ht="22.5" x14ac:dyDescent="0.25">
      <c r="A335" s="217" t="s">
        <v>2111</v>
      </c>
      <c r="B335" s="217" t="s">
        <v>5354</v>
      </c>
      <c r="C335" s="29" t="s">
        <v>4915</v>
      </c>
      <c r="D335" s="219">
        <v>1095000</v>
      </c>
      <c r="E335" s="219">
        <v>998000</v>
      </c>
      <c r="F335" s="219">
        <v>2000000</v>
      </c>
      <c r="G335" s="219">
        <v>4000000</v>
      </c>
      <c r="H335" s="263"/>
      <c r="I335" s="255" t="s">
        <v>4631</v>
      </c>
      <c r="J335" s="250"/>
    </row>
    <row r="336" spans="1:10" ht="22.5" x14ac:dyDescent="0.25">
      <c r="A336" s="217" t="s">
        <v>2113</v>
      </c>
      <c r="B336" s="217" t="s">
        <v>5355</v>
      </c>
      <c r="C336" s="29" t="s">
        <v>4916</v>
      </c>
      <c r="D336" s="219">
        <v>5590000</v>
      </c>
      <c r="E336" s="219">
        <v>3000000</v>
      </c>
      <c r="F336" s="219">
        <v>3000000</v>
      </c>
      <c r="G336" s="219">
        <v>7000000</v>
      </c>
      <c r="H336" s="263"/>
      <c r="I336" s="255" t="s">
        <v>4631</v>
      </c>
      <c r="J336" s="250"/>
    </row>
    <row r="337" spans="1:10" x14ac:dyDescent="0.25">
      <c r="A337" s="217" t="s">
        <v>2115</v>
      </c>
      <c r="B337" s="217" t="s">
        <v>5356</v>
      </c>
      <c r="C337" s="29" t="s">
        <v>4917</v>
      </c>
      <c r="D337" s="219">
        <v>5000000</v>
      </c>
      <c r="E337" s="218">
        <v>0</v>
      </c>
      <c r="F337" s="218">
        <v>0</v>
      </c>
      <c r="G337" s="218">
        <v>0</v>
      </c>
      <c r="H337" s="263"/>
      <c r="I337" s="255" t="s">
        <v>6051</v>
      </c>
      <c r="J337" s="250"/>
    </row>
    <row r="338" spans="1:10" ht="22.5" x14ac:dyDescent="0.25">
      <c r="A338" s="217" t="s">
        <v>2120</v>
      </c>
      <c r="B338" s="217" t="s">
        <v>5357</v>
      </c>
      <c r="C338" s="29" t="s">
        <v>4918</v>
      </c>
      <c r="D338" s="218">
        <v>0</v>
      </c>
      <c r="E338" s="219">
        <v>945000</v>
      </c>
      <c r="F338" s="219">
        <v>2000000</v>
      </c>
      <c r="G338" s="219">
        <v>1000000</v>
      </c>
      <c r="H338" s="263"/>
      <c r="I338" s="255" t="s">
        <v>4631</v>
      </c>
      <c r="J338" s="250"/>
    </row>
    <row r="339" spans="1:10" ht="22.5" x14ac:dyDescent="0.25">
      <c r="A339" s="217" t="s">
        <v>2123</v>
      </c>
      <c r="B339" s="217" t="s">
        <v>5358</v>
      </c>
      <c r="C339" s="29" t="s">
        <v>4919</v>
      </c>
      <c r="D339" s="218">
        <v>0</v>
      </c>
      <c r="E339" s="219">
        <v>989400</v>
      </c>
      <c r="F339" s="219">
        <v>2000000</v>
      </c>
      <c r="G339" s="219">
        <v>1000000</v>
      </c>
      <c r="H339" s="263"/>
      <c r="I339" s="255" t="s">
        <v>4631</v>
      </c>
      <c r="J339" s="250"/>
    </row>
    <row r="340" spans="1:10" ht="22.5" x14ac:dyDescent="0.25">
      <c r="A340" s="217" t="s">
        <v>2125</v>
      </c>
      <c r="B340" s="217" t="s">
        <v>5359</v>
      </c>
      <c r="C340" s="29" t="s">
        <v>4920</v>
      </c>
      <c r="D340" s="218">
        <v>0</v>
      </c>
      <c r="E340" s="219">
        <v>2672000</v>
      </c>
      <c r="F340" s="219">
        <v>5000000</v>
      </c>
      <c r="G340" s="219">
        <v>5000000</v>
      </c>
      <c r="H340" s="263"/>
      <c r="I340" s="255" t="s">
        <v>4631</v>
      </c>
      <c r="J340" s="250"/>
    </row>
    <row r="341" spans="1:10" ht="22.5" x14ac:dyDescent="0.25">
      <c r="A341" s="217" t="s">
        <v>2129</v>
      </c>
      <c r="B341" s="217" t="s">
        <v>5360</v>
      </c>
      <c r="C341" s="29" t="s">
        <v>4921</v>
      </c>
      <c r="D341" s="219">
        <v>1000000</v>
      </c>
      <c r="E341" s="218">
        <v>0</v>
      </c>
      <c r="F341" s="219">
        <v>1000000</v>
      </c>
      <c r="G341" s="219">
        <v>1000000</v>
      </c>
      <c r="H341" s="263"/>
      <c r="I341" s="255" t="s">
        <v>4631</v>
      </c>
      <c r="J341" s="250"/>
    </row>
    <row r="342" spans="1:10" ht="33.75" x14ac:dyDescent="0.25">
      <c r="A342" s="217" t="s">
        <v>2131</v>
      </c>
      <c r="B342" s="217" t="s">
        <v>5361</v>
      </c>
      <c r="C342" s="29" t="s">
        <v>4922</v>
      </c>
      <c r="D342" s="219">
        <v>990000</v>
      </c>
      <c r="E342" s="218">
        <v>0</v>
      </c>
      <c r="F342" s="219">
        <v>3000000</v>
      </c>
      <c r="G342" s="219">
        <v>3000000</v>
      </c>
      <c r="H342" s="263"/>
      <c r="I342" s="255" t="s">
        <v>4631</v>
      </c>
      <c r="J342" s="250"/>
    </row>
    <row r="343" spans="1:10" ht="22.5" x14ac:dyDescent="0.25">
      <c r="A343" s="217" t="s">
        <v>2133</v>
      </c>
      <c r="B343" s="217" t="s">
        <v>5362</v>
      </c>
      <c r="C343" s="29" t="s">
        <v>4923</v>
      </c>
      <c r="D343" s="219">
        <v>838000</v>
      </c>
      <c r="E343" s="218">
        <v>0</v>
      </c>
      <c r="F343" s="219">
        <v>2000000</v>
      </c>
      <c r="G343" s="219">
        <v>3000000</v>
      </c>
      <c r="H343" s="263"/>
      <c r="I343" s="255" t="s">
        <v>4631</v>
      </c>
      <c r="J343" s="250"/>
    </row>
    <row r="344" spans="1:10" ht="22.5" x14ac:dyDescent="0.25">
      <c r="A344" s="217" t="s">
        <v>2135</v>
      </c>
      <c r="B344" s="217" t="s">
        <v>5363</v>
      </c>
      <c r="C344" s="29" t="s">
        <v>4924</v>
      </c>
      <c r="D344" s="219">
        <v>3340200</v>
      </c>
      <c r="E344" s="218">
        <v>0</v>
      </c>
      <c r="F344" s="219">
        <v>1000000</v>
      </c>
      <c r="G344" s="219">
        <v>1000000</v>
      </c>
      <c r="H344" s="263"/>
      <c r="I344" s="255" t="s">
        <v>4631</v>
      </c>
      <c r="J344" s="250"/>
    </row>
    <row r="345" spans="1:10" ht="22.5" x14ac:dyDescent="0.25">
      <c r="A345" s="217" t="s">
        <v>2140</v>
      </c>
      <c r="B345" s="217" t="s">
        <v>5364</v>
      </c>
      <c r="C345" s="29" t="s">
        <v>4925</v>
      </c>
      <c r="D345" s="219">
        <v>1000000</v>
      </c>
      <c r="E345" s="219">
        <v>900000</v>
      </c>
      <c r="F345" s="219">
        <v>1000000</v>
      </c>
      <c r="G345" s="219">
        <v>1000000</v>
      </c>
      <c r="H345" s="263"/>
      <c r="I345" s="255" t="s">
        <v>4631</v>
      </c>
      <c r="J345" s="250"/>
    </row>
    <row r="346" spans="1:10" ht="22.5" x14ac:dyDescent="0.25">
      <c r="A346" s="217" t="s">
        <v>2144</v>
      </c>
      <c r="B346" s="217" t="s">
        <v>5365</v>
      </c>
      <c r="C346" s="29" t="s">
        <v>4926</v>
      </c>
      <c r="D346" s="219">
        <v>1000000</v>
      </c>
      <c r="E346" s="218">
        <v>0</v>
      </c>
      <c r="F346" s="219">
        <v>500000</v>
      </c>
      <c r="G346" s="219">
        <v>1000000</v>
      </c>
      <c r="H346" s="263"/>
      <c r="I346" s="255" t="s">
        <v>4631</v>
      </c>
      <c r="J346" s="250"/>
    </row>
    <row r="347" spans="1:10" ht="22.5" x14ac:dyDescent="0.25">
      <c r="A347" s="217" t="s">
        <v>2146</v>
      </c>
      <c r="B347" s="217" t="s">
        <v>5366</v>
      </c>
      <c r="C347" s="29" t="s">
        <v>4927</v>
      </c>
      <c r="D347" s="219">
        <v>906000</v>
      </c>
      <c r="E347" s="219">
        <v>2125750</v>
      </c>
      <c r="F347" s="219">
        <v>3500000</v>
      </c>
      <c r="G347" s="219">
        <v>3500000</v>
      </c>
      <c r="H347" s="263"/>
      <c r="I347" s="255" t="s">
        <v>4631</v>
      </c>
      <c r="J347" s="250"/>
    </row>
    <row r="348" spans="1:10" ht="22.5" x14ac:dyDescent="0.25">
      <c r="A348" s="217" t="s">
        <v>2148</v>
      </c>
      <c r="B348" s="217" t="s">
        <v>5367</v>
      </c>
      <c r="C348" s="29" t="s">
        <v>4928</v>
      </c>
      <c r="D348" s="219">
        <v>865970</v>
      </c>
      <c r="E348" s="219">
        <v>980000</v>
      </c>
      <c r="F348" s="219">
        <v>3000000</v>
      </c>
      <c r="G348" s="219">
        <v>4500000</v>
      </c>
      <c r="H348" s="263"/>
      <c r="I348" s="255" t="s">
        <v>4631</v>
      </c>
      <c r="J348" s="250"/>
    </row>
    <row r="349" spans="1:10" ht="22.5" x14ac:dyDescent="0.25">
      <c r="A349" s="217" t="s">
        <v>2150</v>
      </c>
      <c r="B349" s="217" t="s">
        <v>5368</v>
      </c>
      <c r="C349" s="29" t="s">
        <v>4929</v>
      </c>
      <c r="D349" s="218">
        <v>0</v>
      </c>
      <c r="E349" s="219">
        <v>900000</v>
      </c>
      <c r="F349" s="219">
        <v>8000000</v>
      </c>
      <c r="G349" s="219">
        <v>3000000</v>
      </c>
      <c r="H349" s="263"/>
      <c r="I349" s="255" t="s">
        <v>4631</v>
      </c>
      <c r="J349" s="250"/>
    </row>
    <row r="350" spans="1:10" ht="22.5" x14ac:dyDescent="0.25">
      <c r="A350" s="220" t="s">
        <v>294</v>
      </c>
      <c r="B350" s="220"/>
      <c r="C350" s="220"/>
      <c r="D350" s="222">
        <v>25385670</v>
      </c>
      <c r="E350" s="222">
        <v>15828150</v>
      </c>
      <c r="F350" s="222">
        <v>40500000</v>
      </c>
      <c r="G350" s="222">
        <v>45000000</v>
      </c>
      <c r="H350" s="263"/>
      <c r="I350" s="255" t="s">
        <v>4631</v>
      </c>
      <c r="J350" s="250"/>
    </row>
    <row r="351" spans="1:10" ht="22.5" x14ac:dyDescent="0.25">
      <c r="A351" s="213" t="s">
        <v>2285</v>
      </c>
      <c r="B351" s="213" t="s">
        <v>4514</v>
      </c>
      <c r="C351" s="214" t="s">
        <v>4317</v>
      </c>
      <c r="D351" s="214"/>
      <c r="E351" s="214"/>
      <c r="F351" s="214"/>
      <c r="G351" s="214"/>
      <c r="H351" s="263"/>
      <c r="I351" s="255" t="s">
        <v>4631</v>
      </c>
      <c r="J351" s="250"/>
    </row>
    <row r="352" spans="1:10" ht="22.5" x14ac:dyDescent="0.25">
      <c r="A352" s="217" t="s">
        <v>2106</v>
      </c>
      <c r="B352" s="217" t="s">
        <v>5194</v>
      </c>
      <c r="C352" s="29" t="s">
        <v>4753</v>
      </c>
      <c r="D352" s="219">
        <v>24000000</v>
      </c>
      <c r="E352" s="219">
        <v>934200</v>
      </c>
      <c r="F352" s="219">
        <v>15000000</v>
      </c>
      <c r="G352" s="219">
        <v>15000000</v>
      </c>
      <c r="H352" s="263"/>
      <c r="I352" s="255" t="s">
        <v>4631</v>
      </c>
      <c r="J352" s="250"/>
    </row>
    <row r="353" spans="1:10" ht="22.5" x14ac:dyDescent="0.25">
      <c r="A353" s="217" t="s">
        <v>2109</v>
      </c>
      <c r="B353" s="217" t="s">
        <v>5321</v>
      </c>
      <c r="C353" s="29" t="s">
        <v>4882</v>
      </c>
      <c r="D353" s="218">
        <v>0</v>
      </c>
      <c r="E353" s="218">
        <v>0</v>
      </c>
      <c r="F353" s="219">
        <v>10000000</v>
      </c>
      <c r="G353" s="219">
        <v>10000000</v>
      </c>
      <c r="H353" s="263"/>
      <c r="I353" s="255" t="s">
        <v>4631</v>
      </c>
      <c r="J353" s="250"/>
    </row>
    <row r="354" spans="1:10" ht="22.5" x14ac:dyDescent="0.25">
      <c r="A354" s="217" t="s">
        <v>2111</v>
      </c>
      <c r="B354" s="217" t="s">
        <v>5273</v>
      </c>
      <c r="C354" s="29" t="s">
        <v>4832</v>
      </c>
      <c r="D354" s="219">
        <v>9000000</v>
      </c>
      <c r="E354" s="218">
        <v>0</v>
      </c>
      <c r="F354" s="219">
        <v>5000000</v>
      </c>
      <c r="G354" s="219">
        <v>5000000</v>
      </c>
      <c r="H354" s="263"/>
      <c r="I354" s="255" t="s">
        <v>4631</v>
      </c>
      <c r="J354" s="250"/>
    </row>
    <row r="355" spans="1:10" ht="22.5" x14ac:dyDescent="0.25">
      <c r="A355" s="217" t="s">
        <v>2113</v>
      </c>
      <c r="B355" s="217" t="s">
        <v>5369</v>
      </c>
      <c r="C355" s="29" t="s">
        <v>4930</v>
      </c>
      <c r="D355" s="219">
        <v>990000</v>
      </c>
      <c r="E355" s="219">
        <v>925400</v>
      </c>
      <c r="F355" s="219">
        <v>8000000</v>
      </c>
      <c r="G355" s="219">
        <v>8000000</v>
      </c>
      <c r="H355" s="263"/>
      <c r="I355" s="255" t="s">
        <v>4631</v>
      </c>
      <c r="J355" s="250"/>
    </row>
    <row r="356" spans="1:10" ht="22.5" x14ac:dyDescent="0.25">
      <c r="A356" s="217" t="s">
        <v>2115</v>
      </c>
      <c r="B356" s="217" t="s">
        <v>5370</v>
      </c>
      <c r="C356" s="29" t="s">
        <v>4931</v>
      </c>
      <c r="D356" s="218">
        <v>0</v>
      </c>
      <c r="E356" s="218">
        <v>0</v>
      </c>
      <c r="F356" s="219">
        <v>5000000</v>
      </c>
      <c r="G356" s="218">
        <v>0</v>
      </c>
      <c r="H356" s="263"/>
      <c r="I356" s="255" t="s">
        <v>6051</v>
      </c>
      <c r="J356" s="250"/>
    </row>
    <row r="357" spans="1:10" ht="22.5" x14ac:dyDescent="0.25">
      <c r="A357" s="217" t="s">
        <v>2120</v>
      </c>
      <c r="B357" s="217" t="s">
        <v>5371</v>
      </c>
      <c r="C357" s="29" t="s">
        <v>4932</v>
      </c>
      <c r="D357" s="218">
        <v>0</v>
      </c>
      <c r="E357" s="218">
        <v>0</v>
      </c>
      <c r="F357" s="219">
        <v>2000000</v>
      </c>
      <c r="G357" s="219">
        <v>2000000</v>
      </c>
      <c r="H357" s="263"/>
      <c r="I357" s="255" t="s">
        <v>4631</v>
      </c>
      <c r="J357" s="250"/>
    </row>
    <row r="358" spans="1:10" ht="22.5" x14ac:dyDescent="0.25">
      <c r="A358" s="217" t="s">
        <v>2123</v>
      </c>
      <c r="B358" s="217" t="s">
        <v>5372</v>
      </c>
      <c r="C358" s="29" t="s">
        <v>4933</v>
      </c>
      <c r="D358" s="219">
        <v>52950000</v>
      </c>
      <c r="E358" s="219">
        <v>25750000</v>
      </c>
      <c r="F358" s="219">
        <v>82000000</v>
      </c>
      <c r="G358" s="219">
        <v>120000000</v>
      </c>
      <c r="H358" s="263"/>
      <c r="I358" s="255" t="s">
        <v>4631</v>
      </c>
      <c r="J358" s="250"/>
    </row>
    <row r="359" spans="1:10" ht="22.5" x14ac:dyDescent="0.25">
      <c r="A359" s="217" t="s">
        <v>2125</v>
      </c>
      <c r="B359" s="217" t="s">
        <v>5373</v>
      </c>
      <c r="C359" s="29" t="s">
        <v>4934</v>
      </c>
      <c r="D359" s="219">
        <v>1889500</v>
      </c>
      <c r="E359" s="218">
        <v>0</v>
      </c>
      <c r="F359" s="219">
        <v>5000000</v>
      </c>
      <c r="G359" s="219">
        <v>8000000</v>
      </c>
      <c r="H359" s="263"/>
      <c r="I359" s="255" t="s">
        <v>4631</v>
      </c>
      <c r="J359" s="250"/>
    </row>
    <row r="360" spans="1:10" ht="22.5" x14ac:dyDescent="0.25">
      <c r="A360" s="217" t="s">
        <v>2131</v>
      </c>
      <c r="B360" s="217" t="s">
        <v>5374</v>
      </c>
      <c r="C360" s="29" t="s">
        <v>4935</v>
      </c>
      <c r="D360" s="219">
        <v>13393250</v>
      </c>
      <c r="E360" s="218">
        <v>0</v>
      </c>
      <c r="F360" s="219">
        <v>22000000</v>
      </c>
      <c r="G360" s="219">
        <v>20000000</v>
      </c>
      <c r="H360" s="263"/>
      <c r="I360" s="255" t="s">
        <v>4631</v>
      </c>
      <c r="J360" s="250"/>
    </row>
    <row r="361" spans="1:10" ht="22.5" x14ac:dyDescent="0.25">
      <c r="A361" s="217" t="s">
        <v>2133</v>
      </c>
      <c r="B361" s="217" t="s">
        <v>5375</v>
      </c>
      <c r="C361" s="29" t="s">
        <v>4936</v>
      </c>
      <c r="D361" s="219">
        <v>3369000</v>
      </c>
      <c r="E361" s="219">
        <v>720000</v>
      </c>
      <c r="F361" s="219">
        <v>20291541</v>
      </c>
      <c r="G361" s="219">
        <v>15000000</v>
      </c>
      <c r="H361" s="263"/>
      <c r="I361" s="255" t="s">
        <v>4631</v>
      </c>
      <c r="J361" s="250"/>
    </row>
    <row r="362" spans="1:10" ht="22.5" x14ac:dyDescent="0.25">
      <c r="A362" s="217" t="s">
        <v>2135</v>
      </c>
      <c r="B362" s="217" t="s">
        <v>5376</v>
      </c>
      <c r="C362" s="29" t="s">
        <v>4937</v>
      </c>
      <c r="D362" s="219">
        <v>4150000</v>
      </c>
      <c r="E362" s="219">
        <v>2300000</v>
      </c>
      <c r="F362" s="219">
        <v>5000000</v>
      </c>
      <c r="G362" s="219">
        <v>15000000</v>
      </c>
      <c r="H362" s="263"/>
      <c r="I362" s="255" t="s">
        <v>4631</v>
      </c>
      <c r="J362" s="250"/>
    </row>
    <row r="363" spans="1:10" ht="22.5" x14ac:dyDescent="0.25">
      <c r="A363" s="217" t="s">
        <v>2137</v>
      </c>
      <c r="B363" s="217" t="s">
        <v>5377</v>
      </c>
      <c r="C363" s="29" t="s">
        <v>4938</v>
      </c>
      <c r="D363" s="219">
        <v>9559000</v>
      </c>
      <c r="E363" s="219">
        <v>5216000</v>
      </c>
      <c r="F363" s="219">
        <v>12000000</v>
      </c>
      <c r="G363" s="219">
        <v>10000000</v>
      </c>
      <c r="H363" s="263"/>
      <c r="I363" s="255" t="s">
        <v>4631</v>
      </c>
      <c r="J363" s="250"/>
    </row>
    <row r="364" spans="1:10" ht="22.5" x14ac:dyDescent="0.25">
      <c r="A364" s="217" t="s">
        <v>2140</v>
      </c>
      <c r="B364" s="217" t="s">
        <v>5378</v>
      </c>
      <c r="C364" s="29" t="s">
        <v>4939</v>
      </c>
      <c r="D364" s="219">
        <v>800000</v>
      </c>
      <c r="E364" s="218">
        <v>0</v>
      </c>
      <c r="F364" s="219">
        <v>30000000</v>
      </c>
      <c r="G364" s="219">
        <v>15000000</v>
      </c>
      <c r="H364" s="263"/>
      <c r="I364" s="255" t="s">
        <v>4631</v>
      </c>
      <c r="J364" s="250"/>
    </row>
    <row r="365" spans="1:10" ht="22.5" x14ac:dyDescent="0.25">
      <c r="A365" s="217" t="s">
        <v>2142</v>
      </c>
      <c r="B365" s="217" t="s">
        <v>5379</v>
      </c>
      <c r="C365" s="29" t="s">
        <v>4940</v>
      </c>
      <c r="D365" s="218">
        <v>0</v>
      </c>
      <c r="E365" s="218">
        <v>0</v>
      </c>
      <c r="F365" s="219">
        <v>1000000</v>
      </c>
      <c r="G365" s="219">
        <v>15000000</v>
      </c>
      <c r="H365" s="263"/>
      <c r="I365" s="255" t="s">
        <v>4631</v>
      </c>
      <c r="J365" s="250"/>
    </row>
    <row r="366" spans="1:10" ht="22.5" x14ac:dyDescent="0.25">
      <c r="A366" s="217" t="s">
        <v>2144</v>
      </c>
      <c r="B366" s="217" t="s">
        <v>5380</v>
      </c>
      <c r="C366" s="29" t="s">
        <v>4941</v>
      </c>
      <c r="D366" s="218">
        <v>0</v>
      </c>
      <c r="E366" s="218">
        <v>0</v>
      </c>
      <c r="F366" s="219">
        <v>10000000</v>
      </c>
      <c r="G366" s="219">
        <v>10000000</v>
      </c>
      <c r="H366" s="263"/>
      <c r="I366" s="255" t="s">
        <v>4631</v>
      </c>
      <c r="J366" s="250"/>
    </row>
    <row r="367" spans="1:10" ht="22.5" x14ac:dyDescent="0.25">
      <c r="A367" s="217" t="s">
        <v>2146</v>
      </c>
      <c r="B367" s="217" t="s">
        <v>5381</v>
      </c>
      <c r="C367" s="29" t="s">
        <v>4942</v>
      </c>
      <c r="D367" s="219">
        <v>2606500</v>
      </c>
      <c r="E367" s="218">
        <v>0</v>
      </c>
      <c r="F367" s="219">
        <v>6000000</v>
      </c>
      <c r="G367" s="219">
        <v>50000000</v>
      </c>
      <c r="H367" s="263"/>
      <c r="I367" s="255" t="s">
        <v>4631</v>
      </c>
      <c r="J367" s="250"/>
    </row>
    <row r="368" spans="1:10" ht="22.5" x14ac:dyDescent="0.25">
      <c r="A368" s="217" t="s">
        <v>2148</v>
      </c>
      <c r="B368" s="217" t="s">
        <v>5382</v>
      </c>
      <c r="C368" s="29" t="s">
        <v>4943</v>
      </c>
      <c r="D368" s="218">
        <v>0</v>
      </c>
      <c r="E368" s="218">
        <v>0</v>
      </c>
      <c r="F368" s="219">
        <v>2000000</v>
      </c>
      <c r="G368" s="219">
        <v>15000000</v>
      </c>
      <c r="H368" s="263"/>
      <c r="I368" s="255" t="s">
        <v>4631</v>
      </c>
      <c r="J368" s="250"/>
    </row>
    <row r="369" spans="1:10" ht="22.5" x14ac:dyDescent="0.25">
      <c r="A369" s="217" t="s">
        <v>2150</v>
      </c>
      <c r="B369" s="217" t="s">
        <v>5383</v>
      </c>
      <c r="C369" s="29" t="s">
        <v>4944</v>
      </c>
      <c r="D369" s="219">
        <v>4278600</v>
      </c>
      <c r="E369" s="219">
        <v>5880000</v>
      </c>
      <c r="F369" s="219">
        <v>100000000</v>
      </c>
      <c r="G369" s="219">
        <v>92000000</v>
      </c>
      <c r="H369" s="263"/>
      <c r="I369" s="255" t="s">
        <v>4631</v>
      </c>
      <c r="J369" s="250"/>
    </row>
    <row r="370" spans="1:10" ht="22.5" x14ac:dyDescent="0.25">
      <c r="A370" s="217" t="s">
        <v>2152</v>
      </c>
      <c r="B370" s="217" t="s">
        <v>5384</v>
      </c>
      <c r="C370" s="29" t="s">
        <v>4945</v>
      </c>
      <c r="D370" s="219">
        <v>2175000</v>
      </c>
      <c r="E370" s="219">
        <v>5800000</v>
      </c>
      <c r="F370" s="219">
        <v>15000000</v>
      </c>
      <c r="G370" s="219">
        <v>10000000</v>
      </c>
      <c r="H370" s="263"/>
      <c r="I370" s="255" t="s">
        <v>4631</v>
      </c>
      <c r="J370" s="250"/>
    </row>
    <row r="371" spans="1:10" ht="22.5" x14ac:dyDescent="0.25">
      <c r="A371" s="217" t="s">
        <v>2156</v>
      </c>
      <c r="B371" s="217" t="s">
        <v>5385</v>
      </c>
      <c r="C371" s="29" t="s">
        <v>4946</v>
      </c>
      <c r="D371" s="218">
        <v>0</v>
      </c>
      <c r="E371" s="218">
        <v>0</v>
      </c>
      <c r="F371" s="219">
        <v>20000000</v>
      </c>
      <c r="G371" s="218">
        <v>0</v>
      </c>
      <c r="H371" s="263"/>
      <c r="I371" s="255" t="s">
        <v>6051</v>
      </c>
      <c r="J371" s="250"/>
    </row>
    <row r="372" spans="1:10" ht="22.5" x14ac:dyDescent="0.25">
      <c r="A372" s="217" t="s">
        <v>2159</v>
      </c>
      <c r="B372" s="217" t="s">
        <v>5386</v>
      </c>
      <c r="C372" s="29" t="s">
        <v>4947</v>
      </c>
      <c r="D372" s="218">
        <v>0</v>
      </c>
      <c r="E372" s="218">
        <v>0</v>
      </c>
      <c r="F372" s="219">
        <v>20000000</v>
      </c>
      <c r="G372" s="219">
        <v>13000000</v>
      </c>
      <c r="H372" s="263"/>
      <c r="I372" s="255" t="s">
        <v>4631</v>
      </c>
      <c r="J372" s="250"/>
    </row>
    <row r="373" spans="1:10" ht="22.5" x14ac:dyDescent="0.25">
      <c r="A373" s="217" t="s">
        <v>2162</v>
      </c>
      <c r="B373" s="217" t="s">
        <v>5387</v>
      </c>
      <c r="C373" s="29" t="s">
        <v>4948</v>
      </c>
      <c r="D373" s="218">
        <v>0</v>
      </c>
      <c r="E373" s="218">
        <v>0</v>
      </c>
      <c r="F373" s="219">
        <v>10000000</v>
      </c>
      <c r="G373" s="219">
        <v>10000000</v>
      </c>
      <c r="H373" s="263"/>
      <c r="I373" s="255" t="s">
        <v>4631</v>
      </c>
      <c r="J373" s="250"/>
    </row>
    <row r="374" spans="1:10" ht="22.5" x14ac:dyDescent="0.25">
      <c r="A374" s="217" t="s">
        <v>2164</v>
      </c>
      <c r="B374" s="217" t="s">
        <v>5388</v>
      </c>
      <c r="C374" s="29" t="s">
        <v>4949</v>
      </c>
      <c r="D374" s="218">
        <v>0</v>
      </c>
      <c r="E374" s="218">
        <v>0</v>
      </c>
      <c r="F374" s="219">
        <v>100000000</v>
      </c>
      <c r="G374" s="219">
        <v>100000000</v>
      </c>
      <c r="H374" s="263">
        <f>G374</f>
        <v>100000000</v>
      </c>
      <c r="I374" s="255"/>
      <c r="J374" s="255" t="s">
        <v>5905</v>
      </c>
    </row>
    <row r="375" spans="1:10" ht="22.5" x14ac:dyDescent="0.25">
      <c r="A375" s="220" t="s">
        <v>294</v>
      </c>
      <c r="B375" s="220"/>
      <c r="C375" s="220"/>
      <c r="D375" s="222">
        <v>129160850</v>
      </c>
      <c r="E375" s="222">
        <v>47525600</v>
      </c>
      <c r="F375" s="222">
        <v>505291541</v>
      </c>
      <c r="G375" s="222">
        <v>558000000</v>
      </c>
      <c r="H375" s="222">
        <f>H374</f>
        <v>100000000</v>
      </c>
      <c r="I375" s="255" t="s">
        <v>4631</v>
      </c>
      <c r="J375" s="250"/>
    </row>
    <row r="376" spans="1:10" ht="22.5" x14ac:dyDescent="0.25">
      <c r="A376" s="213" t="s">
        <v>2289</v>
      </c>
      <c r="B376" s="213" t="s">
        <v>4517</v>
      </c>
      <c r="C376" s="214" t="s">
        <v>4320</v>
      </c>
      <c r="D376" s="214"/>
      <c r="E376" s="214"/>
      <c r="F376" s="214"/>
      <c r="G376" s="214"/>
      <c r="H376" s="263"/>
      <c r="I376" s="255" t="s">
        <v>4631</v>
      </c>
      <c r="J376" s="250"/>
    </row>
    <row r="377" spans="1:10" ht="22.5" x14ac:dyDescent="0.25">
      <c r="A377" s="217" t="s">
        <v>2106</v>
      </c>
      <c r="B377" s="217" t="s">
        <v>5389</v>
      </c>
      <c r="C377" s="29" t="s">
        <v>4950</v>
      </c>
      <c r="D377" s="219">
        <v>3410500</v>
      </c>
      <c r="E377" s="219">
        <v>457142.85</v>
      </c>
      <c r="F377" s="219">
        <v>4000000</v>
      </c>
      <c r="G377" s="219">
        <v>2000000</v>
      </c>
      <c r="H377" s="263"/>
      <c r="I377" s="255" t="s">
        <v>4631</v>
      </c>
      <c r="J377" s="250"/>
    </row>
    <row r="378" spans="1:10" ht="22.5" x14ac:dyDescent="0.25">
      <c r="A378" s="217" t="s">
        <v>2109</v>
      </c>
      <c r="B378" s="217" t="s">
        <v>5390</v>
      </c>
      <c r="C378" s="29" t="s">
        <v>4951</v>
      </c>
      <c r="D378" s="218">
        <v>0</v>
      </c>
      <c r="E378" s="218">
        <v>0</v>
      </c>
      <c r="F378" s="219">
        <v>1500000</v>
      </c>
      <c r="G378" s="219">
        <v>500000</v>
      </c>
      <c r="H378" s="263"/>
      <c r="I378" s="255" t="s">
        <v>4631</v>
      </c>
      <c r="J378" s="250"/>
    </row>
    <row r="379" spans="1:10" ht="22.5" x14ac:dyDescent="0.25">
      <c r="A379" s="217" t="s">
        <v>2111</v>
      </c>
      <c r="B379" s="217" t="s">
        <v>5391</v>
      </c>
      <c r="C379" s="29" t="s">
        <v>4952</v>
      </c>
      <c r="D379" s="219">
        <v>268500</v>
      </c>
      <c r="E379" s="219">
        <v>514000</v>
      </c>
      <c r="F379" s="219">
        <v>8000000</v>
      </c>
      <c r="G379" s="219">
        <v>3300000</v>
      </c>
      <c r="H379" s="263"/>
      <c r="I379" s="255" t="s">
        <v>4631</v>
      </c>
      <c r="J379" s="250"/>
    </row>
    <row r="380" spans="1:10" ht="22.5" x14ac:dyDescent="0.25">
      <c r="A380" s="217" t="s">
        <v>2113</v>
      </c>
      <c r="B380" s="217" t="s">
        <v>5392</v>
      </c>
      <c r="C380" s="29" t="s">
        <v>4953</v>
      </c>
      <c r="D380" s="218">
        <v>0</v>
      </c>
      <c r="E380" s="218">
        <v>0</v>
      </c>
      <c r="F380" s="219">
        <v>8500000</v>
      </c>
      <c r="G380" s="219">
        <v>5000000</v>
      </c>
      <c r="H380" s="263"/>
      <c r="I380" s="255" t="s">
        <v>4631</v>
      </c>
      <c r="J380" s="250"/>
    </row>
    <row r="381" spans="1:10" ht="22.5" x14ac:dyDescent="0.25">
      <c r="A381" s="217" t="s">
        <v>2115</v>
      </c>
      <c r="B381" s="217" t="s">
        <v>5393</v>
      </c>
      <c r="C381" s="29" t="s">
        <v>4954</v>
      </c>
      <c r="D381" s="219">
        <v>730000</v>
      </c>
      <c r="E381" s="219">
        <v>950000</v>
      </c>
      <c r="F381" s="219">
        <v>20000000</v>
      </c>
      <c r="G381" s="219">
        <v>20000000</v>
      </c>
      <c r="H381" s="263"/>
      <c r="I381" s="255" t="s">
        <v>4631</v>
      </c>
      <c r="J381" s="250"/>
    </row>
    <row r="382" spans="1:10" x14ac:dyDescent="0.25">
      <c r="A382" s="220" t="s">
        <v>294</v>
      </c>
      <c r="B382" s="220"/>
      <c r="C382" s="220"/>
      <c r="D382" s="222">
        <v>4409000</v>
      </c>
      <c r="E382" s="222">
        <v>1921142.85</v>
      </c>
      <c r="F382" s="222">
        <v>42000000</v>
      </c>
      <c r="G382" s="222">
        <v>30800000</v>
      </c>
      <c r="H382" s="263"/>
      <c r="I382" s="255"/>
      <c r="J382" s="250"/>
    </row>
    <row r="383" spans="1:10" ht="21" x14ac:dyDescent="0.25">
      <c r="A383" s="213" t="s">
        <v>2290</v>
      </c>
      <c r="B383" s="213" t="s">
        <v>4520</v>
      </c>
      <c r="C383" s="214" t="s">
        <v>4323</v>
      </c>
      <c r="D383" s="214"/>
      <c r="E383" s="214"/>
      <c r="F383" s="214"/>
      <c r="G383" s="214"/>
      <c r="H383" s="263"/>
      <c r="I383" s="255"/>
      <c r="J383" s="250"/>
    </row>
    <row r="384" spans="1:10" ht="22.5" x14ac:dyDescent="0.25">
      <c r="A384" s="217" t="s">
        <v>2106</v>
      </c>
      <c r="B384" s="217" t="s">
        <v>5394</v>
      </c>
      <c r="C384" s="29" t="s">
        <v>4955</v>
      </c>
      <c r="D384" s="218">
        <v>0</v>
      </c>
      <c r="E384" s="218">
        <v>0</v>
      </c>
      <c r="F384" s="219">
        <v>8000000</v>
      </c>
      <c r="G384" s="219">
        <v>8200000</v>
      </c>
      <c r="H384" s="263"/>
      <c r="I384" s="255" t="s">
        <v>4631</v>
      </c>
      <c r="J384" s="250"/>
    </row>
    <row r="385" spans="1:10" x14ac:dyDescent="0.25">
      <c r="A385" s="220" t="s">
        <v>294</v>
      </c>
      <c r="B385" s="220"/>
      <c r="C385" s="220"/>
      <c r="D385" s="221">
        <v>0</v>
      </c>
      <c r="E385" s="221">
        <v>0</v>
      </c>
      <c r="F385" s="222">
        <v>8000000</v>
      </c>
      <c r="G385" s="222">
        <v>8200000</v>
      </c>
      <c r="H385" s="263"/>
      <c r="I385" s="255"/>
      <c r="J385" s="250"/>
    </row>
    <row r="386" spans="1:10" ht="21" x14ac:dyDescent="0.25">
      <c r="A386" s="213" t="s">
        <v>2292</v>
      </c>
      <c r="B386" s="213" t="s">
        <v>4524</v>
      </c>
      <c r="C386" s="214" t="s">
        <v>4327</v>
      </c>
      <c r="D386" s="214"/>
      <c r="E386" s="214"/>
      <c r="F386" s="214"/>
      <c r="G386" s="214"/>
      <c r="H386" s="263"/>
      <c r="I386" s="255"/>
      <c r="J386" s="250"/>
    </row>
    <row r="387" spans="1:10" ht="22.5" x14ac:dyDescent="0.25">
      <c r="A387" s="217" t="s">
        <v>2106</v>
      </c>
      <c r="B387" s="217" t="s">
        <v>5171</v>
      </c>
      <c r="C387" s="29" t="s">
        <v>4730</v>
      </c>
      <c r="D387" s="218">
        <v>0</v>
      </c>
      <c r="E387" s="218">
        <v>0</v>
      </c>
      <c r="F387" s="219">
        <v>1000000</v>
      </c>
      <c r="G387" s="219">
        <v>1000000</v>
      </c>
      <c r="H387" s="263"/>
      <c r="I387" s="255" t="s">
        <v>4631</v>
      </c>
      <c r="J387" s="250"/>
    </row>
    <row r="388" spans="1:10" x14ac:dyDescent="0.25">
      <c r="A388" s="217" t="s">
        <v>2109</v>
      </c>
      <c r="B388" s="217" t="s">
        <v>5191</v>
      </c>
      <c r="C388" s="29" t="s">
        <v>4750</v>
      </c>
      <c r="D388" s="219">
        <v>1554000</v>
      </c>
      <c r="E388" s="218">
        <v>0</v>
      </c>
      <c r="F388" s="219">
        <v>1000000</v>
      </c>
      <c r="G388" s="218">
        <v>0</v>
      </c>
      <c r="H388" s="263"/>
      <c r="I388" s="255" t="s">
        <v>6051</v>
      </c>
      <c r="J388" s="250"/>
    </row>
    <row r="389" spans="1:10" ht="22.5" x14ac:dyDescent="0.25">
      <c r="A389" s="217" t="s">
        <v>2113</v>
      </c>
      <c r="B389" s="217" t="s">
        <v>5203</v>
      </c>
      <c r="C389" s="29" t="s">
        <v>4762</v>
      </c>
      <c r="D389" s="218">
        <v>0</v>
      </c>
      <c r="E389" s="218">
        <v>0</v>
      </c>
      <c r="F389" s="218">
        <v>0</v>
      </c>
      <c r="G389" s="219">
        <v>2000000</v>
      </c>
      <c r="H389" s="263"/>
      <c r="I389" s="255" t="s">
        <v>4631</v>
      </c>
      <c r="J389" s="250"/>
    </row>
    <row r="390" spans="1:10" ht="22.5" x14ac:dyDescent="0.25">
      <c r="A390" s="217" t="s">
        <v>2115</v>
      </c>
      <c r="B390" s="217" t="s">
        <v>5314</v>
      </c>
      <c r="C390" s="29" t="s">
        <v>4875</v>
      </c>
      <c r="D390" s="219">
        <v>970000</v>
      </c>
      <c r="E390" s="219">
        <v>1439000</v>
      </c>
      <c r="F390" s="219">
        <v>2000000</v>
      </c>
      <c r="G390" s="219">
        <v>1500000</v>
      </c>
      <c r="H390" s="263"/>
      <c r="I390" s="255" t="s">
        <v>4631</v>
      </c>
      <c r="J390" s="250"/>
    </row>
    <row r="391" spans="1:10" ht="22.5" x14ac:dyDescent="0.25">
      <c r="A391" s="217" t="s">
        <v>2120</v>
      </c>
      <c r="B391" s="217" t="s">
        <v>5396</v>
      </c>
      <c r="C391" s="29" t="s">
        <v>4957</v>
      </c>
      <c r="D391" s="218">
        <v>0</v>
      </c>
      <c r="E391" s="218">
        <v>0</v>
      </c>
      <c r="F391" s="219">
        <v>1000000</v>
      </c>
      <c r="G391" s="219">
        <v>500000</v>
      </c>
      <c r="H391" s="263"/>
      <c r="I391" s="255" t="s">
        <v>4631</v>
      </c>
      <c r="J391" s="250"/>
    </row>
    <row r="392" spans="1:10" x14ac:dyDescent="0.25">
      <c r="A392" s="220" t="s">
        <v>294</v>
      </c>
      <c r="B392" s="220"/>
      <c r="C392" s="220"/>
      <c r="D392" s="222">
        <v>2524000</v>
      </c>
      <c r="E392" s="222">
        <v>1439000</v>
      </c>
      <c r="F392" s="222">
        <v>5000000</v>
      </c>
      <c r="G392" s="222">
        <v>5000000</v>
      </c>
      <c r="H392" s="263"/>
      <c r="I392" s="255"/>
      <c r="J392" s="250"/>
    </row>
    <row r="393" spans="1:10" x14ac:dyDescent="0.25">
      <c r="A393" s="213" t="s">
        <v>2294</v>
      </c>
      <c r="B393" s="213" t="s">
        <v>4525</v>
      </c>
      <c r="C393" s="214" t="s">
        <v>4328</v>
      </c>
      <c r="D393" s="214"/>
      <c r="E393" s="214"/>
      <c r="F393" s="214"/>
      <c r="G393" s="214"/>
      <c r="H393" s="263"/>
      <c r="I393" s="255"/>
      <c r="J393" s="250"/>
    </row>
    <row r="394" spans="1:10" ht="22.5" x14ac:dyDescent="0.25">
      <c r="A394" s="217" t="s">
        <v>2106</v>
      </c>
      <c r="B394" s="217" t="s">
        <v>5145</v>
      </c>
      <c r="C394" s="29" t="s">
        <v>4704</v>
      </c>
      <c r="D394" s="218">
        <v>0</v>
      </c>
      <c r="E394" s="218">
        <v>0</v>
      </c>
      <c r="F394" s="218">
        <v>0</v>
      </c>
      <c r="G394" s="219">
        <v>3750000</v>
      </c>
      <c r="H394" s="263"/>
      <c r="I394" s="255" t="s">
        <v>4631</v>
      </c>
      <c r="J394" s="250"/>
    </row>
    <row r="395" spans="1:10" ht="22.5" x14ac:dyDescent="0.25">
      <c r="A395" s="217" t="s">
        <v>2109</v>
      </c>
      <c r="B395" s="217" t="s">
        <v>5152</v>
      </c>
      <c r="C395" s="29" t="s">
        <v>4711</v>
      </c>
      <c r="D395" s="219">
        <v>13308000</v>
      </c>
      <c r="E395" s="219">
        <v>10000000</v>
      </c>
      <c r="F395" s="219">
        <v>35500000</v>
      </c>
      <c r="G395" s="219">
        <v>30250000</v>
      </c>
      <c r="H395" s="263"/>
      <c r="I395" s="255" t="s">
        <v>4631</v>
      </c>
      <c r="J395" s="250"/>
    </row>
    <row r="396" spans="1:10" ht="22.5" x14ac:dyDescent="0.25">
      <c r="A396" s="217" t="s">
        <v>2113</v>
      </c>
      <c r="B396" s="217" t="s">
        <v>5165</v>
      </c>
      <c r="C396" s="29" t="s">
        <v>4724</v>
      </c>
      <c r="D396" s="219">
        <v>24752065.719999999</v>
      </c>
      <c r="E396" s="218">
        <v>0</v>
      </c>
      <c r="F396" s="219">
        <v>45000000</v>
      </c>
      <c r="G396" s="219">
        <v>40000000</v>
      </c>
      <c r="H396" s="263"/>
      <c r="I396" s="255" t="s">
        <v>4631</v>
      </c>
      <c r="J396" s="250"/>
    </row>
    <row r="397" spans="1:10" ht="22.5" x14ac:dyDescent="0.25">
      <c r="A397" s="217" t="s">
        <v>2115</v>
      </c>
      <c r="B397" s="217" t="s">
        <v>5304</v>
      </c>
      <c r="C397" s="29" t="s">
        <v>4865</v>
      </c>
      <c r="D397" s="219">
        <v>23333331</v>
      </c>
      <c r="E397" s="219">
        <v>16666669</v>
      </c>
      <c r="F397" s="219">
        <v>25000000</v>
      </c>
      <c r="G397" s="219">
        <v>20000000</v>
      </c>
      <c r="H397" s="263"/>
      <c r="I397" s="255" t="s">
        <v>4631</v>
      </c>
      <c r="J397" s="250"/>
    </row>
    <row r="398" spans="1:10" ht="22.5" x14ac:dyDescent="0.25">
      <c r="A398" s="217" t="s">
        <v>2117</v>
      </c>
      <c r="B398" s="217" t="s">
        <v>5312</v>
      </c>
      <c r="C398" s="29" t="s">
        <v>4873</v>
      </c>
      <c r="D398" s="219">
        <v>1500000</v>
      </c>
      <c r="E398" s="218">
        <v>0</v>
      </c>
      <c r="F398" s="219">
        <v>3000000</v>
      </c>
      <c r="G398" s="219">
        <v>3500000</v>
      </c>
      <c r="H398" s="263"/>
      <c r="I398" s="255" t="s">
        <v>4631</v>
      </c>
      <c r="J398" s="250"/>
    </row>
    <row r="399" spans="1:10" ht="22.5" x14ac:dyDescent="0.25">
      <c r="A399" s="217" t="s">
        <v>2120</v>
      </c>
      <c r="B399" s="217" t="s">
        <v>5349</v>
      </c>
      <c r="C399" s="29" t="s">
        <v>4910</v>
      </c>
      <c r="D399" s="219">
        <v>18770000</v>
      </c>
      <c r="E399" s="218">
        <v>0</v>
      </c>
      <c r="F399" s="219">
        <v>5000000</v>
      </c>
      <c r="G399" s="219">
        <v>10000000</v>
      </c>
      <c r="H399" s="263"/>
      <c r="I399" s="255" t="s">
        <v>4631</v>
      </c>
      <c r="J399" s="250"/>
    </row>
    <row r="400" spans="1:10" ht="22.5" x14ac:dyDescent="0.25">
      <c r="A400" s="217" t="s">
        <v>2123</v>
      </c>
      <c r="B400" s="217" t="s">
        <v>5397</v>
      </c>
      <c r="C400" s="29" t="s">
        <v>4958</v>
      </c>
      <c r="D400" s="219">
        <v>5000000</v>
      </c>
      <c r="E400" s="218">
        <v>0</v>
      </c>
      <c r="F400" s="219">
        <v>5000000</v>
      </c>
      <c r="G400" s="219">
        <v>5000000</v>
      </c>
      <c r="H400" s="263"/>
      <c r="I400" s="255" t="s">
        <v>4631</v>
      </c>
      <c r="J400" s="250"/>
    </row>
    <row r="401" spans="1:10" ht="22.5" x14ac:dyDescent="0.25">
      <c r="A401" s="217" t="s">
        <v>2125</v>
      </c>
      <c r="B401" s="217" t="s">
        <v>5398</v>
      </c>
      <c r="C401" s="29" t="s">
        <v>4959</v>
      </c>
      <c r="D401" s="219">
        <v>3000000</v>
      </c>
      <c r="E401" s="219">
        <v>3000000</v>
      </c>
      <c r="F401" s="219">
        <v>3000000</v>
      </c>
      <c r="G401" s="219">
        <v>3000000</v>
      </c>
      <c r="H401" s="263"/>
      <c r="I401" s="255" t="s">
        <v>4631</v>
      </c>
      <c r="J401" s="250"/>
    </row>
    <row r="402" spans="1:10" ht="22.5" x14ac:dyDescent="0.25">
      <c r="A402" s="217" t="s">
        <v>2129</v>
      </c>
      <c r="B402" s="217" t="s">
        <v>5399</v>
      </c>
      <c r="C402" s="29" t="s">
        <v>4960</v>
      </c>
      <c r="D402" s="219">
        <v>21000000</v>
      </c>
      <c r="E402" s="219">
        <v>20000000</v>
      </c>
      <c r="F402" s="219">
        <v>21000000</v>
      </c>
      <c r="G402" s="219">
        <v>23000000</v>
      </c>
      <c r="H402" s="263"/>
      <c r="I402" s="255" t="s">
        <v>4631</v>
      </c>
      <c r="J402" s="250"/>
    </row>
    <row r="403" spans="1:10" ht="22.5" x14ac:dyDescent="0.25">
      <c r="A403" s="217" t="s">
        <v>2131</v>
      </c>
      <c r="B403" s="217" t="s">
        <v>5400</v>
      </c>
      <c r="C403" s="29" t="s">
        <v>4961</v>
      </c>
      <c r="D403" s="219">
        <v>5000000</v>
      </c>
      <c r="E403" s="218">
        <v>0</v>
      </c>
      <c r="F403" s="219">
        <v>10000000</v>
      </c>
      <c r="G403" s="219">
        <v>8000000</v>
      </c>
      <c r="H403" s="263"/>
      <c r="I403" s="255" t="s">
        <v>4631</v>
      </c>
      <c r="J403" s="250"/>
    </row>
    <row r="404" spans="1:10" ht="22.5" x14ac:dyDescent="0.25">
      <c r="A404" s="217" t="s">
        <v>2133</v>
      </c>
      <c r="B404" s="217" t="s">
        <v>5401</v>
      </c>
      <c r="C404" s="29" t="s">
        <v>4962</v>
      </c>
      <c r="D404" s="219">
        <v>1400000</v>
      </c>
      <c r="E404" s="219">
        <v>3000000</v>
      </c>
      <c r="F404" s="219">
        <v>3000000</v>
      </c>
      <c r="G404" s="219">
        <v>3000000</v>
      </c>
      <c r="H404" s="263"/>
      <c r="I404" s="255" t="s">
        <v>4631</v>
      </c>
      <c r="J404" s="250"/>
    </row>
    <row r="405" spans="1:10" ht="22.5" x14ac:dyDescent="0.25">
      <c r="A405" s="217" t="s">
        <v>2135</v>
      </c>
      <c r="B405" s="217" t="s">
        <v>5402</v>
      </c>
      <c r="C405" s="29" t="s">
        <v>4963</v>
      </c>
      <c r="D405" s="218">
        <v>0</v>
      </c>
      <c r="E405" s="219">
        <v>1000000</v>
      </c>
      <c r="F405" s="219">
        <v>2000000</v>
      </c>
      <c r="G405" s="219">
        <v>2000000</v>
      </c>
      <c r="H405" s="263"/>
      <c r="I405" s="255" t="s">
        <v>4631</v>
      </c>
      <c r="J405" s="250"/>
    </row>
    <row r="406" spans="1:10" ht="22.5" x14ac:dyDescent="0.25">
      <c r="A406" s="217" t="s">
        <v>2137</v>
      </c>
      <c r="B406" s="217" t="s">
        <v>5239</v>
      </c>
      <c r="C406" s="29" t="s">
        <v>4798</v>
      </c>
      <c r="D406" s="219">
        <v>10500000</v>
      </c>
      <c r="E406" s="219">
        <v>10000000</v>
      </c>
      <c r="F406" s="219">
        <v>10500000</v>
      </c>
      <c r="G406" s="219">
        <v>12500000</v>
      </c>
      <c r="H406" s="263"/>
      <c r="I406" s="255" t="s">
        <v>4631</v>
      </c>
      <c r="J406" s="250"/>
    </row>
    <row r="407" spans="1:10" ht="22.5" x14ac:dyDescent="0.25">
      <c r="A407" s="217" t="s">
        <v>2140</v>
      </c>
      <c r="B407" s="217" t="s">
        <v>5403</v>
      </c>
      <c r="C407" s="29" t="s">
        <v>4964</v>
      </c>
      <c r="D407" s="219">
        <v>5000000</v>
      </c>
      <c r="E407" s="219">
        <v>5000000</v>
      </c>
      <c r="F407" s="219">
        <v>10000000</v>
      </c>
      <c r="G407" s="219">
        <v>10000000</v>
      </c>
      <c r="H407" s="263"/>
      <c r="I407" s="255" t="s">
        <v>4631</v>
      </c>
      <c r="J407" s="250"/>
    </row>
    <row r="408" spans="1:10" ht="22.5" x14ac:dyDescent="0.25">
      <c r="A408" s="217" t="s">
        <v>2142</v>
      </c>
      <c r="B408" s="217" t="s">
        <v>5404</v>
      </c>
      <c r="C408" s="29" t="s">
        <v>4965</v>
      </c>
      <c r="D408" s="219">
        <v>20000000</v>
      </c>
      <c r="E408" s="218">
        <v>0</v>
      </c>
      <c r="F408" s="219">
        <v>2000000</v>
      </c>
      <c r="G408" s="219">
        <v>10000000</v>
      </c>
      <c r="H408" s="263"/>
      <c r="I408" s="255" t="s">
        <v>4631</v>
      </c>
      <c r="J408" s="250"/>
    </row>
    <row r="409" spans="1:10" ht="22.5" x14ac:dyDescent="0.25">
      <c r="A409" s="217" t="s">
        <v>2144</v>
      </c>
      <c r="B409" s="217" t="s">
        <v>5405</v>
      </c>
      <c r="C409" s="29" t="s">
        <v>4966</v>
      </c>
      <c r="D409" s="218">
        <v>0</v>
      </c>
      <c r="E409" s="219">
        <v>10000000</v>
      </c>
      <c r="F409" s="219">
        <v>12000000</v>
      </c>
      <c r="G409" s="219">
        <v>5000000</v>
      </c>
      <c r="H409" s="263"/>
      <c r="I409" s="255" t="s">
        <v>4631</v>
      </c>
      <c r="J409" s="250"/>
    </row>
    <row r="410" spans="1:10" ht="22.5" x14ac:dyDescent="0.25">
      <c r="A410" s="217" t="s">
        <v>2146</v>
      </c>
      <c r="B410" s="217" t="s">
        <v>5406</v>
      </c>
      <c r="C410" s="29" t="s">
        <v>4967</v>
      </c>
      <c r="D410" s="218">
        <v>0</v>
      </c>
      <c r="E410" s="218">
        <v>0</v>
      </c>
      <c r="F410" s="218">
        <v>0</v>
      </c>
      <c r="G410" s="219">
        <v>3000000</v>
      </c>
      <c r="H410" s="263"/>
      <c r="I410" s="255" t="s">
        <v>4631</v>
      </c>
      <c r="J410" s="250"/>
    </row>
    <row r="411" spans="1:10" ht="22.5" x14ac:dyDescent="0.25">
      <c r="A411" s="217" t="s">
        <v>2148</v>
      </c>
      <c r="B411" s="217" t="s">
        <v>5407</v>
      </c>
      <c r="C411" s="29" t="s">
        <v>4968</v>
      </c>
      <c r="D411" s="218">
        <v>0</v>
      </c>
      <c r="E411" s="219">
        <v>1220000</v>
      </c>
      <c r="F411" s="219">
        <v>1220000</v>
      </c>
      <c r="G411" s="219">
        <v>1000000</v>
      </c>
      <c r="H411" s="263"/>
      <c r="I411" s="255" t="s">
        <v>4631</v>
      </c>
      <c r="J411" s="250"/>
    </row>
    <row r="412" spans="1:10" x14ac:dyDescent="0.25">
      <c r="A412" s="220" t="s">
        <v>294</v>
      </c>
      <c r="B412" s="220"/>
      <c r="C412" s="220"/>
      <c r="D412" s="222">
        <v>152563396.72</v>
      </c>
      <c r="E412" s="222">
        <v>79886669</v>
      </c>
      <c r="F412" s="222">
        <v>193220000</v>
      </c>
      <c r="G412" s="222">
        <v>193000000</v>
      </c>
      <c r="H412" s="263"/>
      <c r="I412" s="255"/>
      <c r="J412" s="250"/>
    </row>
    <row r="413" spans="1:10" x14ac:dyDescent="0.25">
      <c r="A413" s="213" t="s">
        <v>2296</v>
      </c>
      <c r="B413" s="213" t="s">
        <v>4526</v>
      </c>
      <c r="C413" s="214" t="s">
        <v>4329</v>
      </c>
      <c r="D413" s="214"/>
      <c r="E413" s="214"/>
      <c r="F413" s="214"/>
      <c r="G413" s="214"/>
      <c r="H413" s="263"/>
      <c r="I413" s="255"/>
      <c r="J413" s="250"/>
    </row>
    <row r="414" spans="1:10" ht="22.5" x14ac:dyDescent="0.25">
      <c r="A414" s="217" t="s">
        <v>2106</v>
      </c>
      <c r="B414" s="217" t="s">
        <v>5152</v>
      </c>
      <c r="C414" s="29" t="s">
        <v>4711</v>
      </c>
      <c r="D414" s="218">
        <v>0</v>
      </c>
      <c r="E414" s="218">
        <v>0</v>
      </c>
      <c r="F414" s="219">
        <v>1000000</v>
      </c>
      <c r="G414" s="219">
        <v>3000000</v>
      </c>
      <c r="H414" s="263"/>
      <c r="I414" s="255" t="s">
        <v>4631</v>
      </c>
      <c r="J414" s="250"/>
    </row>
    <row r="415" spans="1:10" ht="22.5" x14ac:dyDescent="0.25">
      <c r="A415" s="217" t="s">
        <v>2109</v>
      </c>
      <c r="B415" s="217" t="s">
        <v>5165</v>
      </c>
      <c r="C415" s="29" t="s">
        <v>4724</v>
      </c>
      <c r="D415" s="218">
        <v>0</v>
      </c>
      <c r="E415" s="218">
        <v>0</v>
      </c>
      <c r="F415" s="219">
        <v>5000000</v>
      </c>
      <c r="G415" s="219">
        <v>1000000</v>
      </c>
      <c r="H415" s="263"/>
      <c r="I415" s="255" t="s">
        <v>4631</v>
      </c>
      <c r="J415" s="250"/>
    </row>
    <row r="416" spans="1:10" ht="22.5" x14ac:dyDescent="0.25">
      <c r="A416" s="217" t="s">
        <v>2111</v>
      </c>
      <c r="B416" s="217" t="s">
        <v>5292</v>
      </c>
      <c r="C416" s="29" t="s">
        <v>4851</v>
      </c>
      <c r="D416" s="218">
        <v>0</v>
      </c>
      <c r="E416" s="218">
        <v>0</v>
      </c>
      <c r="F416" s="218">
        <v>0</v>
      </c>
      <c r="G416" s="219">
        <v>500000</v>
      </c>
      <c r="H416" s="263"/>
      <c r="I416" s="255" t="s">
        <v>4631</v>
      </c>
      <c r="J416" s="250"/>
    </row>
    <row r="417" spans="1:10" ht="22.5" x14ac:dyDescent="0.25">
      <c r="A417" s="217" t="s">
        <v>2113</v>
      </c>
      <c r="B417" s="217" t="s">
        <v>5312</v>
      </c>
      <c r="C417" s="29" t="s">
        <v>4873</v>
      </c>
      <c r="D417" s="218">
        <v>0</v>
      </c>
      <c r="E417" s="218">
        <v>0</v>
      </c>
      <c r="F417" s="219">
        <v>1000000</v>
      </c>
      <c r="G417" s="219">
        <v>1000000</v>
      </c>
      <c r="H417" s="263"/>
      <c r="I417" s="255" t="s">
        <v>4631</v>
      </c>
      <c r="J417" s="250"/>
    </row>
    <row r="418" spans="1:10" ht="22.5" x14ac:dyDescent="0.25">
      <c r="A418" s="217" t="s">
        <v>2115</v>
      </c>
      <c r="B418" s="217" t="s">
        <v>5349</v>
      </c>
      <c r="C418" s="29" t="s">
        <v>4910</v>
      </c>
      <c r="D418" s="219">
        <v>1771000</v>
      </c>
      <c r="E418" s="218">
        <v>0</v>
      </c>
      <c r="F418" s="219">
        <v>1500000</v>
      </c>
      <c r="G418" s="219">
        <v>3000000</v>
      </c>
      <c r="H418" s="263"/>
      <c r="I418" s="255" t="s">
        <v>4631</v>
      </c>
      <c r="J418" s="250"/>
    </row>
    <row r="419" spans="1:10" ht="22.5" x14ac:dyDescent="0.25">
      <c r="A419" s="217" t="s">
        <v>2117</v>
      </c>
      <c r="B419" s="217" t="s">
        <v>5397</v>
      </c>
      <c r="C419" s="29" t="s">
        <v>4958</v>
      </c>
      <c r="D419" s="219">
        <v>900000</v>
      </c>
      <c r="E419" s="218">
        <v>0</v>
      </c>
      <c r="F419" s="219">
        <v>1000000</v>
      </c>
      <c r="G419" s="219">
        <v>1000000</v>
      </c>
      <c r="H419" s="263"/>
      <c r="I419" s="255" t="s">
        <v>4631</v>
      </c>
      <c r="J419" s="250"/>
    </row>
    <row r="420" spans="1:10" ht="22.5" x14ac:dyDescent="0.25">
      <c r="A420" s="217" t="s">
        <v>2120</v>
      </c>
      <c r="B420" s="217" t="s">
        <v>5398</v>
      </c>
      <c r="C420" s="29" t="s">
        <v>4959</v>
      </c>
      <c r="D420" s="219">
        <v>1500000</v>
      </c>
      <c r="E420" s="218">
        <v>0</v>
      </c>
      <c r="F420" s="219">
        <v>500000</v>
      </c>
      <c r="G420" s="219">
        <v>500000</v>
      </c>
      <c r="H420" s="263"/>
      <c r="I420" s="255" t="s">
        <v>4631</v>
      </c>
      <c r="J420" s="250"/>
    </row>
    <row r="421" spans="1:10" x14ac:dyDescent="0.25">
      <c r="A421" s="220" t="s">
        <v>294</v>
      </c>
      <c r="B421" s="220"/>
      <c r="C421" s="220"/>
      <c r="D421" s="222">
        <v>4171000</v>
      </c>
      <c r="E421" s="221">
        <v>0</v>
      </c>
      <c r="F421" s="222">
        <v>10000000</v>
      </c>
      <c r="G421" s="222">
        <v>10000000</v>
      </c>
      <c r="H421" s="263"/>
      <c r="I421" s="255"/>
      <c r="J421" s="250"/>
    </row>
    <row r="422" spans="1:10" x14ac:dyDescent="0.25">
      <c r="A422" s="213" t="s">
        <v>2690</v>
      </c>
      <c r="B422" s="213" t="s">
        <v>4442</v>
      </c>
      <c r="C422" s="214" t="s">
        <v>4242</v>
      </c>
      <c r="D422" s="214"/>
      <c r="E422" s="214"/>
      <c r="F422" s="214"/>
      <c r="G422" s="214"/>
      <c r="H422" s="263"/>
      <c r="I422" s="255"/>
      <c r="J422" s="250"/>
    </row>
    <row r="423" spans="1:10" ht="22.5" x14ac:dyDescent="0.25">
      <c r="A423" s="217" t="s">
        <v>2106</v>
      </c>
      <c r="B423" s="217" t="s">
        <v>5165</v>
      </c>
      <c r="C423" s="29" t="s">
        <v>4724</v>
      </c>
      <c r="D423" s="219">
        <v>21161058.32</v>
      </c>
      <c r="E423" s="218">
        <v>0</v>
      </c>
      <c r="F423" s="219">
        <v>23000000</v>
      </c>
      <c r="G423" s="219">
        <v>30000000</v>
      </c>
      <c r="H423" s="263"/>
      <c r="I423" s="255" t="s">
        <v>4631</v>
      </c>
      <c r="J423" s="250"/>
    </row>
    <row r="424" spans="1:10" ht="22.5" x14ac:dyDescent="0.25">
      <c r="A424" s="217" t="s">
        <v>2109</v>
      </c>
      <c r="B424" s="217" t="s">
        <v>5397</v>
      </c>
      <c r="C424" s="29" t="s">
        <v>4958</v>
      </c>
      <c r="D424" s="219">
        <v>5000000</v>
      </c>
      <c r="E424" s="218">
        <v>0</v>
      </c>
      <c r="F424" s="219">
        <v>9000000</v>
      </c>
      <c r="G424" s="219">
        <v>4000000</v>
      </c>
      <c r="H424" s="263"/>
      <c r="I424" s="255" t="s">
        <v>4631</v>
      </c>
      <c r="J424" s="250"/>
    </row>
    <row r="425" spans="1:10" ht="22.5" x14ac:dyDescent="0.25">
      <c r="A425" s="217" t="s">
        <v>2111</v>
      </c>
      <c r="B425" s="217" t="s">
        <v>5402</v>
      </c>
      <c r="C425" s="29" t="s">
        <v>4963</v>
      </c>
      <c r="D425" s="219">
        <v>1770000</v>
      </c>
      <c r="E425" s="219">
        <v>2305500</v>
      </c>
      <c r="F425" s="219">
        <v>8600000</v>
      </c>
      <c r="G425" s="219">
        <v>5240000</v>
      </c>
      <c r="H425" s="263"/>
      <c r="I425" s="255" t="s">
        <v>4631</v>
      </c>
      <c r="J425" s="250"/>
    </row>
    <row r="426" spans="1:10" ht="22.5" x14ac:dyDescent="0.25">
      <c r="A426" s="217" t="s">
        <v>2113</v>
      </c>
      <c r="B426" s="217" t="s">
        <v>5408</v>
      </c>
      <c r="C426" s="29" t="s">
        <v>4969</v>
      </c>
      <c r="D426" s="218">
        <v>0</v>
      </c>
      <c r="E426" s="218">
        <v>0</v>
      </c>
      <c r="F426" s="219">
        <v>3000000</v>
      </c>
      <c r="G426" s="219">
        <v>1000000</v>
      </c>
      <c r="H426" s="263"/>
      <c r="I426" s="255" t="s">
        <v>4631</v>
      </c>
      <c r="J426" s="250"/>
    </row>
    <row r="427" spans="1:10" x14ac:dyDescent="0.25">
      <c r="A427" s="220" t="s">
        <v>294</v>
      </c>
      <c r="B427" s="220"/>
      <c r="C427" s="220"/>
      <c r="D427" s="222">
        <v>27931058.32</v>
      </c>
      <c r="E427" s="222">
        <v>2305500</v>
      </c>
      <c r="F427" s="222">
        <v>43600000</v>
      </c>
      <c r="G427" s="222">
        <v>40240000</v>
      </c>
      <c r="H427" s="263"/>
      <c r="I427" s="255"/>
      <c r="J427" s="250"/>
    </row>
    <row r="428" spans="1:10" x14ac:dyDescent="0.25">
      <c r="A428" s="213" t="s">
        <v>2692</v>
      </c>
      <c r="B428" s="213" t="s">
        <v>4535</v>
      </c>
      <c r="C428" s="214" t="s">
        <v>4338</v>
      </c>
      <c r="D428" s="214"/>
      <c r="E428" s="214"/>
      <c r="F428" s="214"/>
      <c r="G428" s="214"/>
      <c r="H428" s="263"/>
      <c r="I428" s="255"/>
      <c r="J428" s="250"/>
    </row>
    <row r="429" spans="1:10" ht="22.5" x14ac:dyDescent="0.25">
      <c r="A429" s="217" t="s">
        <v>2106</v>
      </c>
      <c r="B429" s="217" t="s">
        <v>5145</v>
      </c>
      <c r="C429" s="29" t="s">
        <v>4704</v>
      </c>
      <c r="D429" s="219">
        <v>3743607.6</v>
      </c>
      <c r="E429" s="218">
        <v>0</v>
      </c>
      <c r="F429" s="219">
        <v>2000000</v>
      </c>
      <c r="G429" s="219">
        <v>2000000</v>
      </c>
      <c r="H429" s="263"/>
      <c r="I429" s="255" t="s">
        <v>4631</v>
      </c>
      <c r="J429" s="250"/>
    </row>
    <row r="430" spans="1:10" ht="22.5" x14ac:dyDescent="0.25">
      <c r="A430" s="217" t="s">
        <v>2109</v>
      </c>
      <c r="B430" s="217" t="s">
        <v>5152</v>
      </c>
      <c r="C430" s="29" t="s">
        <v>4711</v>
      </c>
      <c r="D430" s="218">
        <v>0</v>
      </c>
      <c r="E430" s="219">
        <v>5000000</v>
      </c>
      <c r="F430" s="219">
        <v>10000000</v>
      </c>
      <c r="G430" s="219">
        <v>7000000</v>
      </c>
      <c r="H430" s="263"/>
      <c r="I430" s="255" t="s">
        <v>4631</v>
      </c>
      <c r="J430" s="250"/>
    </row>
    <row r="431" spans="1:10" ht="22.5" x14ac:dyDescent="0.25">
      <c r="A431" s="217" t="s">
        <v>2111</v>
      </c>
      <c r="B431" s="217" t="s">
        <v>5217</v>
      </c>
      <c r="C431" s="29" t="s">
        <v>4776</v>
      </c>
      <c r="D431" s="218">
        <v>0</v>
      </c>
      <c r="E431" s="218">
        <v>0</v>
      </c>
      <c r="F431" s="219">
        <v>2000000</v>
      </c>
      <c r="G431" s="219">
        <v>2000000</v>
      </c>
      <c r="H431" s="263"/>
      <c r="I431" s="255" t="s">
        <v>4631</v>
      </c>
      <c r="J431" s="250"/>
    </row>
    <row r="432" spans="1:10" ht="22.5" x14ac:dyDescent="0.25">
      <c r="A432" s="217" t="s">
        <v>2113</v>
      </c>
      <c r="B432" s="217" t="s">
        <v>5165</v>
      </c>
      <c r="C432" s="29" t="s">
        <v>4724</v>
      </c>
      <c r="D432" s="218">
        <v>0</v>
      </c>
      <c r="E432" s="219">
        <v>9000000</v>
      </c>
      <c r="F432" s="219">
        <v>9000000</v>
      </c>
      <c r="G432" s="219">
        <v>17000000</v>
      </c>
      <c r="H432" s="263"/>
      <c r="I432" s="255" t="s">
        <v>4631</v>
      </c>
      <c r="J432" s="250"/>
    </row>
    <row r="433" spans="1:10" ht="22.5" x14ac:dyDescent="0.25">
      <c r="A433" s="217" t="s">
        <v>2115</v>
      </c>
      <c r="B433" s="217" t="s">
        <v>5166</v>
      </c>
      <c r="C433" s="29" t="s">
        <v>4725</v>
      </c>
      <c r="D433" s="218">
        <v>0</v>
      </c>
      <c r="E433" s="218">
        <v>0</v>
      </c>
      <c r="F433" s="219">
        <v>1000000</v>
      </c>
      <c r="G433" s="219">
        <v>2500000</v>
      </c>
      <c r="H433" s="263"/>
      <c r="I433" s="255" t="s">
        <v>4631</v>
      </c>
      <c r="J433" s="250"/>
    </row>
    <row r="434" spans="1:10" ht="22.5" x14ac:dyDescent="0.25">
      <c r="A434" s="217" t="s">
        <v>2117</v>
      </c>
      <c r="B434" s="217" t="s">
        <v>5349</v>
      </c>
      <c r="C434" s="29" t="s">
        <v>4910</v>
      </c>
      <c r="D434" s="219">
        <v>2485500</v>
      </c>
      <c r="E434" s="219">
        <v>2959000</v>
      </c>
      <c r="F434" s="219">
        <v>3500000</v>
      </c>
      <c r="G434" s="219">
        <v>7000000</v>
      </c>
      <c r="H434" s="263"/>
      <c r="I434" s="255" t="s">
        <v>4631</v>
      </c>
      <c r="J434" s="250"/>
    </row>
    <row r="435" spans="1:10" ht="22.5" x14ac:dyDescent="0.25">
      <c r="A435" s="217" t="s">
        <v>2120</v>
      </c>
      <c r="B435" s="217" t="s">
        <v>5397</v>
      </c>
      <c r="C435" s="29" t="s">
        <v>4958</v>
      </c>
      <c r="D435" s="219">
        <v>2000000</v>
      </c>
      <c r="E435" s="218">
        <v>0</v>
      </c>
      <c r="F435" s="219">
        <v>5000000</v>
      </c>
      <c r="G435" s="219">
        <v>5000000</v>
      </c>
      <c r="H435" s="263"/>
      <c r="I435" s="255" t="s">
        <v>4631</v>
      </c>
      <c r="J435" s="250"/>
    </row>
    <row r="436" spans="1:10" ht="22.5" x14ac:dyDescent="0.25">
      <c r="A436" s="217" t="s">
        <v>2123</v>
      </c>
      <c r="B436" s="217" t="s">
        <v>5398</v>
      </c>
      <c r="C436" s="29" t="s">
        <v>4959</v>
      </c>
      <c r="D436" s="219">
        <v>2000000</v>
      </c>
      <c r="E436" s="219">
        <v>2000000</v>
      </c>
      <c r="F436" s="219">
        <v>2000000</v>
      </c>
      <c r="G436" s="219">
        <v>2000000</v>
      </c>
      <c r="H436" s="263"/>
      <c r="I436" s="255" t="s">
        <v>4631</v>
      </c>
      <c r="J436" s="250"/>
    </row>
    <row r="437" spans="1:10" ht="22.5" x14ac:dyDescent="0.25">
      <c r="A437" s="217" t="s">
        <v>2125</v>
      </c>
      <c r="B437" s="217" t="s">
        <v>5409</v>
      </c>
      <c r="C437" s="29" t="s">
        <v>4970</v>
      </c>
      <c r="D437" s="219">
        <v>3500000</v>
      </c>
      <c r="E437" s="219">
        <v>3500000</v>
      </c>
      <c r="F437" s="219">
        <v>3500000</v>
      </c>
      <c r="G437" s="219">
        <v>4500000</v>
      </c>
      <c r="H437" s="263"/>
      <c r="I437" s="255" t="s">
        <v>4631</v>
      </c>
      <c r="J437" s="250"/>
    </row>
    <row r="438" spans="1:10" ht="22.5" x14ac:dyDescent="0.25">
      <c r="A438" s="217" t="s">
        <v>2129</v>
      </c>
      <c r="B438" s="217" t="s">
        <v>5410</v>
      </c>
      <c r="C438" s="29" t="s">
        <v>4971</v>
      </c>
      <c r="D438" s="218">
        <v>0</v>
      </c>
      <c r="E438" s="218">
        <v>0</v>
      </c>
      <c r="F438" s="219">
        <v>1000000</v>
      </c>
      <c r="G438" s="219">
        <v>2000000</v>
      </c>
      <c r="H438" s="263"/>
      <c r="I438" s="255" t="s">
        <v>4631</v>
      </c>
      <c r="J438" s="250"/>
    </row>
    <row r="439" spans="1:10" ht="22.5" x14ac:dyDescent="0.25">
      <c r="A439" s="217" t="s">
        <v>2131</v>
      </c>
      <c r="B439" s="217" t="s">
        <v>5187</v>
      </c>
      <c r="C439" s="29" t="s">
        <v>4746</v>
      </c>
      <c r="D439" s="219">
        <v>4301000</v>
      </c>
      <c r="E439" s="218">
        <v>0</v>
      </c>
      <c r="F439" s="219">
        <v>2000000</v>
      </c>
      <c r="G439" s="219">
        <v>6500000</v>
      </c>
      <c r="H439" s="263"/>
      <c r="I439" s="255" t="s">
        <v>4631</v>
      </c>
      <c r="J439" s="250"/>
    </row>
    <row r="440" spans="1:10" ht="22.5" x14ac:dyDescent="0.25">
      <c r="A440" s="217" t="s">
        <v>2133</v>
      </c>
      <c r="B440" s="217" t="s">
        <v>5239</v>
      </c>
      <c r="C440" s="29" t="s">
        <v>4798</v>
      </c>
      <c r="D440" s="219">
        <v>2000000</v>
      </c>
      <c r="E440" s="218">
        <v>0</v>
      </c>
      <c r="F440" s="219">
        <v>2500000</v>
      </c>
      <c r="G440" s="219">
        <v>2500000</v>
      </c>
      <c r="H440" s="263"/>
      <c r="I440" s="255" t="s">
        <v>4631</v>
      </c>
      <c r="J440" s="250"/>
    </row>
    <row r="441" spans="1:10" x14ac:dyDescent="0.25">
      <c r="A441" s="217" t="s">
        <v>2135</v>
      </c>
      <c r="B441" s="217" t="s">
        <v>5406</v>
      </c>
      <c r="C441" s="29" t="s">
        <v>4967</v>
      </c>
      <c r="D441" s="218">
        <v>0</v>
      </c>
      <c r="E441" s="218">
        <v>0</v>
      </c>
      <c r="F441" s="219">
        <v>5000000</v>
      </c>
      <c r="G441" s="218">
        <v>0</v>
      </c>
      <c r="H441" s="263"/>
      <c r="I441" s="255" t="s">
        <v>6051</v>
      </c>
      <c r="J441" s="250"/>
    </row>
    <row r="442" spans="1:10" x14ac:dyDescent="0.25">
      <c r="A442" s="220" t="s">
        <v>294</v>
      </c>
      <c r="B442" s="220"/>
      <c r="C442" s="220"/>
      <c r="D442" s="222">
        <v>20030107.600000001</v>
      </c>
      <c r="E442" s="222">
        <v>22459000</v>
      </c>
      <c r="F442" s="222">
        <v>48500000</v>
      </c>
      <c r="G442" s="222">
        <v>60000000</v>
      </c>
      <c r="H442" s="263"/>
      <c r="I442" s="255"/>
      <c r="J442" s="250"/>
    </row>
    <row r="443" spans="1:10" ht="21" x14ac:dyDescent="0.25">
      <c r="A443" s="213" t="s">
        <v>2694</v>
      </c>
      <c r="B443" s="213" t="s">
        <v>4538</v>
      </c>
      <c r="C443" s="214" t="s">
        <v>4341</v>
      </c>
      <c r="D443" s="214"/>
      <c r="E443" s="214"/>
      <c r="F443" s="214"/>
      <c r="G443" s="214"/>
      <c r="H443" s="263"/>
      <c r="I443" s="255"/>
      <c r="J443" s="250"/>
    </row>
    <row r="444" spans="1:10" ht="22.5" x14ac:dyDescent="0.25">
      <c r="A444" s="217" t="s">
        <v>2109</v>
      </c>
      <c r="B444" s="217" t="s">
        <v>5411</v>
      </c>
      <c r="C444" s="29" t="s">
        <v>4972</v>
      </c>
      <c r="D444" s="219">
        <v>2000000</v>
      </c>
      <c r="E444" s="218">
        <v>0</v>
      </c>
      <c r="F444" s="219">
        <v>2500000</v>
      </c>
      <c r="G444" s="219">
        <v>3000000</v>
      </c>
      <c r="H444" s="263"/>
      <c r="I444" s="255" t="s">
        <v>4631</v>
      </c>
      <c r="J444" s="250"/>
    </row>
    <row r="445" spans="1:10" ht="22.5" x14ac:dyDescent="0.25">
      <c r="A445" s="217" t="s">
        <v>2111</v>
      </c>
      <c r="B445" s="217" t="s">
        <v>5412</v>
      </c>
      <c r="C445" s="29" t="s">
        <v>4973</v>
      </c>
      <c r="D445" s="219">
        <v>900000</v>
      </c>
      <c r="E445" s="218">
        <v>0</v>
      </c>
      <c r="F445" s="219">
        <v>1500000</v>
      </c>
      <c r="G445" s="219">
        <v>2700000</v>
      </c>
      <c r="H445" s="263"/>
      <c r="I445" s="255" t="s">
        <v>4631</v>
      </c>
      <c r="J445" s="250"/>
    </row>
    <row r="446" spans="1:10" ht="22.5" x14ac:dyDescent="0.25">
      <c r="A446" s="217" t="s">
        <v>2113</v>
      </c>
      <c r="B446" s="217" t="s">
        <v>5413</v>
      </c>
      <c r="C446" s="29" t="s">
        <v>4974</v>
      </c>
      <c r="D446" s="218">
        <v>0</v>
      </c>
      <c r="E446" s="218">
        <v>0</v>
      </c>
      <c r="F446" s="219">
        <v>1000000</v>
      </c>
      <c r="G446" s="219">
        <v>2000000</v>
      </c>
      <c r="H446" s="263"/>
      <c r="I446" s="255" t="s">
        <v>4631</v>
      </c>
      <c r="J446" s="250"/>
    </row>
    <row r="447" spans="1:10" ht="22.5" x14ac:dyDescent="0.25">
      <c r="A447" s="217" t="s">
        <v>2115</v>
      </c>
      <c r="B447" s="217" t="s">
        <v>5414</v>
      </c>
      <c r="C447" s="29" t="s">
        <v>4975</v>
      </c>
      <c r="D447" s="218">
        <v>0</v>
      </c>
      <c r="E447" s="218">
        <v>0</v>
      </c>
      <c r="F447" s="219">
        <v>500000</v>
      </c>
      <c r="G447" s="219">
        <v>500000</v>
      </c>
      <c r="H447" s="263"/>
      <c r="I447" s="255" t="s">
        <v>4631</v>
      </c>
      <c r="J447" s="250"/>
    </row>
    <row r="448" spans="1:10" ht="22.5" x14ac:dyDescent="0.25">
      <c r="A448" s="217" t="s">
        <v>2117</v>
      </c>
      <c r="B448" s="217" t="s">
        <v>5415</v>
      </c>
      <c r="C448" s="29" t="s">
        <v>4976</v>
      </c>
      <c r="D448" s="218">
        <v>0</v>
      </c>
      <c r="E448" s="218">
        <v>0</v>
      </c>
      <c r="F448" s="219">
        <v>3000000</v>
      </c>
      <c r="G448" s="219">
        <v>1000000</v>
      </c>
      <c r="H448" s="263"/>
      <c r="I448" s="255" t="s">
        <v>4631</v>
      </c>
      <c r="J448" s="250"/>
    </row>
    <row r="449" spans="1:10" ht="22.5" x14ac:dyDescent="0.25">
      <c r="A449" s="217" t="s">
        <v>2120</v>
      </c>
      <c r="B449" s="217" t="s">
        <v>5416</v>
      </c>
      <c r="C449" s="29" t="s">
        <v>4977</v>
      </c>
      <c r="D449" s="218">
        <v>0</v>
      </c>
      <c r="E449" s="218">
        <v>0</v>
      </c>
      <c r="F449" s="219">
        <v>1500000</v>
      </c>
      <c r="G449" s="219">
        <v>1500000</v>
      </c>
      <c r="H449" s="263"/>
      <c r="I449" s="255" t="s">
        <v>4631</v>
      </c>
      <c r="J449" s="250"/>
    </row>
    <row r="450" spans="1:10" ht="22.5" x14ac:dyDescent="0.25">
      <c r="A450" s="217" t="s">
        <v>2123</v>
      </c>
      <c r="B450" s="217" t="s">
        <v>5417</v>
      </c>
      <c r="C450" s="29" t="s">
        <v>4978</v>
      </c>
      <c r="D450" s="218">
        <v>0</v>
      </c>
      <c r="E450" s="218">
        <v>0</v>
      </c>
      <c r="F450" s="219">
        <v>1000000</v>
      </c>
      <c r="G450" s="219">
        <v>1000000</v>
      </c>
      <c r="H450" s="263"/>
      <c r="I450" s="255" t="s">
        <v>4631</v>
      </c>
      <c r="J450" s="250"/>
    </row>
    <row r="451" spans="1:10" ht="22.5" x14ac:dyDescent="0.25">
      <c r="A451" s="217" t="s">
        <v>2125</v>
      </c>
      <c r="B451" s="217" t="s">
        <v>5418</v>
      </c>
      <c r="C451" s="29" t="s">
        <v>4979</v>
      </c>
      <c r="D451" s="218">
        <v>0</v>
      </c>
      <c r="E451" s="219">
        <v>779000</v>
      </c>
      <c r="F451" s="219">
        <v>1000000</v>
      </c>
      <c r="G451" s="219">
        <v>1800000</v>
      </c>
      <c r="H451" s="263"/>
      <c r="I451" s="255" t="s">
        <v>4631</v>
      </c>
      <c r="J451" s="250"/>
    </row>
    <row r="452" spans="1:10" ht="22.5" x14ac:dyDescent="0.25">
      <c r="A452" s="217" t="s">
        <v>2133</v>
      </c>
      <c r="B452" s="217" t="s">
        <v>5419</v>
      </c>
      <c r="C452" s="29" t="s">
        <v>4980</v>
      </c>
      <c r="D452" s="219">
        <v>23500000</v>
      </c>
      <c r="E452" s="219">
        <v>7000000</v>
      </c>
      <c r="F452" s="219">
        <v>20000000</v>
      </c>
      <c r="G452" s="219">
        <v>20000000</v>
      </c>
      <c r="H452" s="263"/>
      <c r="I452" s="255" t="s">
        <v>4631</v>
      </c>
      <c r="J452" s="250"/>
    </row>
    <row r="453" spans="1:10" ht="22.5" x14ac:dyDescent="0.25">
      <c r="A453" s="217" t="s">
        <v>2135</v>
      </c>
      <c r="B453" s="217" t="s">
        <v>5420</v>
      </c>
      <c r="C453" s="29" t="s">
        <v>4981</v>
      </c>
      <c r="D453" s="219">
        <v>1258000</v>
      </c>
      <c r="E453" s="219">
        <v>2705000</v>
      </c>
      <c r="F453" s="219">
        <v>8000000</v>
      </c>
      <c r="G453" s="219">
        <v>5000000</v>
      </c>
      <c r="H453" s="263"/>
      <c r="I453" s="255" t="s">
        <v>4631</v>
      </c>
      <c r="J453" s="250"/>
    </row>
    <row r="454" spans="1:10" ht="22.5" x14ac:dyDescent="0.25">
      <c r="A454" s="217" t="s">
        <v>2137</v>
      </c>
      <c r="B454" s="217" t="s">
        <v>5421</v>
      </c>
      <c r="C454" s="29" t="s">
        <v>4982</v>
      </c>
      <c r="D454" s="218">
        <v>0</v>
      </c>
      <c r="E454" s="218">
        <v>0</v>
      </c>
      <c r="F454" s="219">
        <v>1000000</v>
      </c>
      <c r="G454" s="219">
        <v>1000000</v>
      </c>
      <c r="H454" s="263"/>
      <c r="I454" s="255" t="s">
        <v>4631</v>
      </c>
      <c r="J454" s="250"/>
    </row>
    <row r="455" spans="1:10" ht="22.5" x14ac:dyDescent="0.25">
      <c r="A455" s="217" t="s">
        <v>2140</v>
      </c>
      <c r="B455" s="217" t="s">
        <v>5422</v>
      </c>
      <c r="C455" s="29" t="s">
        <v>4983</v>
      </c>
      <c r="D455" s="219">
        <v>450000</v>
      </c>
      <c r="E455" s="219">
        <v>315000</v>
      </c>
      <c r="F455" s="219">
        <v>1200000</v>
      </c>
      <c r="G455" s="219">
        <v>3200000</v>
      </c>
      <c r="H455" s="263"/>
      <c r="I455" s="255" t="s">
        <v>4631</v>
      </c>
      <c r="J455" s="250"/>
    </row>
    <row r="456" spans="1:10" ht="22.5" x14ac:dyDescent="0.25">
      <c r="A456" s="217" t="s">
        <v>2142</v>
      </c>
      <c r="B456" s="217" t="s">
        <v>5423</v>
      </c>
      <c r="C456" s="29" t="s">
        <v>4984</v>
      </c>
      <c r="D456" s="218">
        <v>0</v>
      </c>
      <c r="E456" s="218">
        <v>0</v>
      </c>
      <c r="F456" s="219">
        <v>7500000</v>
      </c>
      <c r="G456" s="219">
        <v>7000000</v>
      </c>
      <c r="H456" s="263"/>
      <c r="I456" s="255" t="s">
        <v>4631</v>
      </c>
      <c r="J456" s="250"/>
    </row>
    <row r="457" spans="1:10" x14ac:dyDescent="0.25">
      <c r="A457" s="220" t="s">
        <v>294</v>
      </c>
      <c r="B457" s="220"/>
      <c r="C457" s="220"/>
      <c r="D457" s="222">
        <v>28108000</v>
      </c>
      <c r="E457" s="222">
        <v>10799000</v>
      </c>
      <c r="F457" s="222">
        <v>49700000</v>
      </c>
      <c r="G457" s="222">
        <v>49700000</v>
      </c>
      <c r="H457" s="263"/>
      <c r="I457" s="255"/>
      <c r="J457" s="250"/>
    </row>
    <row r="458" spans="1:10" ht="21" x14ac:dyDescent="0.25">
      <c r="A458" s="213" t="s">
        <v>2696</v>
      </c>
      <c r="B458" s="213" t="s">
        <v>4662</v>
      </c>
      <c r="C458" s="214" t="s">
        <v>4646</v>
      </c>
      <c r="D458" s="214"/>
      <c r="E458" s="214"/>
      <c r="F458" s="214"/>
      <c r="G458" s="214"/>
      <c r="H458" s="263"/>
      <c r="I458" s="255"/>
      <c r="J458" s="250"/>
    </row>
    <row r="459" spans="1:10" ht="22.5" x14ac:dyDescent="0.25">
      <c r="A459" s="217" t="s">
        <v>2106</v>
      </c>
      <c r="B459" s="217" t="s">
        <v>5214</v>
      </c>
      <c r="C459" s="29" t="s">
        <v>4773</v>
      </c>
      <c r="D459" s="218">
        <v>0</v>
      </c>
      <c r="E459" s="218">
        <v>0</v>
      </c>
      <c r="F459" s="219">
        <v>42819466</v>
      </c>
      <c r="G459" s="219">
        <v>70000000</v>
      </c>
      <c r="H459" s="263"/>
      <c r="I459" s="255" t="s">
        <v>4631</v>
      </c>
      <c r="J459" s="250"/>
    </row>
    <row r="460" spans="1:10" ht="33.75" x14ac:dyDescent="0.25">
      <c r="A460" s="217" t="s">
        <v>2109</v>
      </c>
      <c r="B460" s="217" t="s">
        <v>5424</v>
      </c>
      <c r="C460" s="29" t="s">
        <v>4985</v>
      </c>
      <c r="D460" s="218">
        <v>0</v>
      </c>
      <c r="E460" s="219">
        <v>15000000</v>
      </c>
      <c r="F460" s="219">
        <v>102500000</v>
      </c>
      <c r="G460" s="219">
        <v>59700000</v>
      </c>
      <c r="H460" s="263"/>
      <c r="I460" s="255" t="s">
        <v>4631</v>
      </c>
      <c r="J460" s="250"/>
    </row>
    <row r="461" spans="1:10" ht="22.5" x14ac:dyDescent="0.25">
      <c r="A461" s="217" t="s">
        <v>2111</v>
      </c>
      <c r="B461" s="217" t="s">
        <v>5425</v>
      </c>
      <c r="C461" s="29" t="s">
        <v>4986</v>
      </c>
      <c r="D461" s="218">
        <v>0</v>
      </c>
      <c r="E461" s="218">
        <v>0</v>
      </c>
      <c r="F461" s="218">
        <v>0</v>
      </c>
      <c r="G461" s="219">
        <v>10000000</v>
      </c>
      <c r="H461" s="263"/>
      <c r="I461" s="255" t="s">
        <v>4631</v>
      </c>
      <c r="J461" s="250"/>
    </row>
    <row r="462" spans="1:10" x14ac:dyDescent="0.25">
      <c r="A462" s="220" t="s">
        <v>294</v>
      </c>
      <c r="B462" s="220"/>
      <c r="C462" s="220"/>
      <c r="D462" s="221">
        <v>0</v>
      </c>
      <c r="E462" s="222">
        <v>15000000</v>
      </c>
      <c r="F462" s="222">
        <v>145319466</v>
      </c>
      <c r="G462" s="222">
        <v>139700000</v>
      </c>
      <c r="H462" s="263"/>
      <c r="I462" s="255"/>
      <c r="J462" s="250"/>
    </row>
    <row r="463" spans="1:10" ht="21" x14ac:dyDescent="0.25">
      <c r="A463" s="213" t="s">
        <v>2698</v>
      </c>
      <c r="B463" s="213" t="s">
        <v>4540</v>
      </c>
      <c r="C463" s="214" t="s">
        <v>4343</v>
      </c>
      <c r="D463" s="214"/>
      <c r="E463" s="214"/>
      <c r="F463" s="214"/>
      <c r="G463" s="214"/>
      <c r="H463" s="263"/>
      <c r="I463" s="255"/>
      <c r="J463" s="250"/>
    </row>
    <row r="464" spans="1:10" ht="22.5" x14ac:dyDescent="0.25">
      <c r="A464" s="217" t="s">
        <v>2106</v>
      </c>
      <c r="B464" s="217" t="s">
        <v>5359</v>
      </c>
      <c r="C464" s="29" t="s">
        <v>4920</v>
      </c>
      <c r="D464" s="219">
        <v>105000</v>
      </c>
      <c r="E464" s="218">
        <v>0</v>
      </c>
      <c r="F464" s="219">
        <v>3000000</v>
      </c>
      <c r="G464" s="219">
        <v>3000000</v>
      </c>
      <c r="H464" s="263"/>
      <c r="I464" s="255" t="s">
        <v>4631</v>
      </c>
      <c r="J464" s="250"/>
    </row>
    <row r="465" spans="1:10" ht="45" x14ac:dyDescent="0.25">
      <c r="A465" s="217" t="s">
        <v>2109</v>
      </c>
      <c r="B465" s="217" t="s">
        <v>5426</v>
      </c>
      <c r="C465" s="29" t="s">
        <v>4987</v>
      </c>
      <c r="D465" s="219">
        <v>25000000</v>
      </c>
      <c r="E465" s="218">
        <v>0</v>
      </c>
      <c r="F465" s="219">
        <v>7000000</v>
      </c>
      <c r="G465" s="219">
        <v>19500000</v>
      </c>
      <c r="H465" s="263"/>
      <c r="I465" s="255" t="s">
        <v>4631</v>
      </c>
      <c r="J465" s="250"/>
    </row>
    <row r="466" spans="1:10" ht="22.5" x14ac:dyDescent="0.25">
      <c r="A466" s="217" t="s">
        <v>2111</v>
      </c>
      <c r="B466" s="217" t="s">
        <v>5427</v>
      </c>
      <c r="C466" s="29" t="s">
        <v>4988</v>
      </c>
      <c r="D466" s="218">
        <v>0</v>
      </c>
      <c r="E466" s="219">
        <v>1000000</v>
      </c>
      <c r="F466" s="219">
        <v>6000000</v>
      </c>
      <c r="G466" s="219">
        <v>6000000</v>
      </c>
      <c r="H466" s="263"/>
      <c r="I466" s="255" t="s">
        <v>4631</v>
      </c>
      <c r="J466" s="250"/>
    </row>
    <row r="467" spans="1:10" ht="22.5" x14ac:dyDescent="0.25">
      <c r="A467" s="217" t="s">
        <v>2113</v>
      </c>
      <c r="B467" s="217" t="s">
        <v>5428</v>
      </c>
      <c r="C467" s="29" t="s">
        <v>4989</v>
      </c>
      <c r="D467" s="218">
        <v>0</v>
      </c>
      <c r="E467" s="218">
        <v>0</v>
      </c>
      <c r="F467" s="219">
        <v>2000000</v>
      </c>
      <c r="G467" s="219">
        <v>2000000</v>
      </c>
      <c r="H467" s="263"/>
      <c r="I467" s="255" t="s">
        <v>4631</v>
      </c>
      <c r="J467" s="250"/>
    </row>
    <row r="468" spans="1:10" ht="22.5" x14ac:dyDescent="0.25">
      <c r="A468" s="217" t="s">
        <v>2115</v>
      </c>
      <c r="B468" s="217" t="s">
        <v>5429</v>
      </c>
      <c r="C468" s="29" t="s">
        <v>4990</v>
      </c>
      <c r="D468" s="218">
        <v>0</v>
      </c>
      <c r="E468" s="218">
        <v>0</v>
      </c>
      <c r="F468" s="219">
        <v>2000000</v>
      </c>
      <c r="G468" s="219">
        <v>2000000</v>
      </c>
      <c r="H468" s="263"/>
      <c r="I468" s="255" t="s">
        <v>4631</v>
      </c>
      <c r="J468" s="250"/>
    </row>
    <row r="469" spans="1:10" ht="22.5" x14ac:dyDescent="0.25">
      <c r="A469" s="217" t="s">
        <v>2117</v>
      </c>
      <c r="B469" s="217" t="s">
        <v>5430</v>
      </c>
      <c r="C469" s="29" t="s">
        <v>4991</v>
      </c>
      <c r="D469" s="219">
        <v>2500000</v>
      </c>
      <c r="E469" s="218">
        <v>0</v>
      </c>
      <c r="F469" s="219">
        <v>2000000</v>
      </c>
      <c r="G469" s="219">
        <v>2000000</v>
      </c>
      <c r="H469" s="263"/>
      <c r="I469" s="255" t="s">
        <v>4631</v>
      </c>
      <c r="J469" s="250"/>
    </row>
    <row r="470" spans="1:10" ht="22.5" x14ac:dyDescent="0.25">
      <c r="A470" s="217" t="s">
        <v>2120</v>
      </c>
      <c r="B470" s="217" t="s">
        <v>5431</v>
      </c>
      <c r="C470" s="29" t="s">
        <v>4992</v>
      </c>
      <c r="D470" s="218">
        <v>0</v>
      </c>
      <c r="E470" s="218">
        <v>0</v>
      </c>
      <c r="F470" s="219">
        <v>2000000</v>
      </c>
      <c r="G470" s="219">
        <v>2000000</v>
      </c>
      <c r="H470" s="263"/>
      <c r="I470" s="255" t="s">
        <v>4631</v>
      </c>
      <c r="J470" s="250"/>
    </row>
    <row r="471" spans="1:10" ht="22.5" x14ac:dyDescent="0.25">
      <c r="A471" s="217" t="s">
        <v>2123</v>
      </c>
      <c r="B471" s="217" t="s">
        <v>5432</v>
      </c>
      <c r="C471" s="29" t="s">
        <v>4993</v>
      </c>
      <c r="D471" s="218">
        <v>0</v>
      </c>
      <c r="E471" s="218">
        <v>0</v>
      </c>
      <c r="F471" s="219">
        <v>500000</v>
      </c>
      <c r="G471" s="219">
        <v>500000</v>
      </c>
      <c r="H471" s="263"/>
      <c r="I471" s="255" t="s">
        <v>4631</v>
      </c>
      <c r="J471" s="250"/>
    </row>
    <row r="472" spans="1:10" ht="22.5" x14ac:dyDescent="0.25">
      <c r="A472" s="217" t="s">
        <v>2125</v>
      </c>
      <c r="B472" s="217" t="s">
        <v>5433</v>
      </c>
      <c r="C472" s="29" t="s">
        <v>4994</v>
      </c>
      <c r="D472" s="219">
        <v>900000</v>
      </c>
      <c r="E472" s="218">
        <v>0</v>
      </c>
      <c r="F472" s="219">
        <v>3000000</v>
      </c>
      <c r="G472" s="219">
        <v>3000000</v>
      </c>
      <c r="H472" s="263"/>
      <c r="I472" s="255" t="s">
        <v>4631</v>
      </c>
      <c r="J472" s="250"/>
    </row>
    <row r="473" spans="1:10" ht="22.5" x14ac:dyDescent="0.25">
      <c r="A473" s="217" t="s">
        <v>2129</v>
      </c>
      <c r="B473" s="217" t="s">
        <v>5434</v>
      </c>
      <c r="C473" s="29" t="s">
        <v>4995</v>
      </c>
      <c r="D473" s="218">
        <v>0</v>
      </c>
      <c r="E473" s="218">
        <v>0</v>
      </c>
      <c r="F473" s="219">
        <v>2200000</v>
      </c>
      <c r="G473" s="219">
        <v>2200000</v>
      </c>
      <c r="H473" s="263"/>
      <c r="I473" s="255" t="s">
        <v>4631</v>
      </c>
      <c r="J473" s="250"/>
    </row>
    <row r="474" spans="1:10" ht="33.75" x14ac:dyDescent="0.25">
      <c r="A474" s="217" t="s">
        <v>2131</v>
      </c>
      <c r="B474" s="217" t="s">
        <v>5435</v>
      </c>
      <c r="C474" s="29" t="s">
        <v>4996</v>
      </c>
      <c r="D474" s="219">
        <v>962000</v>
      </c>
      <c r="E474" s="218">
        <v>0</v>
      </c>
      <c r="F474" s="219">
        <v>2000000</v>
      </c>
      <c r="G474" s="219">
        <v>2000000</v>
      </c>
      <c r="H474" s="263"/>
      <c r="I474" s="255" t="s">
        <v>4631</v>
      </c>
      <c r="J474" s="250"/>
    </row>
    <row r="475" spans="1:10" ht="22.5" x14ac:dyDescent="0.25">
      <c r="A475" s="217" t="s">
        <v>2133</v>
      </c>
      <c r="B475" s="217" t="s">
        <v>5436</v>
      </c>
      <c r="C475" s="29" t="s">
        <v>4997</v>
      </c>
      <c r="D475" s="219">
        <v>10433700</v>
      </c>
      <c r="E475" s="219">
        <v>5000000</v>
      </c>
      <c r="F475" s="219">
        <v>8000000</v>
      </c>
      <c r="G475" s="219">
        <v>8000000</v>
      </c>
      <c r="H475" s="263"/>
      <c r="I475" s="255" t="s">
        <v>4631</v>
      </c>
      <c r="J475" s="250"/>
    </row>
    <row r="476" spans="1:10" ht="22.5" x14ac:dyDescent="0.25">
      <c r="A476" s="217" t="s">
        <v>2135</v>
      </c>
      <c r="B476" s="217" t="s">
        <v>5437</v>
      </c>
      <c r="C476" s="29" t="s">
        <v>4998</v>
      </c>
      <c r="D476" s="218">
        <v>0</v>
      </c>
      <c r="E476" s="218">
        <v>0</v>
      </c>
      <c r="F476" s="219">
        <v>3000000</v>
      </c>
      <c r="G476" s="219">
        <v>3000000</v>
      </c>
      <c r="H476" s="263"/>
      <c r="I476" s="255" t="s">
        <v>4631</v>
      </c>
      <c r="J476" s="250"/>
    </row>
    <row r="477" spans="1:10" ht="22.5" x14ac:dyDescent="0.25">
      <c r="A477" s="217" t="s">
        <v>2137</v>
      </c>
      <c r="B477" s="217" t="s">
        <v>5438</v>
      </c>
      <c r="C477" s="29" t="s">
        <v>4999</v>
      </c>
      <c r="D477" s="219">
        <v>6490000</v>
      </c>
      <c r="E477" s="218">
        <v>0</v>
      </c>
      <c r="F477" s="219">
        <v>6000000</v>
      </c>
      <c r="G477" s="219">
        <v>6000000</v>
      </c>
      <c r="H477" s="263"/>
      <c r="I477" s="255" t="s">
        <v>4631</v>
      </c>
      <c r="J477" s="250"/>
    </row>
    <row r="478" spans="1:10" ht="22.5" x14ac:dyDescent="0.25">
      <c r="A478" s="217" t="s">
        <v>2140</v>
      </c>
      <c r="B478" s="217" t="s">
        <v>5439</v>
      </c>
      <c r="C478" s="29" t="s">
        <v>5000</v>
      </c>
      <c r="D478" s="219">
        <v>8000000</v>
      </c>
      <c r="E478" s="219">
        <v>10000000</v>
      </c>
      <c r="F478" s="219">
        <v>12000000</v>
      </c>
      <c r="G478" s="219">
        <v>12000000</v>
      </c>
      <c r="H478" s="263"/>
      <c r="I478" s="255" t="s">
        <v>4631</v>
      </c>
      <c r="J478" s="250"/>
    </row>
    <row r="479" spans="1:10" ht="22.5" x14ac:dyDescent="0.25">
      <c r="A479" s="217" t="s">
        <v>2142</v>
      </c>
      <c r="B479" s="217" t="s">
        <v>5440</v>
      </c>
      <c r="C479" s="29" t="s">
        <v>5001</v>
      </c>
      <c r="D479" s="218">
        <v>0</v>
      </c>
      <c r="E479" s="218">
        <v>0</v>
      </c>
      <c r="F479" s="219">
        <v>1500000</v>
      </c>
      <c r="G479" s="219">
        <v>1500000</v>
      </c>
      <c r="H479" s="263"/>
      <c r="I479" s="255" t="s">
        <v>4631</v>
      </c>
      <c r="J479" s="250"/>
    </row>
    <row r="480" spans="1:10" ht="22.5" x14ac:dyDescent="0.25">
      <c r="A480" s="217" t="s">
        <v>2150</v>
      </c>
      <c r="B480" s="217" t="s">
        <v>5441</v>
      </c>
      <c r="C480" s="29" t="s">
        <v>5002</v>
      </c>
      <c r="D480" s="218">
        <v>0</v>
      </c>
      <c r="E480" s="218">
        <v>0</v>
      </c>
      <c r="F480" s="219">
        <v>500000</v>
      </c>
      <c r="G480" s="219">
        <v>500000</v>
      </c>
      <c r="H480" s="263"/>
      <c r="I480" s="255" t="s">
        <v>4631</v>
      </c>
      <c r="J480" s="250"/>
    </row>
    <row r="481" spans="1:10" ht="22.5" x14ac:dyDescent="0.25">
      <c r="A481" s="217" t="s">
        <v>2152</v>
      </c>
      <c r="B481" s="217" t="s">
        <v>5442</v>
      </c>
      <c r="C481" s="29" t="s">
        <v>5003</v>
      </c>
      <c r="D481" s="218">
        <v>0</v>
      </c>
      <c r="E481" s="218">
        <v>0</v>
      </c>
      <c r="F481" s="219">
        <v>2800000</v>
      </c>
      <c r="G481" s="219">
        <v>2800000</v>
      </c>
      <c r="H481" s="263"/>
      <c r="I481" s="255" t="s">
        <v>4631</v>
      </c>
      <c r="J481" s="250"/>
    </row>
    <row r="482" spans="1:10" ht="56.25" x14ac:dyDescent="0.25">
      <c r="A482" s="217" t="s">
        <v>2156</v>
      </c>
      <c r="B482" s="217" t="s">
        <v>5443</v>
      </c>
      <c r="C482" s="29" t="s">
        <v>5004</v>
      </c>
      <c r="D482" s="218">
        <v>0</v>
      </c>
      <c r="E482" s="219">
        <v>20000000</v>
      </c>
      <c r="F482" s="219">
        <v>200000000</v>
      </c>
      <c r="G482" s="219">
        <v>195000000</v>
      </c>
      <c r="H482" s="263">
        <v>50000000</v>
      </c>
      <c r="I482" s="255"/>
      <c r="J482" s="255" t="s">
        <v>5904</v>
      </c>
    </row>
    <row r="483" spans="1:10" ht="22.5" x14ac:dyDescent="0.25">
      <c r="A483" s="217" t="s">
        <v>2162</v>
      </c>
      <c r="B483" s="217" t="s">
        <v>5444</v>
      </c>
      <c r="C483" s="29" t="s">
        <v>5005</v>
      </c>
      <c r="D483" s="218">
        <v>0</v>
      </c>
      <c r="E483" s="219">
        <v>4000000</v>
      </c>
      <c r="F483" s="219">
        <v>20000000</v>
      </c>
      <c r="G483" s="219">
        <v>17000000</v>
      </c>
      <c r="H483" s="263"/>
      <c r="I483" s="255" t="s">
        <v>4631</v>
      </c>
      <c r="J483" s="250"/>
    </row>
    <row r="484" spans="1:10" x14ac:dyDescent="0.25">
      <c r="A484" s="220" t="s">
        <v>294</v>
      </c>
      <c r="B484" s="220"/>
      <c r="C484" s="220"/>
      <c r="D484" s="222">
        <v>54390700</v>
      </c>
      <c r="E484" s="222">
        <v>40000000</v>
      </c>
      <c r="F484" s="222">
        <v>285500000</v>
      </c>
      <c r="G484" s="222">
        <v>290000000</v>
      </c>
      <c r="H484" s="222">
        <f>H482</f>
        <v>50000000</v>
      </c>
      <c r="I484" s="255"/>
      <c r="J484" s="250"/>
    </row>
    <row r="485" spans="1:10" ht="21" x14ac:dyDescent="0.25">
      <c r="A485" s="213" t="s">
        <v>2700</v>
      </c>
      <c r="B485" s="213" t="s">
        <v>4541</v>
      </c>
      <c r="C485" s="214" t="s">
        <v>4344</v>
      </c>
      <c r="D485" s="214"/>
      <c r="E485" s="214"/>
      <c r="F485" s="214"/>
      <c r="G485" s="214"/>
      <c r="H485" s="263"/>
      <c r="I485" s="255"/>
      <c r="J485" s="250"/>
    </row>
    <row r="486" spans="1:10" ht="22.5" x14ac:dyDescent="0.25">
      <c r="A486" s="217" t="s">
        <v>2106</v>
      </c>
      <c r="B486" s="217" t="s">
        <v>5175</v>
      </c>
      <c r="C486" s="29" t="s">
        <v>4734</v>
      </c>
      <c r="D486" s="218">
        <v>0</v>
      </c>
      <c r="E486" s="218">
        <v>0</v>
      </c>
      <c r="F486" s="219">
        <v>1000000</v>
      </c>
      <c r="G486" s="219">
        <v>1000000</v>
      </c>
      <c r="H486" s="263"/>
      <c r="I486" s="255" t="s">
        <v>4631</v>
      </c>
      <c r="J486" s="250"/>
    </row>
    <row r="487" spans="1:10" x14ac:dyDescent="0.25">
      <c r="A487" s="217" t="s">
        <v>2109</v>
      </c>
      <c r="B487" s="217" t="s">
        <v>5172</v>
      </c>
      <c r="C487" s="29" t="s">
        <v>4731</v>
      </c>
      <c r="D487" s="219">
        <v>1435000</v>
      </c>
      <c r="E487" s="218">
        <v>0</v>
      </c>
      <c r="F487" s="218">
        <v>0</v>
      </c>
      <c r="G487" s="218">
        <v>0</v>
      </c>
      <c r="H487" s="263"/>
      <c r="I487" s="255" t="s">
        <v>6051</v>
      </c>
      <c r="J487" s="250"/>
    </row>
    <row r="488" spans="1:10" ht="22.5" x14ac:dyDescent="0.25">
      <c r="A488" s="217" t="s">
        <v>2111</v>
      </c>
      <c r="B488" s="217" t="s">
        <v>5181</v>
      </c>
      <c r="C488" s="29" t="s">
        <v>4740</v>
      </c>
      <c r="D488" s="219">
        <v>1234000</v>
      </c>
      <c r="E488" s="218">
        <v>0</v>
      </c>
      <c r="F488" s="219">
        <v>3000000</v>
      </c>
      <c r="G488" s="219">
        <v>3000000</v>
      </c>
      <c r="H488" s="263"/>
      <c r="I488" s="255" t="s">
        <v>4631</v>
      </c>
      <c r="J488" s="250"/>
    </row>
    <row r="489" spans="1:10" ht="22.5" x14ac:dyDescent="0.25">
      <c r="A489" s="217" t="s">
        <v>2117</v>
      </c>
      <c r="B489" s="217" t="s">
        <v>5420</v>
      </c>
      <c r="C489" s="29" t="s">
        <v>4981</v>
      </c>
      <c r="D489" s="218">
        <v>0</v>
      </c>
      <c r="E489" s="219">
        <v>1904000</v>
      </c>
      <c r="F489" s="219">
        <v>2000000</v>
      </c>
      <c r="G489" s="219">
        <v>2000000</v>
      </c>
      <c r="H489" s="263"/>
      <c r="I489" s="255" t="s">
        <v>4631</v>
      </c>
      <c r="J489" s="250"/>
    </row>
    <row r="490" spans="1:10" ht="22.5" x14ac:dyDescent="0.25">
      <c r="A490" s="217" t="s">
        <v>2120</v>
      </c>
      <c r="B490" s="217" t="s">
        <v>5445</v>
      </c>
      <c r="C490" s="29" t="s">
        <v>5006</v>
      </c>
      <c r="D490" s="219">
        <v>2306500</v>
      </c>
      <c r="E490" s="218">
        <v>0</v>
      </c>
      <c r="F490" s="219">
        <v>5000000</v>
      </c>
      <c r="G490" s="219">
        <v>5000000</v>
      </c>
      <c r="H490" s="263"/>
      <c r="I490" s="255" t="s">
        <v>4631</v>
      </c>
      <c r="J490" s="250"/>
    </row>
    <row r="491" spans="1:10" ht="22.5" x14ac:dyDescent="0.25">
      <c r="A491" s="217" t="s">
        <v>2123</v>
      </c>
      <c r="B491" s="217" t="s">
        <v>5446</v>
      </c>
      <c r="C491" s="29" t="s">
        <v>5007</v>
      </c>
      <c r="D491" s="219">
        <v>4800000</v>
      </c>
      <c r="E491" s="218">
        <v>0</v>
      </c>
      <c r="F491" s="219">
        <v>5000000</v>
      </c>
      <c r="G491" s="219">
        <v>10000000</v>
      </c>
      <c r="H491" s="263"/>
      <c r="I491" s="255" t="s">
        <v>4631</v>
      </c>
      <c r="J491" s="250"/>
    </row>
    <row r="492" spans="1:10" ht="22.5" x14ac:dyDescent="0.25">
      <c r="A492" s="217" t="s">
        <v>2125</v>
      </c>
      <c r="B492" s="217" t="s">
        <v>5447</v>
      </c>
      <c r="C492" s="29" t="s">
        <v>5008</v>
      </c>
      <c r="D492" s="219">
        <v>9907000</v>
      </c>
      <c r="E492" s="219">
        <v>905000</v>
      </c>
      <c r="F492" s="219">
        <v>10000000</v>
      </c>
      <c r="G492" s="219">
        <v>10000000</v>
      </c>
      <c r="H492" s="263"/>
      <c r="I492" s="255" t="s">
        <v>4631</v>
      </c>
      <c r="J492" s="250"/>
    </row>
    <row r="493" spans="1:10" x14ac:dyDescent="0.25">
      <c r="A493" s="220" t="s">
        <v>294</v>
      </c>
      <c r="B493" s="220"/>
      <c r="C493" s="220"/>
      <c r="D493" s="222">
        <v>19682500</v>
      </c>
      <c r="E493" s="222">
        <v>2809000</v>
      </c>
      <c r="F493" s="222">
        <v>26000000</v>
      </c>
      <c r="G493" s="222">
        <v>31000000</v>
      </c>
      <c r="H493" s="263"/>
      <c r="I493" s="255"/>
      <c r="J493" s="250"/>
    </row>
    <row r="494" spans="1:10" ht="21" x14ac:dyDescent="0.25">
      <c r="A494" s="213" t="s">
        <v>2702</v>
      </c>
      <c r="B494" s="213" t="s">
        <v>4544</v>
      </c>
      <c r="C494" s="214" t="s">
        <v>4347</v>
      </c>
      <c r="D494" s="214"/>
      <c r="E494" s="214"/>
      <c r="F494" s="214"/>
      <c r="G494" s="214"/>
      <c r="H494" s="263"/>
      <c r="I494" s="255"/>
      <c r="J494" s="250"/>
    </row>
    <row r="495" spans="1:10" ht="22.5" x14ac:dyDescent="0.25">
      <c r="A495" s="217" t="s">
        <v>2106</v>
      </c>
      <c r="B495" s="217" t="s">
        <v>5114</v>
      </c>
      <c r="C495" s="29" t="s">
        <v>4673</v>
      </c>
      <c r="D495" s="218">
        <v>0</v>
      </c>
      <c r="E495" s="218">
        <v>0</v>
      </c>
      <c r="F495" s="219">
        <v>2000000</v>
      </c>
      <c r="G495" s="219">
        <v>2000000</v>
      </c>
      <c r="H495" s="263"/>
      <c r="I495" s="255" t="s">
        <v>4631</v>
      </c>
      <c r="J495" s="250"/>
    </row>
    <row r="496" spans="1:10" ht="22.5" x14ac:dyDescent="0.25">
      <c r="A496" s="217" t="s">
        <v>2109</v>
      </c>
      <c r="B496" s="217" t="s">
        <v>5448</v>
      </c>
      <c r="C496" s="29" t="s">
        <v>5009</v>
      </c>
      <c r="D496" s="219">
        <v>33527000</v>
      </c>
      <c r="E496" s="219">
        <v>10809000</v>
      </c>
      <c r="F496" s="219">
        <v>43236000</v>
      </c>
      <c r="G496" s="219">
        <v>43236000</v>
      </c>
      <c r="H496" s="263"/>
      <c r="I496" s="255" t="s">
        <v>4631</v>
      </c>
      <c r="J496" s="250"/>
    </row>
    <row r="497" spans="1:10" ht="22.5" x14ac:dyDescent="0.25">
      <c r="A497" s="217" t="s">
        <v>2113</v>
      </c>
      <c r="B497" s="217" t="s">
        <v>5449</v>
      </c>
      <c r="C497" s="29" t="s">
        <v>5010</v>
      </c>
      <c r="D497" s="219">
        <v>128333328</v>
      </c>
      <c r="E497" s="219">
        <v>34999999.979999997</v>
      </c>
      <c r="F497" s="219">
        <v>140000000</v>
      </c>
      <c r="G497" s="219">
        <v>140000000</v>
      </c>
      <c r="H497" s="263"/>
      <c r="I497" s="255" t="s">
        <v>4631</v>
      </c>
      <c r="J497" s="250"/>
    </row>
    <row r="498" spans="1:10" ht="22.5" x14ac:dyDescent="0.25">
      <c r="A498" s="217" t="s">
        <v>2115</v>
      </c>
      <c r="B498" s="217" t="s">
        <v>5450</v>
      </c>
      <c r="C498" s="29" t="s">
        <v>5011</v>
      </c>
      <c r="D498" s="219">
        <v>65296000</v>
      </c>
      <c r="E498" s="219">
        <v>60000000</v>
      </c>
      <c r="F498" s="219">
        <v>60000000</v>
      </c>
      <c r="G498" s="219">
        <v>70000000</v>
      </c>
      <c r="H498" s="263"/>
      <c r="I498" s="255" t="s">
        <v>4631</v>
      </c>
      <c r="J498" s="250"/>
    </row>
    <row r="499" spans="1:10" ht="22.5" x14ac:dyDescent="0.25">
      <c r="A499" s="217" t="s">
        <v>2117</v>
      </c>
      <c r="B499" s="217" t="s">
        <v>5451</v>
      </c>
      <c r="C499" s="29" t="s">
        <v>5012</v>
      </c>
      <c r="D499" s="219">
        <v>6953350</v>
      </c>
      <c r="E499" s="219">
        <v>2400000</v>
      </c>
      <c r="F499" s="219">
        <v>5000000</v>
      </c>
      <c r="G499" s="219">
        <v>6000000</v>
      </c>
      <c r="H499" s="263"/>
      <c r="I499" s="255" t="s">
        <v>4631</v>
      </c>
      <c r="J499" s="250"/>
    </row>
    <row r="500" spans="1:10" ht="22.5" x14ac:dyDescent="0.25">
      <c r="A500" s="217" t="s">
        <v>2120</v>
      </c>
      <c r="B500" s="217" t="s">
        <v>5452</v>
      </c>
      <c r="C500" s="29" t="s">
        <v>5013</v>
      </c>
      <c r="D500" s="219">
        <v>9464260</v>
      </c>
      <c r="E500" s="219">
        <v>2400000</v>
      </c>
      <c r="F500" s="219">
        <v>5000000</v>
      </c>
      <c r="G500" s="219">
        <v>5000000</v>
      </c>
      <c r="H500" s="263"/>
      <c r="I500" s="255" t="s">
        <v>4631</v>
      </c>
      <c r="J500" s="250"/>
    </row>
    <row r="501" spans="1:10" ht="22.5" x14ac:dyDescent="0.25">
      <c r="A501" s="217" t="s">
        <v>2123</v>
      </c>
      <c r="B501" s="217" t="s">
        <v>5453</v>
      </c>
      <c r="C501" s="29" t="s">
        <v>5014</v>
      </c>
      <c r="D501" s="218">
        <v>0</v>
      </c>
      <c r="E501" s="218">
        <v>0</v>
      </c>
      <c r="F501" s="219">
        <v>4000000</v>
      </c>
      <c r="G501" s="219">
        <v>4000000</v>
      </c>
      <c r="H501" s="263"/>
      <c r="I501" s="255" t="s">
        <v>4631</v>
      </c>
      <c r="J501" s="250"/>
    </row>
    <row r="502" spans="1:10" ht="22.5" x14ac:dyDescent="0.25">
      <c r="A502" s="217" t="s">
        <v>2125</v>
      </c>
      <c r="B502" s="217" t="s">
        <v>5454</v>
      </c>
      <c r="C502" s="29" t="s">
        <v>5015</v>
      </c>
      <c r="D502" s="219">
        <v>39399500</v>
      </c>
      <c r="E502" s="219">
        <v>40000000</v>
      </c>
      <c r="F502" s="219">
        <v>40000000</v>
      </c>
      <c r="G502" s="219">
        <v>40000000</v>
      </c>
      <c r="H502" s="263"/>
      <c r="I502" s="255" t="s">
        <v>4631</v>
      </c>
      <c r="J502" s="250"/>
    </row>
    <row r="503" spans="1:10" ht="22.5" x14ac:dyDescent="0.25">
      <c r="A503" s="217" t="s">
        <v>2129</v>
      </c>
      <c r="B503" s="217" t="s">
        <v>5455</v>
      </c>
      <c r="C503" s="29" t="s">
        <v>5016</v>
      </c>
      <c r="D503" s="219">
        <v>300000</v>
      </c>
      <c r="E503" s="218">
        <v>0</v>
      </c>
      <c r="F503" s="219">
        <v>3000000</v>
      </c>
      <c r="G503" s="219">
        <v>3000000</v>
      </c>
      <c r="H503" s="263"/>
      <c r="I503" s="255" t="s">
        <v>4631</v>
      </c>
      <c r="J503" s="250"/>
    </row>
    <row r="504" spans="1:10" ht="22.5" x14ac:dyDescent="0.25">
      <c r="A504" s="217" t="s">
        <v>2131</v>
      </c>
      <c r="B504" s="217" t="s">
        <v>5456</v>
      </c>
      <c r="C504" s="29" t="s">
        <v>5017</v>
      </c>
      <c r="D504" s="219">
        <v>2225500</v>
      </c>
      <c r="E504" s="219">
        <v>150000</v>
      </c>
      <c r="F504" s="219">
        <v>3000000</v>
      </c>
      <c r="G504" s="219">
        <v>5000000</v>
      </c>
      <c r="H504" s="263"/>
      <c r="I504" s="255" t="s">
        <v>4631</v>
      </c>
      <c r="J504" s="250"/>
    </row>
    <row r="505" spans="1:10" ht="22.5" x14ac:dyDescent="0.25">
      <c r="A505" s="217" t="s">
        <v>2135</v>
      </c>
      <c r="B505" s="217" t="s">
        <v>5457</v>
      </c>
      <c r="C505" s="29" t="s">
        <v>5018</v>
      </c>
      <c r="D505" s="218">
        <v>0</v>
      </c>
      <c r="E505" s="218">
        <v>0</v>
      </c>
      <c r="F505" s="219">
        <v>7000000</v>
      </c>
      <c r="G505" s="219">
        <v>7000000</v>
      </c>
      <c r="H505" s="263"/>
      <c r="I505" s="255" t="s">
        <v>4631</v>
      </c>
      <c r="J505" s="250"/>
    </row>
    <row r="506" spans="1:10" ht="33.75" x14ac:dyDescent="0.25">
      <c r="A506" s="217" t="s">
        <v>2137</v>
      </c>
      <c r="B506" s="217" t="s">
        <v>5458</v>
      </c>
      <c r="C506" s="29" t="s">
        <v>5019</v>
      </c>
      <c r="D506" s="219">
        <v>4125000</v>
      </c>
      <c r="E506" s="219">
        <v>1350000</v>
      </c>
      <c r="F506" s="219">
        <v>3000000</v>
      </c>
      <c r="G506" s="219">
        <v>3000000</v>
      </c>
      <c r="H506" s="263"/>
      <c r="I506" s="255" t="s">
        <v>4631</v>
      </c>
      <c r="J506" s="250"/>
    </row>
    <row r="507" spans="1:10" ht="22.5" x14ac:dyDescent="0.25">
      <c r="A507" s="217" t="s">
        <v>2140</v>
      </c>
      <c r="B507" s="217" t="s">
        <v>5459</v>
      </c>
      <c r="C507" s="29" t="s">
        <v>5020</v>
      </c>
      <c r="D507" s="218">
        <v>0</v>
      </c>
      <c r="E507" s="218">
        <v>0</v>
      </c>
      <c r="F507" s="219">
        <v>1764000</v>
      </c>
      <c r="G507" s="219">
        <v>1605000</v>
      </c>
      <c r="H507" s="263"/>
      <c r="I507" s="255" t="s">
        <v>4631</v>
      </c>
      <c r="J507" s="250"/>
    </row>
    <row r="508" spans="1:10" ht="22.5" x14ac:dyDescent="0.25">
      <c r="A508" s="217" t="s">
        <v>2142</v>
      </c>
      <c r="B508" s="217" t="s">
        <v>5460</v>
      </c>
      <c r="C508" s="29" t="s">
        <v>5021</v>
      </c>
      <c r="D508" s="219">
        <v>1731000</v>
      </c>
      <c r="E508" s="218">
        <v>0</v>
      </c>
      <c r="F508" s="219">
        <v>1000000</v>
      </c>
      <c r="G508" s="219">
        <v>1000000</v>
      </c>
      <c r="H508" s="263"/>
      <c r="I508" s="255" t="s">
        <v>4631</v>
      </c>
      <c r="J508" s="250"/>
    </row>
    <row r="509" spans="1:10" ht="22.5" x14ac:dyDescent="0.25">
      <c r="A509" s="217" t="s">
        <v>2146</v>
      </c>
      <c r="B509" s="217" t="s">
        <v>5461</v>
      </c>
      <c r="C509" s="29" t="s">
        <v>5022</v>
      </c>
      <c r="D509" s="218">
        <v>0</v>
      </c>
      <c r="E509" s="218">
        <v>0</v>
      </c>
      <c r="F509" s="219">
        <v>1000000</v>
      </c>
      <c r="G509" s="219">
        <v>1000000</v>
      </c>
      <c r="H509" s="263"/>
      <c r="I509" s="255" t="s">
        <v>4631</v>
      </c>
      <c r="J509" s="250"/>
    </row>
    <row r="510" spans="1:10" ht="22.5" x14ac:dyDescent="0.25">
      <c r="A510" s="217" t="s">
        <v>2148</v>
      </c>
      <c r="B510" s="217" t="s">
        <v>5462</v>
      </c>
      <c r="C510" s="29" t="s">
        <v>5023</v>
      </c>
      <c r="D510" s="218">
        <v>0</v>
      </c>
      <c r="E510" s="218">
        <v>0</v>
      </c>
      <c r="F510" s="219">
        <v>6000000</v>
      </c>
      <c r="G510" s="219">
        <v>8000000</v>
      </c>
      <c r="H510" s="263"/>
      <c r="I510" s="255" t="s">
        <v>4631</v>
      </c>
      <c r="J510" s="250"/>
    </row>
    <row r="511" spans="1:10" ht="22.5" x14ac:dyDescent="0.25">
      <c r="A511" s="217" t="s">
        <v>2150</v>
      </c>
      <c r="B511" s="217" t="s">
        <v>5463</v>
      </c>
      <c r="C511" s="29" t="s">
        <v>5024</v>
      </c>
      <c r="D511" s="219">
        <v>1900000</v>
      </c>
      <c r="E511" s="219">
        <v>1260000</v>
      </c>
      <c r="F511" s="219">
        <v>2000000</v>
      </c>
      <c r="G511" s="219">
        <v>3000000</v>
      </c>
      <c r="H511" s="263"/>
      <c r="I511" s="255" t="s">
        <v>4631</v>
      </c>
      <c r="J511" s="250"/>
    </row>
    <row r="512" spans="1:10" ht="22.5" x14ac:dyDescent="0.25">
      <c r="A512" s="217" t="s">
        <v>2152</v>
      </c>
      <c r="B512" s="217" t="s">
        <v>5464</v>
      </c>
      <c r="C512" s="29" t="s">
        <v>5025</v>
      </c>
      <c r="D512" s="218">
        <v>0</v>
      </c>
      <c r="E512" s="218">
        <v>0</v>
      </c>
      <c r="F512" s="219">
        <v>1000000</v>
      </c>
      <c r="G512" s="219">
        <v>1159000</v>
      </c>
      <c r="H512" s="263"/>
      <c r="I512" s="255" t="s">
        <v>4631</v>
      </c>
      <c r="J512" s="250"/>
    </row>
    <row r="513" spans="1:10" ht="22.5" x14ac:dyDescent="0.25">
      <c r="A513" s="217" t="s">
        <v>2156</v>
      </c>
      <c r="B513" s="217" t="s">
        <v>5465</v>
      </c>
      <c r="C513" s="29" t="s">
        <v>5026</v>
      </c>
      <c r="D513" s="219">
        <v>4512000</v>
      </c>
      <c r="E513" s="218">
        <v>0</v>
      </c>
      <c r="F513" s="219">
        <v>2000000</v>
      </c>
      <c r="G513" s="219">
        <v>3000000</v>
      </c>
      <c r="H513" s="263"/>
      <c r="I513" s="255" t="s">
        <v>4631</v>
      </c>
      <c r="J513" s="250"/>
    </row>
    <row r="514" spans="1:10" ht="22.5" x14ac:dyDescent="0.25">
      <c r="A514" s="217" t="s">
        <v>2159</v>
      </c>
      <c r="B514" s="217" t="s">
        <v>5466</v>
      </c>
      <c r="C514" s="29" t="s">
        <v>5027</v>
      </c>
      <c r="D514" s="218">
        <v>0</v>
      </c>
      <c r="E514" s="218">
        <v>0</v>
      </c>
      <c r="F514" s="218">
        <v>0</v>
      </c>
      <c r="G514" s="219">
        <v>1000000</v>
      </c>
      <c r="H514" s="263"/>
      <c r="I514" s="255" t="s">
        <v>4631</v>
      </c>
      <c r="J514" s="250"/>
    </row>
    <row r="515" spans="1:10" ht="22.5" x14ac:dyDescent="0.25">
      <c r="A515" s="217" t="s">
        <v>2162</v>
      </c>
      <c r="B515" s="217" t="s">
        <v>5476</v>
      </c>
      <c r="C515" s="29" t="s">
        <v>5037</v>
      </c>
      <c r="D515" s="218">
        <v>0</v>
      </c>
      <c r="E515" s="218">
        <v>0</v>
      </c>
      <c r="F515" s="218">
        <v>0</v>
      </c>
      <c r="G515" s="219">
        <v>2000000</v>
      </c>
      <c r="H515" s="263"/>
      <c r="I515" s="255" t="s">
        <v>4631</v>
      </c>
      <c r="J515" s="250"/>
    </row>
    <row r="516" spans="1:10" x14ac:dyDescent="0.25">
      <c r="A516" s="220" t="s">
        <v>294</v>
      </c>
      <c r="B516" s="220"/>
      <c r="C516" s="220"/>
      <c r="D516" s="222">
        <v>297766938</v>
      </c>
      <c r="E516" s="222">
        <v>153368999.97999999</v>
      </c>
      <c r="F516" s="222">
        <v>330000000</v>
      </c>
      <c r="G516" s="222">
        <v>350000000</v>
      </c>
      <c r="H516" s="263"/>
      <c r="I516" s="255"/>
      <c r="J516" s="250"/>
    </row>
    <row r="517" spans="1:10" ht="21" x14ac:dyDescent="0.25">
      <c r="A517" s="213" t="s">
        <v>2704</v>
      </c>
      <c r="B517" s="213" t="s">
        <v>4545</v>
      </c>
      <c r="C517" s="214" t="s">
        <v>4348</v>
      </c>
      <c r="D517" s="214"/>
      <c r="E517" s="214"/>
      <c r="F517" s="214"/>
      <c r="G517" s="214"/>
      <c r="H517" s="263"/>
      <c r="I517" s="255"/>
      <c r="J517" s="250"/>
    </row>
    <row r="518" spans="1:10" ht="22.5" x14ac:dyDescent="0.25">
      <c r="A518" s="217" t="s">
        <v>2106</v>
      </c>
      <c r="B518" s="217" t="s">
        <v>5114</v>
      </c>
      <c r="C518" s="29" t="s">
        <v>4673</v>
      </c>
      <c r="D518" s="218">
        <v>0</v>
      </c>
      <c r="E518" s="218">
        <v>0</v>
      </c>
      <c r="F518" s="219">
        <v>2000000</v>
      </c>
      <c r="G518" s="219">
        <v>1000000</v>
      </c>
      <c r="H518" s="263"/>
      <c r="I518" s="255" t="s">
        <v>4631</v>
      </c>
      <c r="J518" s="250"/>
    </row>
    <row r="519" spans="1:10" ht="22.5" x14ac:dyDescent="0.25">
      <c r="A519" s="217" t="s">
        <v>2111</v>
      </c>
      <c r="B519" s="217" t="s">
        <v>5375</v>
      </c>
      <c r="C519" s="29" t="s">
        <v>4936</v>
      </c>
      <c r="D519" s="218">
        <v>0</v>
      </c>
      <c r="E519" s="218">
        <v>0</v>
      </c>
      <c r="F519" s="219">
        <v>5000000</v>
      </c>
      <c r="G519" s="219">
        <v>3000000</v>
      </c>
      <c r="H519" s="263"/>
      <c r="I519" s="255" t="s">
        <v>4631</v>
      </c>
      <c r="J519" s="250"/>
    </row>
    <row r="520" spans="1:10" ht="22.5" x14ac:dyDescent="0.25">
      <c r="A520" s="217" t="s">
        <v>2113</v>
      </c>
      <c r="B520" s="217" t="s">
        <v>5477</v>
      </c>
      <c r="C520" s="29" t="s">
        <v>5038</v>
      </c>
      <c r="D520" s="218">
        <v>0</v>
      </c>
      <c r="E520" s="218">
        <v>0</v>
      </c>
      <c r="F520" s="219">
        <v>14000000</v>
      </c>
      <c r="G520" s="218">
        <v>0</v>
      </c>
      <c r="H520" s="263"/>
      <c r="I520" s="255" t="s">
        <v>4631</v>
      </c>
      <c r="J520" s="250"/>
    </row>
    <row r="521" spans="1:10" ht="22.5" x14ac:dyDescent="0.25">
      <c r="A521" s="217" t="s">
        <v>2115</v>
      </c>
      <c r="B521" s="217" t="s">
        <v>5478</v>
      </c>
      <c r="C521" s="29" t="s">
        <v>5039</v>
      </c>
      <c r="D521" s="218">
        <v>0</v>
      </c>
      <c r="E521" s="218">
        <v>0</v>
      </c>
      <c r="F521" s="219">
        <v>1600000</v>
      </c>
      <c r="G521" s="219">
        <v>1500000</v>
      </c>
      <c r="H521" s="263"/>
      <c r="I521" s="255" t="s">
        <v>4631</v>
      </c>
      <c r="J521" s="250"/>
    </row>
    <row r="522" spans="1:10" ht="22.5" x14ac:dyDescent="0.25">
      <c r="A522" s="217" t="s">
        <v>2117</v>
      </c>
      <c r="B522" s="217" t="s">
        <v>5479</v>
      </c>
      <c r="C522" s="29" t="s">
        <v>5040</v>
      </c>
      <c r="D522" s="218">
        <v>0</v>
      </c>
      <c r="E522" s="218">
        <v>0</v>
      </c>
      <c r="F522" s="219">
        <v>1500000</v>
      </c>
      <c r="G522" s="219">
        <v>1500000</v>
      </c>
      <c r="H522" s="263"/>
      <c r="I522" s="255" t="s">
        <v>4631</v>
      </c>
      <c r="J522" s="250"/>
    </row>
    <row r="523" spans="1:10" ht="22.5" x14ac:dyDescent="0.25">
      <c r="A523" s="217" t="s">
        <v>2120</v>
      </c>
      <c r="B523" s="217" t="s">
        <v>5480</v>
      </c>
      <c r="C523" s="29" t="s">
        <v>5041</v>
      </c>
      <c r="D523" s="218">
        <v>0</v>
      </c>
      <c r="E523" s="218">
        <v>0</v>
      </c>
      <c r="F523" s="219">
        <v>1000000</v>
      </c>
      <c r="G523" s="219">
        <v>1000000</v>
      </c>
      <c r="H523" s="263"/>
      <c r="I523" s="255" t="s">
        <v>4631</v>
      </c>
      <c r="J523" s="250"/>
    </row>
    <row r="524" spans="1:10" ht="22.5" x14ac:dyDescent="0.25">
      <c r="A524" s="217" t="s">
        <v>2123</v>
      </c>
      <c r="B524" s="217" t="s">
        <v>5481</v>
      </c>
      <c r="C524" s="29" t="s">
        <v>5042</v>
      </c>
      <c r="D524" s="218">
        <v>0</v>
      </c>
      <c r="E524" s="218">
        <v>0</v>
      </c>
      <c r="F524" s="219">
        <v>1000000</v>
      </c>
      <c r="G524" s="219">
        <v>1000000</v>
      </c>
      <c r="H524" s="263"/>
      <c r="I524" s="255" t="s">
        <v>4631</v>
      </c>
      <c r="J524" s="250"/>
    </row>
    <row r="525" spans="1:10" ht="22.5" x14ac:dyDescent="0.25">
      <c r="A525" s="217" t="s">
        <v>2125</v>
      </c>
      <c r="B525" s="217" t="s">
        <v>5482</v>
      </c>
      <c r="C525" s="29" t="s">
        <v>5043</v>
      </c>
      <c r="D525" s="218">
        <v>0</v>
      </c>
      <c r="E525" s="218">
        <v>0</v>
      </c>
      <c r="F525" s="219">
        <v>1000000</v>
      </c>
      <c r="G525" s="219">
        <v>1000000</v>
      </c>
      <c r="H525" s="263"/>
      <c r="I525" s="255" t="s">
        <v>4631</v>
      </c>
      <c r="J525" s="250"/>
    </row>
    <row r="526" spans="1:10" ht="22.5" x14ac:dyDescent="0.25">
      <c r="A526" s="217" t="s">
        <v>2129</v>
      </c>
      <c r="B526" s="217" t="s">
        <v>5483</v>
      </c>
      <c r="C526" s="29" t="s">
        <v>5044</v>
      </c>
      <c r="D526" s="219">
        <v>1825000</v>
      </c>
      <c r="E526" s="218">
        <v>0</v>
      </c>
      <c r="F526" s="219">
        <v>3000000</v>
      </c>
      <c r="G526" s="219">
        <v>1000000</v>
      </c>
      <c r="H526" s="263"/>
      <c r="I526" s="255" t="s">
        <v>4631</v>
      </c>
      <c r="J526" s="250"/>
    </row>
    <row r="527" spans="1:10" ht="45" x14ac:dyDescent="0.25">
      <c r="A527" s="217" t="s">
        <v>2131</v>
      </c>
      <c r="B527" s="217" t="s">
        <v>5484</v>
      </c>
      <c r="C527" s="29" t="s">
        <v>5045</v>
      </c>
      <c r="D527" s="218">
        <v>0</v>
      </c>
      <c r="E527" s="218">
        <v>0</v>
      </c>
      <c r="F527" s="219">
        <v>1000000</v>
      </c>
      <c r="G527" s="219">
        <v>1000000</v>
      </c>
      <c r="H527" s="263"/>
      <c r="I527" s="255" t="s">
        <v>4631</v>
      </c>
      <c r="J527" s="250"/>
    </row>
    <row r="528" spans="1:10" ht="22.5" x14ac:dyDescent="0.25">
      <c r="A528" s="217" t="s">
        <v>2133</v>
      </c>
      <c r="B528" s="217" t="s">
        <v>5485</v>
      </c>
      <c r="C528" s="29" t="s">
        <v>5046</v>
      </c>
      <c r="D528" s="218">
        <v>0</v>
      </c>
      <c r="E528" s="218">
        <v>0</v>
      </c>
      <c r="F528" s="219">
        <v>3000000</v>
      </c>
      <c r="G528" s="219">
        <v>2100000</v>
      </c>
      <c r="H528" s="263"/>
      <c r="I528" s="255" t="s">
        <v>4631</v>
      </c>
      <c r="J528" s="250"/>
    </row>
    <row r="529" spans="1:10" ht="22.5" x14ac:dyDescent="0.25">
      <c r="A529" s="217" t="s">
        <v>2137</v>
      </c>
      <c r="B529" s="217" t="s">
        <v>5486</v>
      </c>
      <c r="C529" s="29" t="s">
        <v>5047</v>
      </c>
      <c r="D529" s="218">
        <v>0</v>
      </c>
      <c r="E529" s="218">
        <v>0</v>
      </c>
      <c r="F529" s="219">
        <v>500000</v>
      </c>
      <c r="G529" s="219">
        <v>500000</v>
      </c>
      <c r="H529" s="263"/>
      <c r="I529" s="255" t="s">
        <v>4631</v>
      </c>
      <c r="J529" s="250"/>
    </row>
    <row r="530" spans="1:10" ht="22.5" x14ac:dyDescent="0.25">
      <c r="A530" s="217" t="s">
        <v>2140</v>
      </c>
      <c r="B530" s="217" t="s">
        <v>5487</v>
      </c>
      <c r="C530" s="29" t="s">
        <v>5048</v>
      </c>
      <c r="D530" s="219">
        <v>963250</v>
      </c>
      <c r="E530" s="218">
        <v>0</v>
      </c>
      <c r="F530" s="219">
        <v>1000000</v>
      </c>
      <c r="G530" s="219">
        <v>1000000</v>
      </c>
      <c r="H530" s="263"/>
      <c r="I530" s="255" t="s">
        <v>4631</v>
      </c>
      <c r="J530" s="250"/>
    </row>
    <row r="531" spans="1:10" ht="22.5" x14ac:dyDescent="0.25">
      <c r="A531" s="217" t="s">
        <v>2142</v>
      </c>
      <c r="B531" s="217" t="s">
        <v>5488</v>
      </c>
      <c r="C531" s="29" t="s">
        <v>5049</v>
      </c>
      <c r="D531" s="218">
        <v>0</v>
      </c>
      <c r="E531" s="218">
        <v>0</v>
      </c>
      <c r="F531" s="219">
        <v>400000</v>
      </c>
      <c r="G531" s="219">
        <v>400000</v>
      </c>
      <c r="H531" s="263"/>
      <c r="I531" s="255" t="s">
        <v>4631</v>
      </c>
      <c r="J531" s="250"/>
    </row>
    <row r="532" spans="1:10" ht="22.5" x14ac:dyDescent="0.25">
      <c r="A532" s="217" t="s">
        <v>2144</v>
      </c>
      <c r="B532" s="217" t="s">
        <v>5489</v>
      </c>
      <c r="C532" s="29" t="s">
        <v>5050</v>
      </c>
      <c r="D532" s="219">
        <v>9810000</v>
      </c>
      <c r="E532" s="218">
        <v>0</v>
      </c>
      <c r="F532" s="219">
        <v>20000000</v>
      </c>
      <c r="G532" s="219">
        <v>12000000</v>
      </c>
      <c r="H532" s="263"/>
      <c r="I532" s="255" t="s">
        <v>4631</v>
      </c>
      <c r="J532" s="250"/>
    </row>
    <row r="533" spans="1:10" ht="22.5" x14ac:dyDescent="0.25">
      <c r="A533" s="217" t="s">
        <v>2146</v>
      </c>
      <c r="B533" s="217" t="s">
        <v>5490</v>
      </c>
      <c r="C533" s="29" t="s">
        <v>5051</v>
      </c>
      <c r="D533" s="218">
        <v>0</v>
      </c>
      <c r="E533" s="218">
        <v>0</v>
      </c>
      <c r="F533" s="218">
        <v>0</v>
      </c>
      <c r="G533" s="219">
        <v>2000000</v>
      </c>
      <c r="H533" s="263"/>
      <c r="I533" s="255" t="s">
        <v>4631</v>
      </c>
      <c r="J533" s="250"/>
    </row>
    <row r="534" spans="1:10" x14ac:dyDescent="0.25">
      <c r="A534" s="220" t="s">
        <v>294</v>
      </c>
      <c r="B534" s="220"/>
      <c r="C534" s="220"/>
      <c r="D534" s="222">
        <v>12598250</v>
      </c>
      <c r="E534" s="221">
        <v>0</v>
      </c>
      <c r="F534" s="222">
        <v>56000000</v>
      </c>
      <c r="G534" s="222">
        <v>30000000</v>
      </c>
      <c r="H534" s="263"/>
      <c r="I534" s="255"/>
      <c r="J534" s="250"/>
    </row>
    <row r="535" spans="1:10" x14ac:dyDescent="0.25">
      <c r="A535" s="213" t="s">
        <v>2706</v>
      </c>
      <c r="B535" s="213" t="s">
        <v>4548</v>
      </c>
      <c r="C535" s="214" t="s">
        <v>4351</v>
      </c>
      <c r="D535" s="214"/>
      <c r="E535" s="214"/>
      <c r="F535" s="214"/>
      <c r="G535" s="214"/>
      <c r="H535" s="263"/>
      <c r="I535" s="255"/>
      <c r="J535" s="250"/>
    </row>
    <row r="536" spans="1:10" ht="22.5" x14ac:dyDescent="0.25">
      <c r="A536" s="217" t="s">
        <v>2109</v>
      </c>
      <c r="B536" s="217" t="s">
        <v>5491</v>
      </c>
      <c r="C536" s="29" t="s">
        <v>5052</v>
      </c>
      <c r="D536" s="219">
        <v>990000</v>
      </c>
      <c r="E536" s="218">
        <v>0</v>
      </c>
      <c r="F536" s="219">
        <v>1000000</v>
      </c>
      <c r="G536" s="219">
        <v>1000000</v>
      </c>
      <c r="H536" s="263"/>
      <c r="I536" s="255" t="s">
        <v>4631</v>
      </c>
      <c r="J536" s="250"/>
    </row>
    <row r="537" spans="1:10" ht="22.5" x14ac:dyDescent="0.25">
      <c r="A537" s="217" t="s">
        <v>2113</v>
      </c>
      <c r="B537" s="217" t="s">
        <v>5492</v>
      </c>
      <c r="C537" s="29" t="s">
        <v>5053</v>
      </c>
      <c r="D537" s="219">
        <v>500000</v>
      </c>
      <c r="E537" s="218">
        <v>0</v>
      </c>
      <c r="F537" s="219">
        <v>1000000</v>
      </c>
      <c r="G537" s="219">
        <v>1000000</v>
      </c>
      <c r="H537" s="263"/>
      <c r="I537" s="255" t="s">
        <v>4631</v>
      </c>
      <c r="J537" s="250"/>
    </row>
    <row r="538" spans="1:10" x14ac:dyDescent="0.25">
      <c r="A538" s="220" t="s">
        <v>294</v>
      </c>
      <c r="B538" s="220"/>
      <c r="C538" s="220"/>
      <c r="D538" s="222">
        <v>1490000</v>
      </c>
      <c r="E538" s="221">
        <v>0</v>
      </c>
      <c r="F538" s="222">
        <v>2000000</v>
      </c>
      <c r="G538" s="222">
        <v>2000000</v>
      </c>
      <c r="H538" s="263"/>
      <c r="I538" s="255"/>
      <c r="J538" s="250"/>
    </row>
    <row r="539" spans="1:10" x14ac:dyDescent="0.25">
      <c r="A539" s="213" t="s">
        <v>2708</v>
      </c>
      <c r="B539" s="213" t="s">
        <v>4549</v>
      </c>
      <c r="C539" s="214" t="s">
        <v>4352</v>
      </c>
      <c r="D539" s="214"/>
      <c r="E539" s="214"/>
      <c r="F539" s="214"/>
      <c r="G539" s="214"/>
      <c r="H539" s="263"/>
      <c r="I539" s="255"/>
      <c r="J539" s="250"/>
    </row>
    <row r="540" spans="1:10" ht="22.5" x14ac:dyDescent="0.25">
      <c r="A540" s="217" t="s">
        <v>2106</v>
      </c>
      <c r="B540" s="217" t="s">
        <v>5176</v>
      </c>
      <c r="C540" s="29" t="s">
        <v>4735</v>
      </c>
      <c r="D540" s="218">
        <v>0</v>
      </c>
      <c r="E540" s="218">
        <v>0</v>
      </c>
      <c r="F540" s="219">
        <v>2500000</v>
      </c>
      <c r="G540" s="219">
        <v>1000000</v>
      </c>
      <c r="H540" s="263"/>
      <c r="I540" s="255" t="s">
        <v>4631</v>
      </c>
      <c r="J540" s="250"/>
    </row>
    <row r="541" spans="1:10" ht="22.5" x14ac:dyDescent="0.25">
      <c r="A541" s="217" t="s">
        <v>2109</v>
      </c>
      <c r="B541" s="217" t="s">
        <v>5483</v>
      </c>
      <c r="C541" s="29" t="s">
        <v>5044</v>
      </c>
      <c r="D541" s="219">
        <v>13500000</v>
      </c>
      <c r="E541" s="219">
        <v>4500000</v>
      </c>
      <c r="F541" s="219">
        <v>18000000</v>
      </c>
      <c r="G541" s="219">
        <v>18000000</v>
      </c>
      <c r="H541" s="263"/>
      <c r="I541" s="255" t="s">
        <v>4631</v>
      </c>
      <c r="J541" s="250"/>
    </row>
    <row r="542" spans="1:10" ht="22.5" x14ac:dyDescent="0.25">
      <c r="A542" s="217" t="s">
        <v>2111</v>
      </c>
      <c r="B542" s="217" t="s">
        <v>5493</v>
      </c>
      <c r="C542" s="29" t="s">
        <v>5054</v>
      </c>
      <c r="D542" s="218">
        <v>0</v>
      </c>
      <c r="E542" s="218">
        <v>0</v>
      </c>
      <c r="F542" s="219">
        <v>3500000</v>
      </c>
      <c r="G542" s="219">
        <v>2500000</v>
      </c>
      <c r="H542" s="263"/>
      <c r="I542" s="255" t="s">
        <v>4631</v>
      </c>
      <c r="J542" s="250"/>
    </row>
    <row r="543" spans="1:10" ht="22.5" x14ac:dyDescent="0.25">
      <c r="A543" s="217" t="s">
        <v>2113</v>
      </c>
      <c r="B543" s="217" t="s">
        <v>5494</v>
      </c>
      <c r="C543" s="29" t="s">
        <v>5055</v>
      </c>
      <c r="D543" s="218">
        <v>0</v>
      </c>
      <c r="E543" s="218">
        <v>0</v>
      </c>
      <c r="F543" s="219">
        <v>500000</v>
      </c>
      <c r="G543" s="219">
        <v>500000</v>
      </c>
      <c r="H543" s="263"/>
      <c r="I543" s="255" t="s">
        <v>4631</v>
      </c>
      <c r="J543" s="250"/>
    </row>
    <row r="544" spans="1:10" ht="22.5" x14ac:dyDescent="0.25">
      <c r="A544" s="217" t="s">
        <v>2115</v>
      </c>
      <c r="B544" s="217" t="s">
        <v>5495</v>
      </c>
      <c r="C544" s="29" t="s">
        <v>5056</v>
      </c>
      <c r="D544" s="219">
        <v>1420000</v>
      </c>
      <c r="E544" s="218">
        <v>0</v>
      </c>
      <c r="F544" s="219">
        <v>3000000</v>
      </c>
      <c r="G544" s="219">
        <v>2000000</v>
      </c>
      <c r="H544" s="263"/>
      <c r="I544" s="255" t="s">
        <v>4631</v>
      </c>
      <c r="J544" s="250"/>
    </row>
    <row r="545" spans="1:10" ht="22.5" x14ac:dyDescent="0.25">
      <c r="A545" s="217" t="s">
        <v>2117</v>
      </c>
      <c r="B545" s="217" t="s">
        <v>5496</v>
      </c>
      <c r="C545" s="29" t="s">
        <v>5057</v>
      </c>
      <c r="D545" s="219">
        <v>3000000</v>
      </c>
      <c r="E545" s="219">
        <v>3000000</v>
      </c>
      <c r="F545" s="219">
        <v>4000000</v>
      </c>
      <c r="G545" s="219">
        <v>4000000</v>
      </c>
      <c r="H545" s="263"/>
      <c r="I545" s="255" t="s">
        <v>4631</v>
      </c>
      <c r="J545" s="250"/>
    </row>
    <row r="546" spans="1:10" ht="22.5" x14ac:dyDescent="0.25">
      <c r="A546" s="217" t="s">
        <v>2123</v>
      </c>
      <c r="B546" s="217" t="s">
        <v>5497</v>
      </c>
      <c r="C546" s="29" t="s">
        <v>5058</v>
      </c>
      <c r="D546" s="219">
        <v>998000</v>
      </c>
      <c r="E546" s="218">
        <v>0</v>
      </c>
      <c r="F546" s="219">
        <v>1000000</v>
      </c>
      <c r="G546" s="219">
        <v>1000000</v>
      </c>
      <c r="H546" s="263"/>
      <c r="I546" s="255" t="s">
        <v>4631</v>
      </c>
      <c r="J546" s="250"/>
    </row>
    <row r="547" spans="1:10" ht="22.5" x14ac:dyDescent="0.25">
      <c r="A547" s="217" t="s">
        <v>2125</v>
      </c>
      <c r="B547" s="217" t="s">
        <v>5498</v>
      </c>
      <c r="C547" s="29" t="s">
        <v>5059</v>
      </c>
      <c r="D547" s="218">
        <v>0</v>
      </c>
      <c r="E547" s="218">
        <v>0</v>
      </c>
      <c r="F547" s="219">
        <v>2000000</v>
      </c>
      <c r="G547" s="219">
        <v>2000000</v>
      </c>
      <c r="H547" s="263"/>
      <c r="I547" s="255" t="s">
        <v>4631</v>
      </c>
      <c r="J547" s="250"/>
    </row>
    <row r="548" spans="1:10" ht="22.5" x14ac:dyDescent="0.25">
      <c r="A548" s="217" t="s">
        <v>2131</v>
      </c>
      <c r="B548" s="217" t="s">
        <v>5499</v>
      </c>
      <c r="C548" s="29" t="s">
        <v>5060</v>
      </c>
      <c r="D548" s="219">
        <v>1104000</v>
      </c>
      <c r="E548" s="218">
        <v>0</v>
      </c>
      <c r="F548" s="219">
        <v>2000000</v>
      </c>
      <c r="G548" s="219">
        <v>1850000</v>
      </c>
      <c r="H548" s="263"/>
      <c r="I548" s="255" t="s">
        <v>4631</v>
      </c>
      <c r="J548" s="250"/>
    </row>
    <row r="549" spans="1:10" x14ac:dyDescent="0.25">
      <c r="A549" s="220" t="s">
        <v>294</v>
      </c>
      <c r="B549" s="220"/>
      <c r="C549" s="220"/>
      <c r="D549" s="222">
        <v>20022000</v>
      </c>
      <c r="E549" s="222">
        <v>7500000</v>
      </c>
      <c r="F549" s="222">
        <v>36500000</v>
      </c>
      <c r="G549" s="222">
        <v>32850000</v>
      </c>
      <c r="H549" s="263"/>
      <c r="I549" s="255"/>
      <c r="J549" s="250"/>
    </row>
    <row r="550" spans="1:10" x14ac:dyDescent="0.25">
      <c r="A550" s="213" t="s">
        <v>2710</v>
      </c>
      <c r="B550" s="213" t="s">
        <v>4559</v>
      </c>
      <c r="C550" s="214" t="s">
        <v>4362</v>
      </c>
      <c r="D550" s="214"/>
      <c r="E550" s="214"/>
      <c r="F550" s="214"/>
      <c r="G550" s="214"/>
      <c r="H550" s="263"/>
      <c r="I550" s="255"/>
      <c r="J550" s="250"/>
    </row>
    <row r="551" spans="1:10" ht="22.5" x14ac:dyDescent="0.25">
      <c r="A551" s="217" t="s">
        <v>2109</v>
      </c>
      <c r="B551" s="217" t="s">
        <v>5186</v>
      </c>
      <c r="C551" s="29" t="s">
        <v>4745</v>
      </c>
      <c r="D551" s="218">
        <v>0</v>
      </c>
      <c r="E551" s="218">
        <v>0</v>
      </c>
      <c r="F551" s="219">
        <v>1000000</v>
      </c>
      <c r="G551" s="219">
        <v>750000</v>
      </c>
      <c r="H551" s="263"/>
      <c r="I551" s="255" t="s">
        <v>4631</v>
      </c>
      <c r="J551" s="250"/>
    </row>
    <row r="552" spans="1:10" ht="22.5" x14ac:dyDescent="0.25">
      <c r="A552" s="217" t="s">
        <v>2111</v>
      </c>
      <c r="B552" s="217" t="s">
        <v>5187</v>
      </c>
      <c r="C552" s="29" t="s">
        <v>4746</v>
      </c>
      <c r="D552" s="218">
        <v>0</v>
      </c>
      <c r="E552" s="218">
        <v>0</v>
      </c>
      <c r="F552" s="219">
        <v>500000</v>
      </c>
      <c r="G552" s="219">
        <v>500000</v>
      </c>
      <c r="H552" s="263"/>
      <c r="I552" s="255" t="s">
        <v>4631</v>
      </c>
      <c r="J552" s="250"/>
    </row>
    <row r="553" spans="1:10" ht="22.5" x14ac:dyDescent="0.25">
      <c r="A553" s="217" t="s">
        <v>2115</v>
      </c>
      <c r="B553" s="217" t="s">
        <v>5500</v>
      </c>
      <c r="C553" s="29" t="s">
        <v>5061</v>
      </c>
      <c r="D553" s="218">
        <v>0</v>
      </c>
      <c r="E553" s="218">
        <v>0</v>
      </c>
      <c r="F553" s="219">
        <v>1000000</v>
      </c>
      <c r="G553" s="219">
        <v>800000</v>
      </c>
      <c r="H553" s="263"/>
      <c r="I553" s="255" t="s">
        <v>4631</v>
      </c>
      <c r="J553" s="250"/>
    </row>
    <row r="554" spans="1:10" ht="22.5" x14ac:dyDescent="0.25">
      <c r="A554" s="217" t="s">
        <v>2117</v>
      </c>
      <c r="B554" s="217" t="s">
        <v>5501</v>
      </c>
      <c r="C554" s="29" t="s">
        <v>5062</v>
      </c>
      <c r="D554" s="219">
        <v>2100000</v>
      </c>
      <c r="E554" s="218">
        <v>0</v>
      </c>
      <c r="F554" s="219">
        <v>2000000</v>
      </c>
      <c r="G554" s="219">
        <v>2000000</v>
      </c>
      <c r="H554" s="263"/>
      <c r="I554" s="255" t="s">
        <v>4631</v>
      </c>
      <c r="J554" s="250"/>
    </row>
    <row r="555" spans="1:10" x14ac:dyDescent="0.25">
      <c r="A555" s="220" t="s">
        <v>294</v>
      </c>
      <c r="B555" s="220"/>
      <c r="C555" s="220"/>
      <c r="D555" s="222">
        <v>2100000</v>
      </c>
      <c r="E555" s="221">
        <v>0</v>
      </c>
      <c r="F555" s="222">
        <v>4500000</v>
      </c>
      <c r="G555" s="222">
        <v>4050000</v>
      </c>
      <c r="H555" s="263"/>
      <c r="I555" s="255"/>
      <c r="J555" s="250"/>
    </row>
    <row r="556" spans="1:10" x14ac:dyDescent="0.25">
      <c r="A556" s="213" t="s">
        <v>2712</v>
      </c>
      <c r="B556" s="213" t="s">
        <v>4560</v>
      </c>
      <c r="C556" s="214" t="s">
        <v>4363</v>
      </c>
      <c r="D556" s="214"/>
      <c r="E556" s="214"/>
      <c r="F556" s="214"/>
      <c r="G556" s="214"/>
      <c r="H556" s="263"/>
      <c r="I556" s="255"/>
      <c r="J556" s="250"/>
    </row>
    <row r="557" spans="1:10" ht="22.5" x14ac:dyDescent="0.25">
      <c r="A557" s="217" t="s">
        <v>2106</v>
      </c>
      <c r="B557" s="217" t="s">
        <v>5502</v>
      </c>
      <c r="C557" s="29" t="s">
        <v>5063</v>
      </c>
      <c r="D557" s="219">
        <v>56693360</v>
      </c>
      <c r="E557" s="219">
        <v>10262857.140000001</v>
      </c>
      <c r="F557" s="219">
        <v>106000000</v>
      </c>
      <c r="G557" s="219">
        <v>94340000</v>
      </c>
      <c r="H557" s="263"/>
      <c r="I557" s="255" t="s">
        <v>4631</v>
      </c>
      <c r="J557" s="250"/>
    </row>
    <row r="558" spans="1:10" ht="22.5" x14ac:dyDescent="0.25">
      <c r="A558" s="217" t="s">
        <v>2109</v>
      </c>
      <c r="B558" s="217" t="s">
        <v>5503</v>
      </c>
      <c r="C558" s="29" t="s">
        <v>5064</v>
      </c>
      <c r="D558" s="219">
        <v>9310000</v>
      </c>
      <c r="E558" s="219">
        <v>8280000</v>
      </c>
      <c r="F558" s="219">
        <v>16600000</v>
      </c>
      <c r="G558" s="219">
        <v>16000000</v>
      </c>
      <c r="H558" s="263"/>
      <c r="I558" s="255" t="s">
        <v>4631</v>
      </c>
      <c r="J558" s="250"/>
    </row>
    <row r="559" spans="1:10" ht="22.5" x14ac:dyDescent="0.25">
      <c r="A559" s="217" t="s">
        <v>2111</v>
      </c>
      <c r="B559" s="217" t="s">
        <v>5504</v>
      </c>
      <c r="C559" s="29" t="s">
        <v>5065</v>
      </c>
      <c r="D559" s="219">
        <v>18000000</v>
      </c>
      <c r="E559" s="218">
        <v>0</v>
      </c>
      <c r="F559" s="219">
        <v>20000000</v>
      </c>
      <c r="G559" s="219">
        <v>20000000</v>
      </c>
      <c r="H559" s="263"/>
      <c r="I559" s="255" t="s">
        <v>4631</v>
      </c>
      <c r="J559" s="250"/>
    </row>
    <row r="560" spans="1:10" x14ac:dyDescent="0.25">
      <c r="A560" s="220" t="s">
        <v>294</v>
      </c>
      <c r="B560" s="220"/>
      <c r="C560" s="220"/>
      <c r="D560" s="222">
        <v>84003360</v>
      </c>
      <c r="E560" s="222">
        <v>18542857.140000001</v>
      </c>
      <c r="F560" s="222">
        <v>142600000</v>
      </c>
      <c r="G560" s="222">
        <v>130340000</v>
      </c>
      <c r="H560" s="263"/>
      <c r="I560" s="255"/>
      <c r="J560" s="250"/>
    </row>
    <row r="561" spans="1:10" x14ac:dyDescent="0.25">
      <c r="A561" s="213" t="s">
        <v>2714</v>
      </c>
      <c r="B561" s="213" t="s">
        <v>4562</v>
      </c>
      <c r="C561" s="214" t="s">
        <v>4365</v>
      </c>
      <c r="D561" s="214"/>
      <c r="E561" s="214"/>
      <c r="F561" s="214"/>
      <c r="G561" s="214"/>
      <c r="H561" s="263"/>
      <c r="I561" s="255"/>
      <c r="J561" s="250"/>
    </row>
    <row r="562" spans="1:10" ht="22.5" x14ac:dyDescent="0.25">
      <c r="A562" s="217" t="s">
        <v>2106</v>
      </c>
      <c r="B562" s="217" t="s">
        <v>5243</v>
      </c>
      <c r="C562" s="29" t="s">
        <v>4802</v>
      </c>
      <c r="D562" s="219">
        <v>974000</v>
      </c>
      <c r="E562" s="218">
        <v>0</v>
      </c>
      <c r="F562" s="219">
        <v>2000000</v>
      </c>
      <c r="G562" s="219">
        <v>2000000</v>
      </c>
      <c r="H562" s="263"/>
      <c r="I562" s="255" t="s">
        <v>4631</v>
      </c>
      <c r="J562" s="250"/>
    </row>
    <row r="563" spans="1:10" ht="22.5" x14ac:dyDescent="0.25">
      <c r="A563" s="217" t="s">
        <v>2109</v>
      </c>
      <c r="B563" s="217" t="s">
        <v>5505</v>
      </c>
      <c r="C563" s="29" t="s">
        <v>5066</v>
      </c>
      <c r="D563" s="218">
        <v>0</v>
      </c>
      <c r="E563" s="218">
        <v>0</v>
      </c>
      <c r="F563" s="218">
        <v>0</v>
      </c>
      <c r="G563" s="218">
        <v>0</v>
      </c>
      <c r="H563" s="263"/>
      <c r="I563" s="255" t="s">
        <v>4631</v>
      </c>
      <c r="J563" s="250"/>
    </row>
    <row r="564" spans="1:10" ht="22.5" x14ac:dyDescent="0.25">
      <c r="A564" s="217" t="s">
        <v>2111</v>
      </c>
      <c r="B564" s="217" t="s">
        <v>5506</v>
      </c>
      <c r="C564" s="29" t="s">
        <v>5067</v>
      </c>
      <c r="D564" s="218">
        <v>0</v>
      </c>
      <c r="E564" s="218">
        <v>0</v>
      </c>
      <c r="F564" s="218">
        <v>0</v>
      </c>
      <c r="G564" s="218">
        <v>0</v>
      </c>
      <c r="H564" s="263"/>
      <c r="I564" s="255" t="s">
        <v>4631</v>
      </c>
      <c r="J564" s="250"/>
    </row>
    <row r="565" spans="1:10" ht="22.5" x14ac:dyDescent="0.25">
      <c r="A565" s="217" t="s">
        <v>2113</v>
      </c>
      <c r="B565" s="217" t="s">
        <v>5507</v>
      </c>
      <c r="C565" s="29" t="s">
        <v>5068</v>
      </c>
      <c r="D565" s="219">
        <v>8100000</v>
      </c>
      <c r="E565" s="219">
        <v>4500000</v>
      </c>
      <c r="F565" s="219">
        <v>12000000</v>
      </c>
      <c r="G565" s="219">
        <v>11000000</v>
      </c>
      <c r="H565" s="263"/>
      <c r="I565" s="255" t="s">
        <v>4631</v>
      </c>
      <c r="J565" s="250"/>
    </row>
    <row r="566" spans="1:10" ht="22.5" x14ac:dyDescent="0.25">
      <c r="A566" s="217" t="s">
        <v>2115</v>
      </c>
      <c r="B566" s="217" t="s">
        <v>5508</v>
      </c>
      <c r="C566" s="29" t="s">
        <v>5069</v>
      </c>
      <c r="D566" s="218">
        <v>0</v>
      </c>
      <c r="E566" s="218">
        <v>0</v>
      </c>
      <c r="F566" s="219">
        <v>4000000</v>
      </c>
      <c r="G566" s="219">
        <v>4000000</v>
      </c>
      <c r="H566" s="263"/>
      <c r="I566" s="255" t="s">
        <v>4631</v>
      </c>
      <c r="J566" s="250"/>
    </row>
    <row r="567" spans="1:10" ht="22.5" x14ac:dyDescent="0.25">
      <c r="A567" s="217" t="s">
        <v>2117</v>
      </c>
      <c r="B567" s="217" t="s">
        <v>5509</v>
      </c>
      <c r="C567" s="29" t="s">
        <v>5070</v>
      </c>
      <c r="D567" s="218">
        <v>0</v>
      </c>
      <c r="E567" s="218">
        <v>0</v>
      </c>
      <c r="F567" s="219">
        <v>12000000</v>
      </c>
      <c r="G567" s="219">
        <v>10000000</v>
      </c>
      <c r="H567" s="263"/>
      <c r="I567" s="255" t="s">
        <v>4631</v>
      </c>
      <c r="J567" s="250"/>
    </row>
    <row r="568" spans="1:10" x14ac:dyDescent="0.25">
      <c r="A568" s="220" t="s">
        <v>294</v>
      </c>
      <c r="B568" s="220"/>
      <c r="C568" s="220"/>
      <c r="D568" s="222">
        <v>9074000</v>
      </c>
      <c r="E568" s="222">
        <v>4500000</v>
      </c>
      <c r="F568" s="222">
        <v>30000000</v>
      </c>
      <c r="G568" s="222">
        <v>27000000</v>
      </c>
      <c r="H568" s="263"/>
      <c r="I568" s="255"/>
      <c r="J568" s="250"/>
    </row>
    <row r="569" spans="1:10" x14ac:dyDescent="0.25">
      <c r="A569" s="213" t="s">
        <v>2716</v>
      </c>
      <c r="B569" s="213" t="s">
        <v>4565</v>
      </c>
      <c r="C569" s="214" t="s">
        <v>4368</v>
      </c>
      <c r="D569" s="214"/>
      <c r="E569" s="214"/>
      <c r="F569" s="214"/>
      <c r="G569" s="214"/>
      <c r="H569" s="263"/>
      <c r="I569" s="255"/>
      <c r="J569" s="250"/>
    </row>
    <row r="570" spans="1:10" ht="22.5" x14ac:dyDescent="0.25">
      <c r="A570" s="217" t="s">
        <v>2106</v>
      </c>
      <c r="B570" s="217" t="s">
        <v>5510</v>
      </c>
      <c r="C570" s="29" t="s">
        <v>5071</v>
      </c>
      <c r="D570" s="219">
        <v>2632000</v>
      </c>
      <c r="E570" s="218">
        <v>0</v>
      </c>
      <c r="F570" s="219">
        <v>30000000</v>
      </c>
      <c r="G570" s="219">
        <v>25000000</v>
      </c>
      <c r="H570" s="263"/>
      <c r="I570" s="255" t="s">
        <v>4631</v>
      </c>
      <c r="J570" s="250"/>
    </row>
    <row r="571" spans="1:10" x14ac:dyDescent="0.25">
      <c r="A571" s="220" t="s">
        <v>294</v>
      </c>
      <c r="B571" s="220"/>
      <c r="C571" s="220"/>
      <c r="D571" s="222">
        <v>2632000</v>
      </c>
      <c r="E571" s="221">
        <v>0</v>
      </c>
      <c r="F571" s="222">
        <v>30000000</v>
      </c>
      <c r="G571" s="222">
        <v>25000000</v>
      </c>
      <c r="H571" s="263"/>
      <c r="I571" s="255"/>
      <c r="J571" s="250"/>
    </row>
    <row r="572" spans="1:10" x14ac:dyDescent="0.25">
      <c r="A572" s="213" t="s">
        <v>2721</v>
      </c>
      <c r="B572" s="213" t="s">
        <v>4567</v>
      </c>
      <c r="C572" s="214" t="s">
        <v>4370</v>
      </c>
      <c r="D572" s="214"/>
      <c r="E572" s="214"/>
      <c r="F572" s="214"/>
      <c r="G572" s="214"/>
      <c r="H572" s="263"/>
      <c r="I572" s="255"/>
      <c r="J572" s="250"/>
    </row>
    <row r="573" spans="1:10" ht="22.5" x14ac:dyDescent="0.25">
      <c r="A573" s="217" t="s">
        <v>2106</v>
      </c>
      <c r="B573" s="217" t="s">
        <v>5191</v>
      </c>
      <c r="C573" s="29" t="s">
        <v>4750</v>
      </c>
      <c r="D573" s="219">
        <v>1911000</v>
      </c>
      <c r="E573" s="218">
        <v>0</v>
      </c>
      <c r="F573" s="218">
        <v>0</v>
      </c>
      <c r="G573" s="219">
        <v>2000000</v>
      </c>
      <c r="H573" s="263"/>
      <c r="I573" s="255" t="s">
        <v>4631</v>
      </c>
      <c r="J573" s="250"/>
    </row>
    <row r="574" spans="1:10" ht="22.5" x14ac:dyDescent="0.25">
      <c r="A574" s="217" t="s">
        <v>2109</v>
      </c>
      <c r="B574" s="217" t="s">
        <v>5192</v>
      </c>
      <c r="C574" s="29" t="s">
        <v>4751</v>
      </c>
      <c r="D574" s="219">
        <v>6996200</v>
      </c>
      <c r="E574" s="219">
        <v>2752400</v>
      </c>
      <c r="F574" s="219">
        <v>11000000</v>
      </c>
      <c r="G574" s="219">
        <v>9000000</v>
      </c>
      <c r="H574" s="263"/>
      <c r="I574" s="255" t="s">
        <v>4631</v>
      </c>
      <c r="J574" s="250"/>
    </row>
    <row r="575" spans="1:10" ht="33.75" x14ac:dyDescent="0.25">
      <c r="A575" s="217" t="s">
        <v>2111</v>
      </c>
      <c r="B575" s="217" t="s">
        <v>5511</v>
      </c>
      <c r="C575" s="29" t="s">
        <v>5072</v>
      </c>
      <c r="D575" s="218">
        <v>0</v>
      </c>
      <c r="E575" s="219">
        <v>2000000</v>
      </c>
      <c r="F575" s="219">
        <v>2000000</v>
      </c>
      <c r="G575" s="219">
        <v>2000000</v>
      </c>
      <c r="H575" s="263"/>
      <c r="I575" s="255" t="s">
        <v>4631</v>
      </c>
      <c r="J575" s="250"/>
    </row>
    <row r="576" spans="1:10" ht="22.5" x14ac:dyDescent="0.25">
      <c r="A576" s="217" t="s">
        <v>2113</v>
      </c>
      <c r="B576" s="217" t="s">
        <v>5513</v>
      </c>
      <c r="C576" s="29" t="s">
        <v>5074</v>
      </c>
      <c r="D576" s="219">
        <v>4427600</v>
      </c>
      <c r="E576" s="219">
        <v>5848000</v>
      </c>
      <c r="F576" s="219">
        <v>12000000</v>
      </c>
      <c r="G576" s="219">
        <v>12000000</v>
      </c>
      <c r="H576" s="263"/>
      <c r="I576" s="255" t="s">
        <v>4631</v>
      </c>
      <c r="J576" s="250"/>
    </row>
    <row r="577" spans="1:10" ht="22.5" x14ac:dyDescent="0.25">
      <c r="A577" s="217" t="s">
        <v>2115</v>
      </c>
      <c r="B577" s="217" t="s">
        <v>5514</v>
      </c>
      <c r="C577" s="29" t="s">
        <v>5075</v>
      </c>
      <c r="D577" s="218">
        <v>0</v>
      </c>
      <c r="E577" s="219">
        <v>3000000</v>
      </c>
      <c r="F577" s="219">
        <v>3000000</v>
      </c>
      <c r="G577" s="219">
        <v>3000000</v>
      </c>
      <c r="H577" s="263"/>
      <c r="I577" s="255" t="s">
        <v>4631</v>
      </c>
      <c r="J577" s="250"/>
    </row>
    <row r="578" spans="1:10" ht="22.5" x14ac:dyDescent="0.25">
      <c r="A578" s="217" t="s">
        <v>2117</v>
      </c>
      <c r="B578" s="217" t="s">
        <v>5515</v>
      </c>
      <c r="C578" s="29" t="s">
        <v>5076</v>
      </c>
      <c r="D578" s="218">
        <v>0</v>
      </c>
      <c r="E578" s="219">
        <v>7346000</v>
      </c>
      <c r="F578" s="219">
        <v>9000000</v>
      </c>
      <c r="G578" s="219">
        <v>2000000</v>
      </c>
      <c r="H578" s="263"/>
      <c r="I578" s="255" t="s">
        <v>4631</v>
      </c>
      <c r="J578" s="250"/>
    </row>
    <row r="579" spans="1:10" ht="22.5" x14ac:dyDescent="0.25">
      <c r="A579" s="220" t="s">
        <v>294</v>
      </c>
      <c r="B579" s="220"/>
      <c r="C579" s="220"/>
      <c r="D579" s="222">
        <v>13334800</v>
      </c>
      <c r="E579" s="222">
        <v>20946400</v>
      </c>
      <c r="F579" s="222">
        <v>37000000</v>
      </c>
      <c r="G579" s="222">
        <v>30000000</v>
      </c>
      <c r="H579" s="263"/>
      <c r="I579" s="255" t="s">
        <v>4631</v>
      </c>
      <c r="J579" s="250"/>
    </row>
    <row r="580" spans="1:10" ht="22.5" x14ac:dyDescent="0.25">
      <c r="A580" s="213" t="s">
        <v>2723</v>
      </c>
      <c r="B580" s="213" t="s">
        <v>4570</v>
      </c>
      <c r="C580" s="214" t="s">
        <v>4373</v>
      </c>
      <c r="D580" s="214"/>
      <c r="E580" s="214"/>
      <c r="F580" s="214"/>
      <c r="G580" s="214"/>
      <c r="H580" s="263"/>
      <c r="I580" s="255" t="s">
        <v>4631</v>
      </c>
      <c r="J580" s="250"/>
    </row>
    <row r="581" spans="1:10" ht="22.5" x14ac:dyDescent="0.25">
      <c r="A581" s="217" t="s">
        <v>2106</v>
      </c>
      <c r="B581" s="217" t="s">
        <v>5203</v>
      </c>
      <c r="C581" s="29" t="s">
        <v>4762</v>
      </c>
      <c r="D581" s="218">
        <v>0</v>
      </c>
      <c r="E581" s="218">
        <v>0</v>
      </c>
      <c r="F581" s="219">
        <v>1000000</v>
      </c>
      <c r="G581" s="219">
        <v>1484000</v>
      </c>
      <c r="H581" s="263"/>
      <c r="I581" s="255" t="s">
        <v>4631</v>
      </c>
      <c r="J581" s="250"/>
    </row>
    <row r="582" spans="1:10" ht="22.5" x14ac:dyDescent="0.25">
      <c r="A582" s="217" t="s">
        <v>2109</v>
      </c>
      <c r="B582" s="217" t="s">
        <v>5349</v>
      </c>
      <c r="C582" s="29" t="s">
        <v>4910</v>
      </c>
      <c r="D582" s="219">
        <v>1071000</v>
      </c>
      <c r="E582" s="218">
        <v>0</v>
      </c>
      <c r="F582" s="219">
        <v>1000000</v>
      </c>
      <c r="G582" s="219">
        <v>10000000</v>
      </c>
      <c r="H582" s="263"/>
      <c r="I582" s="255" t="s">
        <v>4631</v>
      </c>
      <c r="J582" s="250"/>
    </row>
    <row r="583" spans="1:10" ht="22.5" x14ac:dyDescent="0.25">
      <c r="A583" s="217" t="s">
        <v>2111</v>
      </c>
      <c r="B583" s="217" t="s">
        <v>5516</v>
      </c>
      <c r="C583" s="29" t="s">
        <v>5077</v>
      </c>
      <c r="D583" s="219">
        <v>3230000</v>
      </c>
      <c r="E583" s="218">
        <v>0</v>
      </c>
      <c r="F583" s="219">
        <v>2000000</v>
      </c>
      <c r="G583" s="219">
        <v>10000000</v>
      </c>
      <c r="H583" s="263"/>
      <c r="I583" s="255" t="s">
        <v>4631</v>
      </c>
      <c r="J583" s="250"/>
    </row>
    <row r="584" spans="1:10" ht="22.5" x14ac:dyDescent="0.25">
      <c r="A584" s="217" t="s">
        <v>2113</v>
      </c>
      <c r="B584" s="217" t="s">
        <v>5517</v>
      </c>
      <c r="C584" s="29" t="s">
        <v>5078</v>
      </c>
      <c r="D584" s="219">
        <v>1000000</v>
      </c>
      <c r="E584" s="218">
        <v>0</v>
      </c>
      <c r="F584" s="219">
        <v>1000000</v>
      </c>
      <c r="G584" s="219">
        <v>3000000</v>
      </c>
      <c r="H584" s="263"/>
      <c r="I584" s="255" t="s">
        <v>4631</v>
      </c>
      <c r="J584" s="250"/>
    </row>
    <row r="585" spans="1:10" ht="22.5" x14ac:dyDescent="0.25">
      <c r="A585" s="217" t="s">
        <v>2115</v>
      </c>
      <c r="B585" s="217" t="s">
        <v>5518</v>
      </c>
      <c r="C585" s="29" t="s">
        <v>5079</v>
      </c>
      <c r="D585" s="219">
        <v>1685000</v>
      </c>
      <c r="E585" s="218">
        <v>0</v>
      </c>
      <c r="F585" s="219">
        <v>1500000</v>
      </c>
      <c r="G585" s="219">
        <v>9000000</v>
      </c>
      <c r="H585" s="263"/>
      <c r="I585" s="255" t="s">
        <v>4631</v>
      </c>
      <c r="J585" s="250"/>
    </row>
    <row r="586" spans="1:10" ht="22.5" x14ac:dyDescent="0.25">
      <c r="A586" s="217" t="s">
        <v>2117</v>
      </c>
      <c r="B586" s="217" t="s">
        <v>5519</v>
      </c>
      <c r="C586" s="29" t="s">
        <v>5080</v>
      </c>
      <c r="D586" s="219">
        <v>800000</v>
      </c>
      <c r="E586" s="218">
        <v>0</v>
      </c>
      <c r="F586" s="219">
        <v>1000000</v>
      </c>
      <c r="G586" s="219">
        <v>3000000</v>
      </c>
      <c r="H586" s="263"/>
      <c r="I586" s="255" t="s">
        <v>4631</v>
      </c>
      <c r="J586" s="250"/>
    </row>
    <row r="587" spans="1:10" ht="22.5" x14ac:dyDescent="0.25">
      <c r="A587" s="217" t="s">
        <v>2120</v>
      </c>
      <c r="B587" s="217" t="s">
        <v>5520</v>
      </c>
      <c r="C587" s="29" t="s">
        <v>5081</v>
      </c>
      <c r="D587" s="219">
        <v>978000</v>
      </c>
      <c r="E587" s="218">
        <v>0</v>
      </c>
      <c r="F587" s="219">
        <v>1000000</v>
      </c>
      <c r="G587" s="219">
        <v>3000000</v>
      </c>
      <c r="H587" s="263"/>
      <c r="I587" s="255" t="s">
        <v>4631</v>
      </c>
      <c r="J587" s="250"/>
    </row>
    <row r="588" spans="1:10" ht="22.5" x14ac:dyDescent="0.25">
      <c r="A588" s="217" t="s">
        <v>2123</v>
      </c>
      <c r="B588" s="217" t="s">
        <v>5521</v>
      </c>
      <c r="C588" s="29" t="s">
        <v>5082</v>
      </c>
      <c r="D588" s="219">
        <v>1999000</v>
      </c>
      <c r="E588" s="218">
        <v>0</v>
      </c>
      <c r="F588" s="219">
        <v>1000000</v>
      </c>
      <c r="G588" s="219">
        <v>3000000</v>
      </c>
      <c r="H588" s="263"/>
      <c r="I588" s="255" t="s">
        <v>4631</v>
      </c>
      <c r="J588" s="250"/>
    </row>
    <row r="589" spans="1:10" ht="22.5" x14ac:dyDescent="0.25">
      <c r="A589" s="217" t="s">
        <v>2125</v>
      </c>
      <c r="B589" s="217" t="s">
        <v>5522</v>
      </c>
      <c r="C589" s="29" t="s">
        <v>5083</v>
      </c>
      <c r="D589" s="219">
        <v>1250000</v>
      </c>
      <c r="E589" s="218">
        <v>0</v>
      </c>
      <c r="F589" s="219">
        <v>2000000</v>
      </c>
      <c r="G589" s="219">
        <v>5000000</v>
      </c>
      <c r="H589" s="263"/>
      <c r="I589" s="255" t="s">
        <v>4631</v>
      </c>
      <c r="J589" s="250"/>
    </row>
    <row r="590" spans="1:10" ht="22.5" x14ac:dyDescent="0.25">
      <c r="A590" s="217" t="s">
        <v>2129</v>
      </c>
      <c r="B590" s="217" t="s">
        <v>5523</v>
      </c>
      <c r="C590" s="29" t="s">
        <v>5084</v>
      </c>
      <c r="D590" s="218">
        <v>0</v>
      </c>
      <c r="E590" s="218">
        <v>0</v>
      </c>
      <c r="F590" s="218">
        <v>0</v>
      </c>
      <c r="G590" s="219">
        <v>1000000</v>
      </c>
      <c r="H590" s="263"/>
      <c r="I590" s="255" t="s">
        <v>4631</v>
      </c>
      <c r="J590" s="250"/>
    </row>
    <row r="591" spans="1:10" ht="22.5" x14ac:dyDescent="0.25">
      <c r="A591" s="217" t="s">
        <v>2131</v>
      </c>
      <c r="B591" s="217" t="s">
        <v>5524</v>
      </c>
      <c r="C591" s="29" t="s">
        <v>5085</v>
      </c>
      <c r="D591" s="218">
        <v>0</v>
      </c>
      <c r="E591" s="218">
        <v>0</v>
      </c>
      <c r="F591" s="218">
        <v>0</v>
      </c>
      <c r="G591" s="219">
        <v>1000000</v>
      </c>
      <c r="H591" s="263"/>
      <c r="I591" s="255" t="s">
        <v>4631</v>
      </c>
      <c r="J591" s="250"/>
    </row>
    <row r="592" spans="1:10" ht="22.5" x14ac:dyDescent="0.25">
      <c r="A592" s="217" t="s">
        <v>2133</v>
      </c>
      <c r="B592" s="217" t="s">
        <v>5525</v>
      </c>
      <c r="C592" s="29" t="s">
        <v>5086</v>
      </c>
      <c r="D592" s="219">
        <v>1000000</v>
      </c>
      <c r="E592" s="218">
        <v>0</v>
      </c>
      <c r="F592" s="218">
        <v>0</v>
      </c>
      <c r="G592" s="219">
        <v>3000000</v>
      </c>
      <c r="H592" s="263"/>
      <c r="I592" s="255" t="s">
        <v>4631</v>
      </c>
      <c r="J592" s="250"/>
    </row>
    <row r="593" spans="1:10" ht="22.5" x14ac:dyDescent="0.25">
      <c r="A593" s="217" t="s">
        <v>2135</v>
      </c>
      <c r="B593" s="217" t="s">
        <v>5526</v>
      </c>
      <c r="C593" s="29" t="s">
        <v>5087</v>
      </c>
      <c r="D593" s="219">
        <v>16273000</v>
      </c>
      <c r="E593" s="219">
        <v>22074500</v>
      </c>
      <c r="F593" s="219">
        <v>75000000</v>
      </c>
      <c r="G593" s="219">
        <v>20500000</v>
      </c>
      <c r="H593" s="263"/>
      <c r="I593" s="255" t="s">
        <v>4631</v>
      </c>
      <c r="J593" s="250"/>
    </row>
    <row r="594" spans="1:10" ht="22.5" x14ac:dyDescent="0.25">
      <c r="A594" s="217" t="s">
        <v>2137</v>
      </c>
      <c r="B594" s="217" t="s">
        <v>5527</v>
      </c>
      <c r="C594" s="29" t="s">
        <v>5088</v>
      </c>
      <c r="D594" s="219">
        <v>946500</v>
      </c>
      <c r="E594" s="218">
        <v>0</v>
      </c>
      <c r="F594" s="219">
        <v>1000000</v>
      </c>
      <c r="G594" s="219">
        <v>2000000</v>
      </c>
      <c r="H594" s="263"/>
      <c r="I594" s="255" t="s">
        <v>4631</v>
      </c>
      <c r="J594" s="250"/>
    </row>
    <row r="595" spans="1:10" ht="22.5" x14ac:dyDescent="0.25">
      <c r="A595" s="217" t="s">
        <v>2140</v>
      </c>
      <c r="B595" s="217" t="s">
        <v>5528</v>
      </c>
      <c r="C595" s="29" t="s">
        <v>5089</v>
      </c>
      <c r="D595" s="219">
        <v>685000</v>
      </c>
      <c r="E595" s="218">
        <v>0</v>
      </c>
      <c r="F595" s="219">
        <v>1000000</v>
      </c>
      <c r="G595" s="219">
        <v>2000000</v>
      </c>
      <c r="H595" s="263"/>
      <c r="I595" s="255" t="s">
        <v>4631</v>
      </c>
      <c r="J595" s="250"/>
    </row>
    <row r="596" spans="1:10" ht="22.5" x14ac:dyDescent="0.25">
      <c r="A596" s="217" t="s">
        <v>2142</v>
      </c>
      <c r="B596" s="217" t="s">
        <v>5529</v>
      </c>
      <c r="C596" s="29" t="s">
        <v>5090</v>
      </c>
      <c r="D596" s="218">
        <v>0</v>
      </c>
      <c r="E596" s="218">
        <v>0</v>
      </c>
      <c r="F596" s="219">
        <v>1000000</v>
      </c>
      <c r="G596" s="219">
        <v>2000000</v>
      </c>
      <c r="H596" s="263"/>
      <c r="I596" s="255" t="s">
        <v>4631</v>
      </c>
      <c r="J596" s="250"/>
    </row>
    <row r="597" spans="1:10" ht="22.5" x14ac:dyDescent="0.25">
      <c r="A597" s="217" t="s">
        <v>2144</v>
      </c>
      <c r="B597" s="217" t="s">
        <v>5530</v>
      </c>
      <c r="C597" s="29" t="s">
        <v>5091</v>
      </c>
      <c r="D597" s="219">
        <v>55870000</v>
      </c>
      <c r="E597" s="219">
        <v>8694000</v>
      </c>
      <c r="F597" s="219">
        <v>35000000</v>
      </c>
      <c r="G597" s="219">
        <v>35016000</v>
      </c>
      <c r="H597" s="263"/>
      <c r="I597" s="255" t="s">
        <v>4631</v>
      </c>
      <c r="J597" s="250"/>
    </row>
    <row r="598" spans="1:10" ht="22.5" x14ac:dyDescent="0.25">
      <c r="A598" s="217" t="s">
        <v>2146</v>
      </c>
      <c r="B598" s="217" t="s">
        <v>5531</v>
      </c>
      <c r="C598" s="29" t="s">
        <v>5092</v>
      </c>
      <c r="D598" s="219">
        <v>5225440</v>
      </c>
      <c r="E598" s="219">
        <v>1834000</v>
      </c>
      <c r="F598" s="219">
        <v>3000000</v>
      </c>
      <c r="G598" s="219">
        <v>11500000</v>
      </c>
      <c r="H598" s="263"/>
      <c r="I598" s="255" t="s">
        <v>4631</v>
      </c>
      <c r="J598" s="250"/>
    </row>
    <row r="599" spans="1:10" ht="22.5" x14ac:dyDescent="0.25">
      <c r="A599" s="217" t="s">
        <v>2148</v>
      </c>
      <c r="B599" s="217" t="s">
        <v>5532</v>
      </c>
      <c r="C599" s="29" t="s">
        <v>5093</v>
      </c>
      <c r="D599" s="219">
        <v>971000</v>
      </c>
      <c r="E599" s="218">
        <v>0</v>
      </c>
      <c r="F599" s="219">
        <v>1000000</v>
      </c>
      <c r="G599" s="219">
        <v>1000000</v>
      </c>
      <c r="H599" s="263"/>
      <c r="I599" s="255" t="s">
        <v>4631</v>
      </c>
      <c r="J599" s="250"/>
    </row>
    <row r="600" spans="1:10" ht="22.5" x14ac:dyDescent="0.25">
      <c r="A600" s="217" t="s">
        <v>2156</v>
      </c>
      <c r="B600" s="217" t="s">
        <v>5533</v>
      </c>
      <c r="C600" s="29" t="s">
        <v>5094</v>
      </c>
      <c r="D600" s="219">
        <v>1607000</v>
      </c>
      <c r="E600" s="218">
        <v>0</v>
      </c>
      <c r="F600" s="219">
        <v>2000000</v>
      </c>
      <c r="G600" s="219">
        <v>6000000</v>
      </c>
      <c r="H600" s="263"/>
      <c r="I600" s="255" t="s">
        <v>4631</v>
      </c>
      <c r="J600" s="250"/>
    </row>
    <row r="601" spans="1:10" x14ac:dyDescent="0.25">
      <c r="A601" s="220" t="s">
        <v>294</v>
      </c>
      <c r="B601" s="220"/>
      <c r="C601" s="220"/>
      <c r="D601" s="222">
        <v>94590940</v>
      </c>
      <c r="E601" s="222">
        <v>32602500</v>
      </c>
      <c r="F601" s="222">
        <v>130500000</v>
      </c>
      <c r="G601" s="222">
        <v>132500000</v>
      </c>
      <c r="H601" s="263"/>
      <c r="I601" s="255"/>
      <c r="J601" s="250"/>
    </row>
    <row r="602" spans="1:10" ht="21" x14ac:dyDescent="0.25">
      <c r="A602" s="213" t="s">
        <v>2725</v>
      </c>
      <c r="B602" s="213" t="s">
        <v>5851</v>
      </c>
      <c r="C602" s="214" t="s">
        <v>4376</v>
      </c>
      <c r="D602" s="214"/>
      <c r="E602" s="214"/>
      <c r="F602" s="214"/>
      <c r="G602" s="214"/>
      <c r="H602" s="263"/>
      <c r="I602" s="255"/>
      <c r="J602" s="250"/>
    </row>
    <row r="603" spans="1:10" ht="22.5" x14ac:dyDescent="0.25">
      <c r="A603" s="217" t="s">
        <v>2106</v>
      </c>
      <c r="B603" s="217" t="s">
        <v>5192</v>
      </c>
      <c r="C603" s="29" t="s">
        <v>4751</v>
      </c>
      <c r="D603" s="218">
        <v>0</v>
      </c>
      <c r="E603" s="218">
        <v>0</v>
      </c>
      <c r="F603" s="219">
        <v>4000000</v>
      </c>
      <c r="G603" s="219">
        <v>5850000</v>
      </c>
      <c r="H603" s="263"/>
      <c r="I603" s="255" t="s">
        <v>4631</v>
      </c>
      <c r="J603" s="250"/>
    </row>
    <row r="604" spans="1:10" ht="22.5" x14ac:dyDescent="0.25">
      <c r="A604" s="217" t="s">
        <v>2109</v>
      </c>
      <c r="B604" s="217" t="s">
        <v>5534</v>
      </c>
      <c r="C604" s="29" t="s">
        <v>5095</v>
      </c>
      <c r="D604" s="218">
        <v>0</v>
      </c>
      <c r="E604" s="218">
        <v>0</v>
      </c>
      <c r="F604" s="218">
        <v>0</v>
      </c>
      <c r="G604" s="219">
        <v>2500000</v>
      </c>
      <c r="H604" s="263"/>
      <c r="I604" s="255" t="s">
        <v>4631</v>
      </c>
      <c r="J604" s="250"/>
    </row>
    <row r="605" spans="1:10" ht="33.75" x14ac:dyDescent="0.25">
      <c r="A605" s="217" t="s">
        <v>2111</v>
      </c>
      <c r="B605" s="217" t="s">
        <v>5535</v>
      </c>
      <c r="C605" s="29" t="s">
        <v>5096</v>
      </c>
      <c r="D605" s="218">
        <v>0</v>
      </c>
      <c r="E605" s="218">
        <v>0</v>
      </c>
      <c r="F605" s="219">
        <v>5000000</v>
      </c>
      <c r="G605" s="219">
        <v>5000000</v>
      </c>
      <c r="H605" s="263"/>
      <c r="I605" s="255" t="s">
        <v>4631</v>
      </c>
      <c r="J605" s="250"/>
    </row>
    <row r="606" spans="1:10" ht="22.5" x14ac:dyDescent="0.25">
      <c r="A606" s="217" t="s">
        <v>2113</v>
      </c>
      <c r="B606" s="217" t="s">
        <v>5536</v>
      </c>
      <c r="C606" s="29" t="s">
        <v>5097</v>
      </c>
      <c r="D606" s="219">
        <v>200000</v>
      </c>
      <c r="E606" s="218">
        <v>0</v>
      </c>
      <c r="F606" s="219">
        <v>1000000</v>
      </c>
      <c r="G606" s="219">
        <v>1500000</v>
      </c>
      <c r="H606" s="263"/>
      <c r="I606" s="255" t="s">
        <v>4631</v>
      </c>
      <c r="J606" s="250"/>
    </row>
    <row r="607" spans="1:10" ht="22.5" x14ac:dyDescent="0.25">
      <c r="A607" s="217" t="s">
        <v>2117</v>
      </c>
      <c r="B607" s="217" t="s">
        <v>5537</v>
      </c>
      <c r="C607" s="29" t="s">
        <v>5098</v>
      </c>
      <c r="D607" s="218">
        <v>0</v>
      </c>
      <c r="E607" s="218">
        <v>0</v>
      </c>
      <c r="F607" s="219">
        <v>4000000</v>
      </c>
      <c r="G607" s="218">
        <v>0</v>
      </c>
      <c r="H607" s="263"/>
      <c r="I607" s="255" t="s">
        <v>6051</v>
      </c>
      <c r="J607" s="250"/>
    </row>
    <row r="608" spans="1:10" ht="22.5" x14ac:dyDescent="0.25">
      <c r="A608" s="217" t="s">
        <v>2120</v>
      </c>
      <c r="B608" s="217" t="s">
        <v>5538</v>
      </c>
      <c r="C608" s="29" t="s">
        <v>5099</v>
      </c>
      <c r="D608" s="218">
        <v>0</v>
      </c>
      <c r="E608" s="218">
        <v>0</v>
      </c>
      <c r="F608" s="219">
        <v>1000000</v>
      </c>
      <c r="G608" s="219">
        <v>2000000</v>
      </c>
      <c r="H608" s="263"/>
      <c r="I608" s="255" t="s">
        <v>4631</v>
      </c>
      <c r="J608" s="250"/>
    </row>
    <row r="609" spans="1:10" ht="22.5" x14ac:dyDescent="0.25">
      <c r="A609" s="217" t="s">
        <v>2123</v>
      </c>
      <c r="B609" s="217" t="s">
        <v>5240</v>
      </c>
      <c r="C609" s="29" t="s">
        <v>4799</v>
      </c>
      <c r="D609" s="218">
        <v>0</v>
      </c>
      <c r="E609" s="218">
        <v>0</v>
      </c>
      <c r="F609" s="219">
        <v>1500000</v>
      </c>
      <c r="G609" s="219">
        <v>2000000</v>
      </c>
      <c r="H609" s="263"/>
      <c r="I609" s="255" t="s">
        <v>4631</v>
      </c>
      <c r="J609" s="250"/>
    </row>
    <row r="610" spans="1:10" x14ac:dyDescent="0.25">
      <c r="A610" s="220" t="s">
        <v>294</v>
      </c>
      <c r="B610" s="220"/>
      <c r="C610" s="220"/>
      <c r="D610" s="222">
        <v>200000</v>
      </c>
      <c r="E610" s="221">
        <v>0</v>
      </c>
      <c r="F610" s="222">
        <v>16500000</v>
      </c>
      <c r="G610" s="222">
        <v>18850000</v>
      </c>
      <c r="H610" s="263"/>
      <c r="I610" s="255"/>
      <c r="J610" s="250"/>
    </row>
    <row r="611" spans="1:10" ht="21" x14ac:dyDescent="0.25">
      <c r="A611" s="213" t="s">
        <v>2730</v>
      </c>
      <c r="B611" s="213" t="s">
        <v>4573</v>
      </c>
      <c r="C611" s="214" t="s">
        <v>4378</v>
      </c>
      <c r="D611" s="214"/>
      <c r="E611" s="214"/>
      <c r="F611" s="214"/>
      <c r="G611" s="214"/>
      <c r="H611" s="263"/>
      <c r="I611" s="255"/>
      <c r="J611" s="250"/>
    </row>
    <row r="612" spans="1:10" ht="22.5" x14ac:dyDescent="0.25">
      <c r="A612" s="217" t="s">
        <v>2106</v>
      </c>
      <c r="B612" s="217" t="s">
        <v>5542</v>
      </c>
      <c r="C612" s="29" t="s">
        <v>5103</v>
      </c>
      <c r="D612" s="219">
        <v>10620000</v>
      </c>
      <c r="E612" s="218">
        <v>0</v>
      </c>
      <c r="F612" s="219">
        <v>8000000</v>
      </c>
      <c r="G612" s="219">
        <v>7200000</v>
      </c>
      <c r="H612" s="263"/>
      <c r="I612" s="255" t="s">
        <v>4631</v>
      </c>
      <c r="J612" s="250"/>
    </row>
    <row r="613" spans="1:10" x14ac:dyDescent="0.25">
      <c r="A613" s="220" t="s">
        <v>294</v>
      </c>
      <c r="B613" s="220"/>
      <c r="C613" s="220"/>
      <c r="D613" s="222">
        <v>10620000</v>
      </c>
      <c r="E613" s="221">
        <v>0</v>
      </c>
      <c r="F613" s="222">
        <v>8000000</v>
      </c>
      <c r="G613" s="222">
        <v>7200000</v>
      </c>
      <c r="H613" s="263"/>
      <c r="I613" s="255"/>
      <c r="J613" s="250"/>
    </row>
    <row r="614" spans="1:10" x14ac:dyDescent="0.25">
      <c r="A614" s="213" t="s">
        <v>2732</v>
      </c>
      <c r="B614" s="213" t="s">
        <v>4574</v>
      </c>
      <c r="C614" s="214" t="s">
        <v>4379</v>
      </c>
      <c r="D614" s="214"/>
      <c r="E614" s="214"/>
      <c r="F614" s="214"/>
      <c r="G614" s="214"/>
      <c r="H614" s="263"/>
      <c r="I614" s="255"/>
      <c r="J614" s="250"/>
    </row>
    <row r="615" spans="1:10" ht="22.5" x14ac:dyDescent="0.25">
      <c r="A615" s="217" t="s">
        <v>2106</v>
      </c>
      <c r="B615" s="217" t="s">
        <v>5114</v>
      </c>
      <c r="C615" s="29" t="s">
        <v>4673</v>
      </c>
      <c r="D615" s="218">
        <v>0</v>
      </c>
      <c r="E615" s="218">
        <v>0</v>
      </c>
      <c r="F615" s="219">
        <v>1000000</v>
      </c>
      <c r="G615" s="219">
        <v>1000000</v>
      </c>
      <c r="H615" s="263"/>
      <c r="I615" s="255" t="s">
        <v>4631</v>
      </c>
      <c r="J615" s="250"/>
    </row>
    <row r="616" spans="1:10" ht="22.5" x14ac:dyDescent="0.25">
      <c r="A616" s="217" t="s">
        <v>2111</v>
      </c>
      <c r="B616" s="217" t="s">
        <v>5296</v>
      </c>
      <c r="C616" s="29" t="s">
        <v>4855</v>
      </c>
      <c r="D616" s="219">
        <v>46822000</v>
      </c>
      <c r="E616" s="219">
        <v>38248000</v>
      </c>
      <c r="F616" s="219">
        <v>48000000</v>
      </c>
      <c r="G616" s="219">
        <v>60000000</v>
      </c>
      <c r="H616" s="263"/>
      <c r="I616" s="255" t="s">
        <v>4631</v>
      </c>
      <c r="J616" s="250"/>
    </row>
    <row r="617" spans="1:10" ht="22.5" x14ac:dyDescent="0.25">
      <c r="A617" s="217" t="s">
        <v>2113</v>
      </c>
      <c r="B617" s="217" t="s">
        <v>5297</v>
      </c>
      <c r="C617" s="29" t="s">
        <v>4856</v>
      </c>
      <c r="D617" s="218">
        <v>0</v>
      </c>
      <c r="E617" s="218">
        <v>0</v>
      </c>
      <c r="F617" s="219">
        <v>4000000</v>
      </c>
      <c r="G617" s="219">
        <v>1000000</v>
      </c>
      <c r="H617" s="263"/>
      <c r="I617" s="255" t="s">
        <v>4631</v>
      </c>
      <c r="J617" s="250"/>
    </row>
    <row r="618" spans="1:10" ht="22.5" x14ac:dyDescent="0.25">
      <c r="A618" s="217" t="s">
        <v>2115</v>
      </c>
      <c r="B618" s="217" t="s">
        <v>5298</v>
      </c>
      <c r="C618" s="29" t="s">
        <v>4857</v>
      </c>
      <c r="D618" s="219">
        <v>2970000</v>
      </c>
      <c r="E618" s="219">
        <v>990000</v>
      </c>
      <c r="F618" s="219">
        <v>4000000</v>
      </c>
      <c r="G618" s="219">
        <v>3000000</v>
      </c>
      <c r="H618" s="263"/>
      <c r="I618" s="255" t="s">
        <v>4631</v>
      </c>
      <c r="J618" s="250"/>
    </row>
    <row r="619" spans="1:10" ht="22.5" x14ac:dyDescent="0.25">
      <c r="A619" s="217" t="s">
        <v>2117</v>
      </c>
      <c r="B619" s="217" t="s">
        <v>5187</v>
      </c>
      <c r="C619" s="29" t="s">
        <v>4746</v>
      </c>
      <c r="D619" s="218">
        <v>0</v>
      </c>
      <c r="E619" s="218">
        <v>0</v>
      </c>
      <c r="F619" s="219">
        <v>1000000</v>
      </c>
      <c r="G619" s="219">
        <v>2000000</v>
      </c>
      <c r="H619" s="263"/>
      <c r="I619" s="255" t="s">
        <v>4631</v>
      </c>
      <c r="J619" s="250"/>
    </row>
    <row r="620" spans="1:10" x14ac:dyDescent="0.25">
      <c r="A620" s="220" t="s">
        <v>294</v>
      </c>
      <c r="B620" s="220"/>
      <c r="C620" s="220"/>
      <c r="D620" s="222">
        <v>49792000</v>
      </c>
      <c r="E620" s="222">
        <v>39238000</v>
      </c>
      <c r="F620" s="222">
        <v>58000000</v>
      </c>
      <c r="G620" s="222">
        <v>67000000</v>
      </c>
      <c r="H620" s="263"/>
      <c r="I620" s="255"/>
      <c r="J620" s="250"/>
    </row>
    <row r="621" spans="1:10" x14ac:dyDescent="0.25">
      <c r="A621" s="213" t="s">
        <v>2734</v>
      </c>
      <c r="B621" s="213" t="s">
        <v>4577</v>
      </c>
      <c r="C621" s="214" t="s">
        <v>4382</v>
      </c>
      <c r="D621" s="214"/>
      <c r="E621" s="214"/>
      <c r="F621" s="214"/>
      <c r="G621" s="214"/>
      <c r="H621" s="263"/>
      <c r="I621" s="255"/>
      <c r="J621" s="250"/>
    </row>
    <row r="622" spans="1:10" ht="22.5" x14ac:dyDescent="0.25">
      <c r="A622" s="217" t="s">
        <v>2106</v>
      </c>
      <c r="B622" s="217" t="s">
        <v>5191</v>
      </c>
      <c r="C622" s="29" t="s">
        <v>4750</v>
      </c>
      <c r="D622" s="218">
        <v>0</v>
      </c>
      <c r="E622" s="218">
        <v>0</v>
      </c>
      <c r="F622" s="219">
        <v>2000000</v>
      </c>
      <c r="G622" s="219">
        <v>10000000</v>
      </c>
      <c r="H622" s="263"/>
      <c r="I622" s="255" t="s">
        <v>4631</v>
      </c>
      <c r="J622" s="250"/>
    </row>
    <row r="623" spans="1:10" ht="22.5" x14ac:dyDescent="0.25">
      <c r="A623" s="217" t="s">
        <v>2109</v>
      </c>
      <c r="B623" s="217" t="s">
        <v>5192</v>
      </c>
      <c r="C623" s="29" t="s">
        <v>4751</v>
      </c>
      <c r="D623" s="218">
        <v>0</v>
      </c>
      <c r="E623" s="218">
        <v>0</v>
      </c>
      <c r="F623" s="219">
        <v>1000000</v>
      </c>
      <c r="G623" s="219">
        <v>500000</v>
      </c>
      <c r="H623" s="263"/>
      <c r="I623" s="255" t="s">
        <v>4631</v>
      </c>
      <c r="J623" s="250"/>
    </row>
    <row r="624" spans="1:10" ht="22.5" x14ac:dyDescent="0.25">
      <c r="A624" s="217" t="s">
        <v>2111</v>
      </c>
      <c r="B624" s="217" t="s">
        <v>5296</v>
      </c>
      <c r="C624" s="29" t="s">
        <v>4855</v>
      </c>
      <c r="D624" s="218">
        <v>0</v>
      </c>
      <c r="E624" s="218">
        <v>0</v>
      </c>
      <c r="F624" s="218">
        <v>0</v>
      </c>
      <c r="G624" s="218">
        <v>0</v>
      </c>
      <c r="H624" s="263"/>
      <c r="I624" s="255" t="s">
        <v>4631</v>
      </c>
      <c r="J624" s="250"/>
    </row>
    <row r="625" spans="1:10" ht="33.75" x14ac:dyDescent="0.25">
      <c r="A625" s="217" t="s">
        <v>2113</v>
      </c>
      <c r="B625" s="217" t="s">
        <v>5511</v>
      </c>
      <c r="C625" s="29" t="s">
        <v>5072</v>
      </c>
      <c r="D625" s="219">
        <v>5000000</v>
      </c>
      <c r="E625" s="219">
        <v>965000</v>
      </c>
      <c r="F625" s="219">
        <v>5500000</v>
      </c>
      <c r="G625" s="219">
        <v>7500000</v>
      </c>
      <c r="H625" s="263"/>
      <c r="I625" s="255" t="s">
        <v>4631</v>
      </c>
      <c r="J625" s="250"/>
    </row>
    <row r="626" spans="1:10" ht="22.5" x14ac:dyDescent="0.25">
      <c r="A626" s="217" t="s">
        <v>2115</v>
      </c>
      <c r="B626" s="217" t="s">
        <v>5512</v>
      </c>
      <c r="C626" s="29" t="s">
        <v>5073</v>
      </c>
      <c r="D626" s="218">
        <v>0</v>
      </c>
      <c r="E626" s="219">
        <v>7500000</v>
      </c>
      <c r="F626" s="219">
        <v>29000000</v>
      </c>
      <c r="G626" s="219">
        <v>22000000</v>
      </c>
      <c r="H626" s="263"/>
      <c r="I626" s="255" t="s">
        <v>4631</v>
      </c>
      <c r="J626" s="250"/>
    </row>
    <row r="627" spans="1:10" x14ac:dyDescent="0.25">
      <c r="A627" s="220" t="s">
        <v>294</v>
      </c>
      <c r="B627" s="220"/>
      <c r="C627" s="220"/>
      <c r="D627" s="222">
        <v>5000000</v>
      </c>
      <c r="E627" s="222">
        <v>8465000</v>
      </c>
      <c r="F627" s="222">
        <v>37500000</v>
      </c>
      <c r="G627" s="222">
        <v>40000000</v>
      </c>
      <c r="H627" s="263"/>
      <c r="I627" s="255"/>
      <c r="J627" s="250"/>
    </row>
    <row r="628" spans="1:10" x14ac:dyDescent="0.25">
      <c r="A628" s="213" t="s">
        <v>2736</v>
      </c>
      <c r="B628" s="213" t="s">
        <v>4578</v>
      </c>
      <c r="C628" s="214" t="s">
        <v>4383</v>
      </c>
      <c r="D628" s="214"/>
      <c r="E628" s="214"/>
      <c r="F628" s="214"/>
      <c r="G628" s="214"/>
      <c r="H628" s="263"/>
      <c r="I628" s="255"/>
      <c r="J628" s="250"/>
    </row>
    <row r="629" spans="1:10" ht="22.5" x14ac:dyDescent="0.25">
      <c r="A629" s="217" t="s">
        <v>2106</v>
      </c>
      <c r="B629" s="217" t="s">
        <v>5114</v>
      </c>
      <c r="C629" s="29" t="s">
        <v>4673</v>
      </c>
      <c r="D629" s="218">
        <v>0</v>
      </c>
      <c r="E629" s="218">
        <v>0</v>
      </c>
      <c r="F629" s="218">
        <v>0</v>
      </c>
      <c r="G629" s="219">
        <v>2000000</v>
      </c>
      <c r="H629" s="263"/>
      <c r="I629" s="255" t="s">
        <v>4631</v>
      </c>
      <c r="J629" s="250"/>
    </row>
    <row r="630" spans="1:10" ht="22.5" x14ac:dyDescent="0.25">
      <c r="A630" s="217" t="s">
        <v>2109</v>
      </c>
      <c r="B630" s="217" t="s">
        <v>5185</v>
      </c>
      <c r="C630" s="29" t="s">
        <v>4744</v>
      </c>
      <c r="D630" s="218">
        <v>0</v>
      </c>
      <c r="E630" s="219">
        <v>900000</v>
      </c>
      <c r="F630" s="219">
        <v>5000000</v>
      </c>
      <c r="G630" s="219">
        <v>3000000</v>
      </c>
      <c r="H630" s="263"/>
      <c r="I630" s="255" t="s">
        <v>4631</v>
      </c>
      <c r="J630" s="250"/>
    </row>
    <row r="631" spans="1:10" ht="22.5" x14ac:dyDescent="0.25">
      <c r="A631" s="217" t="s">
        <v>2111</v>
      </c>
      <c r="B631" s="217" t="s">
        <v>5294</v>
      </c>
      <c r="C631" s="29" t="s">
        <v>4853</v>
      </c>
      <c r="D631" s="219">
        <v>1624000</v>
      </c>
      <c r="E631" s="218">
        <v>0</v>
      </c>
      <c r="F631" s="219">
        <v>2000000</v>
      </c>
      <c r="G631" s="219">
        <v>3000000</v>
      </c>
      <c r="H631" s="263"/>
      <c r="I631" s="255" t="s">
        <v>4631</v>
      </c>
      <c r="J631" s="250"/>
    </row>
    <row r="632" spans="1:10" ht="22.5" x14ac:dyDescent="0.25">
      <c r="A632" s="217" t="s">
        <v>2113</v>
      </c>
      <c r="B632" s="217" t="s">
        <v>5295</v>
      </c>
      <c r="C632" s="29" t="s">
        <v>4854</v>
      </c>
      <c r="D632" s="218">
        <v>0</v>
      </c>
      <c r="E632" s="218">
        <v>0</v>
      </c>
      <c r="F632" s="219">
        <v>6500000</v>
      </c>
      <c r="G632" s="219">
        <v>5000000</v>
      </c>
      <c r="H632" s="263"/>
      <c r="I632" s="255" t="s">
        <v>4631</v>
      </c>
      <c r="J632" s="250"/>
    </row>
    <row r="633" spans="1:10" ht="22.5" x14ac:dyDescent="0.25">
      <c r="A633" s="217" t="s">
        <v>2115</v>
      </c>
      <c r="B633" s="217" t="s">
        <v>5314</v>
      </c>
      <c r="C633" s="29" t="s">
        <v>4875</v>
      </c>
      <c r="D633" s="219">
        <v>400000</v>
      </c>
      <c r="E633" s="218">
        <v>0</v>
      </c>
      <c r="F633" s="219">
        <v>1500000</v>
      </c>
      <c r="G633" s="219">
        <v>2000000</v>
      </c>
      <c r="H633" s="263"/>
      <c r="I633" s="255" t="s">
        <v>4631</v>
      </c>
      <c r="J633" s="250"/>
    </row>
    <row r="634" spans="1:10" x14ac:dyDescent="0.25">
      <c r="A634" s="220" t="s">
        <v>294</v>
      </c>
      <c r="B634" s="220"/>
      <c r="C634" s="220"/>
      <c r="D634" s="222">
        <v>2024000</v>
      </c>
      <c r="E634" s="222">
        <v>900000</v>
      </c>
      <c r="F634" s="222">
        <v>15000000</v>
      </c>
      <c r="G634" s="222">
        <v>15000000</v>
      </c>
      <c r="H634" s="263"/>
      <c r="I634" s="255"/>
      <c r="J634" s="250"/>
    </row>
    <row r="635" spans="1:10" ht="21" x14ac:dyDescent="0.25">
      <c r="A635" s="213" t="s">
        <v>2738</v>
      </c>
      <c r="B635" s="213" t="s">
        <v>4583</v>
      </c>
      <c r="C635" s="214" t="s">
        <v>4387</v>
      </c>
      <c r="D635" s="214"/>
      <c r="E635" s="214"/>
      <c r="F635" s="214"/>
      <c r="G635" s="214"/>
      <c r="H635" s="263"/>
      <c r="I635" s="255"/>
      <c r="J635" s="250"/>
    </row>
    <row r="636" spans="1:10" ht="22.5" x14ac:dyDescent="0.25">
      <c r="A636" s="217" t="s">
        <v>2106</v>
      </c>
      <c r="B636" s="217" t="s">
        <v>5137</v>
      </c>
      <c r="C636" s="29" t="s">
        <v>4696</v>
      </c>
      <c r="D636" s="218">
        <v>0</v>
      </c>
      <c r="E636" s="218">
        <v>0</v>
      </c>
      <c r="F636" s="218">
        <v>0</v>
      </c>
      <c r="G636" s="218">
        <v>0</v>
      </c>
      <c r="H636" s="263"/>
      <c r="I636" s="255" t="s">
        <v>4631</v>
      </c>
      <c r="J636" s="250"/>
    </row>
    <row r="637" spans="1:10" ht="22.5" x14ac:dyDescent="0.25">
      <c r="A637" s="217" t="s">
        <v>2109</v>
      </c>
      <c r="B637" s="217" t="s">
        <v>5140</v>
      </c>
      <c r="C637" s="29" t="s">
        <v>4699</v>
      </c>
      <c r="D637" s="218">
        <v>0</v>
      </c>
      <c r="E637" s="218">
        <v>0</v>
      </c>
      <c r="F637" s="218">
        <v>0</v>
      </c>
      <c r="G637" s="218">
        <v>0</v>
      </c>
      <c r="H637" s="263"/>
      <c r="I637" s="255" t="s">
        <v>4631</v>
      </c>
      <c r="J637" s="250"/>
    </row>
    <row r="638" spans="1:10" ht="22.5" x14ac:dyDescent="0.25">
      <c r="A638" s="217" t="s">
        <v>2111</v>
      </c>
      <c r="B638" s="217" t="s">
        <v>5185</v>
      </c>
      <c r="C638" s="29" t="s">
        <v>4744</v>
      </c>
      <c r="D638" s="218">
        <v>0</v>
      </c>
      <c r="E638" s="218">
        <v>0</v>
      </c>
      <c r="F638" s="218">
        <v>0</v>
      </c>
      <c r="G638" s="218">
        <v>0</v>
      </c>
      <c r="H638" s="263"/>
      <c r="I638" s="255" t="s">
        <v>4631</v>
      </c>
      <c r="J638" s="250"/>
    </row>
    <row r="639" spans="1:10" ht="22.5" x14ac:dyDescent="0.25">
      <c r="A639" s="217" t="s">
        <v>2106</v>
      </c>
      <c r="B639" s="217" t="s">
        <v>5195</v>
      </c>
      <c r="C639" s="29" t="s">
        <v>4754</v>
      </c>
      <c r="D639" s="219">
        <v>989000</v>
      </c>
      <c r="E639" s="218">
        <v>0</v>
      </c>
      <c r="F639" s="219">
        <v>1000000</v>
      </c>
      <c r="G639" s="219">
        <v>5000000</v>
      </c>
      <c r="H639" s="263"/>
      <c r="I639" s="255" t="s">
        <v>4631</v>
      </c>
      <c r="J639" s="250"/>
    </row>
    <row r="640" spans="1:10" ht="22.5" x14ac:dyDescent="0.25">
      <c r="A640" s="217" t="s">
        <v>2109</v>
      </c>
      <c r="B640" s="217" t="s">
        <v>5381</v>
      </c>
      <c r="C640" s="29" t="s">
        <v>4942</v>
      </c>
      <c r="D640" s="218">
        <v>0</v>
      </c>
      <c r="E640" s="218">
        <v>0</v>
      </c>
      <c r="F640" s="218">
        <v>0</v>
      </c>
      <c r="G640" s="218">
        <v>0</v>
      </c>
      <c r="H640" s="263"/>
      <c r="I640" s="255" t="s">
        <v>4631</v>
      </c>
      <c r="J640" s="250"/>
    </row>
    <row r="641" spans="1:10" ht="22.5" x14ac:dyDescent="0.25">
      <c r="A641" s="217" t="s">
        <v>2109</v>
      </c>
      <c r="B641" s="217" t="s">
        <v>5413</v>
      </c>
      <c r="C641" s="29" t="s">
        <v>4974</v>
      </c>
      <c r="D641" s="219">
        <v>900000</v>
      </c>
      <c r="E641" s="218">
        <v>0</v>
      </c>
      <c r="F641" s="218">
        <v>0</v>
      </c>
      <c r="G641" s="218">
        <v>0</v>
      </c>
      <c r="H641" s="263"/>
      <c r="I641" s="255" t="s">
        <v>5902</v>
      </c>
      <c r="J641" s="250"/>
    </row>
    <row r="642" spans="1:10" ht="22.5" x14ac:dyDescent="0.25">
      <c r="A642" s="217" t="s">
        <v>2111</v>
      </c>
      <c r="B642" s="217" t="s">
        <v>5539</v>
      </c>
      <c r="C642" s="29" t="s">
        <v>5100</v>
      </c>
      <c r="D642" s="218">
        <v>0</v>
      </c>
      <c r="E642" s="218">
        <v>0</v>
      </c>
      <c r="F642" s="219">
        <v>2000000</v>
      </c>
      <c r="G642" s="218">
        <v>0</v>
      </c>
      <c r="H642" s="263"/>
      <c r="I642" s="255" t="s">
        <v>5903</v>
      </c>
      <c r="J642" s="250"/>
    </row>
    <row r="643" spans="1:10" x14ac:dyDescent="0.25">
      <c r="A643" s="220" t="s">
        <v>294</v>
      </c>
      <c r="B643" s="220"/>
      <c r="C643" s="220"/>
      <c r="D643" s="222">
        <v>1889000</v>
      </c>
      <c r="E643" s="221">
        <v>0</v>
      </c>
      <c r="F643" s="222">
        <v>3000000</v>
      </c>
      <c r="G643" s="222">
        <v>5000000</v>
      </c>
      <c r="H643" s="263"/>
      <c r="I643" s="255"/>
      <c r="J643" s="250"/>
    </row>
    <row r="644" spans="1:10" x14ac:dyDescent="0.25">
      <c r="A644" s="213" t="s">
        <v>2740</v>
      </c>
      <c r="B644" s="213" t="s">
        <v>4587</v>
      </c>
      <c r="C644" s="214" t="s">
        <v>4389</v>
      </c>
      <c r="D644" s="214"/>
      <c r="E644" s="214"/>
      <c r="F644" s="214"/>
      <c r="G644" s="214"/>
      <c r="H644" s="263"/>
      <c r="I644" s="255"/>
      <c r="J644" s="250"/>
    </row>
    <row r="645" spans="1:10" ht="22.5" x14ac:dyDescent="0.25">
      <c r="A645" s="217" t="s">
        <v>2106</v>
      </c>
      <c r="B645" s="217" t="s">
        <v>5194</v>
      </c>
      <c r="C645" s="29" t="s">
        <v>4753</v>
      </c>
      <c r="D645" s="218">
        <v>0</v>
      </c>
      <c r="E645" s="219">
        <v>2821600</v>
      </c>
      <c r="F645" s="219">
        <v>6000000</v>
      </c>
      <c r="G645" s="219">
        <v>4000000</v>
      </c>
      <c r="H645" s="263"/>
      <c r="I645" s="255" t="s">
        <v>4631</v>
      </c>
      <c r="J645" s="250"/>
    </row>
    <row r="646" spans="1:10" ht="22.5" x14ac:dyDescent="0.25">
      <c r="A646" s="217" t="s">
        <v>2109</v>
      </c>
      <c r="B646" s="217" t="s">
        <v>5346</v>
      </c>
      <c r="C646" s="29" t="s">
        <v>4907</v>
      </c>
      <c r="D646" s="218">
        <v>0</v>
      </c>
      <c r="E646" s="218">
        <v>0</v>
      </c>
      <c r="F646" s="219">
        <v>3000000</v>
      </c>
      <c r="G646" s="219">
        <v>2700000</v>
      </c>
      <c r="H646" s="263"/>
      <c r="I646" s="255" t="s">
        <v>4631</v>
      </c>
      <c r="J646" s="250"/>
    </row>
    <row r="647" spans="1:10" ht="22.5" x14ac:dyDescent="0.25">
      <c r="A647" s="217" t="s">
        <v>2111</v>
      </c>
      <c r="B647" s="217" t="s">
        <v>5347</v>
      </c>
      <c r="C647" s="29" t="s">
        <v>4908</v>
      </c>
      <c r="D647" s="219">
        <v>172434338</v>
      </c>
      <c r="E647" s="219">
        <v>61408828</v>
      </c>
      <c r="F647" s="219">
        <v>140000000</v>
      </c>
      <c r="G647" s="219">
        <v>118000000</v>
      </c>
      <c r="H647" s="263"/>
      <c r="I647" s="255" t="s">
        <v>4631</v>
      </c>
      <c r="J647" s="250"/>
    </row>
    <row r="648" spans="1:10" ht="22.5" x14ac:dyDescent="0.25">
      <c r="A648" s="217" t="s">
        <v>2113</v>
      </c>
      <c r="B648" s="217" t="s">
        <v>5348</v>
      </c>
      <c r="C648" s="29" t="s">
        <v>4909</v>
      </c>
      <c r="D648" s="218">
        <v>0</v>
      </c>
      <c r="E648" s="218">
        <v>0</v>
      </c>
      <c r="F648" s="218">
        <v>0</v>
      </c>
      <c r="G648" s="219">
        <v>1000000</v>
      </c>
      <c r="H648" s="263"/>
      <c r="I648" s="255" t="s">
        <v>4631</v>
      </c>
      <c r="J648" s="250"/>
    </row>
    <row r="649" spans="1:10" ht="22.5" x14ac:dyDescent="0.25">
      <c r="A649" s="217" t="s">
        <v>2115</v>
      </c>
      <c r="B649" s="217" t="s">
        <v>5349</v>
      </c>
      <c r="C649" s="29" t="s">
        <v>4910</v>
      </c>
      <c r="D649" s="219">
        <v>2383000</v>
      </c>
      <c r="E649" s="218">
        <v>0</v>
      </c>
      <c r="F649" s="218">
        <v>0</v>
      </c>
      <c r="G649" s="219">
        <v>2000000</v>
      </c>
      <c r="H649" s="263"/>
      <c r="I649" s="255" t="s">
        <v>4631</v>
      </c>
      <c r="J649" s="250"/>
    </row>
    <row r="650" spans="1:10" ht="22.5" x14ac:dyDescent="0.25">
      <c r="A650" s="217" t="s">
        <v>2117</v>
      </c>
      <c r="B650" s="217" t="s">
        <v>5350</v>
      </c>
      <c r="C650" s="29" t="s">
        <v>4911</v>
      </c>
      <c r="D650" s="219">
        <v>4071100</v>
      </c>
      <c r="E650" s="219">
        <v>996000</v>
      </c>
      <c r="F650" s="219">
        <v>3000000</v>
      </c>
      <c r="G650" s="219">
        <v>3000000</v>
      </c>
      <c r="H650" s="263"/>
      <c r="I650" s="255" t="s">
        <v>4631</v>
      </c>
      <c r="J650" s="250"/>
    </row>
    <row r="651" spans="1:10" ht="33.75" x14ac:dyDescent="0.25">
      <c r="A651" s="217" t="s">
        <v>2120</v>
      </c>
      <c r="B651" s="217" t="s">
        <v>5351</v>
      </c>
      <c r="C651" s="29" t="s">
        <v>4912</v>
      </c>
      <c r="D651" s="219">
        <v>2090500</v>
      </c>
      <c r="E651" s="219">
        <v>931000</v>
      </c>
      <c r="F651" s="219">
        <v>5000000</v>
      </c>
      <c r="G651" s="219">
        <v>4000000</v>
      </c>
      <c r="H651" s="263"/>
      <c r="I651" s="255" t="s">
        <v>4631</v>
      </c>
      <c r="J651" s="250"/>
    </row>
    <row r="652" spans="1:10" ht="22.5" x14ac:dyDescent="0.25">
      <c r="A652" s="217" t="s">
        <v>2123</v>
      </c>
      <c r="B652" s="217" t="s">
        <v>5352</v>
      </c>
      <c r="C652" s="29" t="s">
        <v>4913</v>
      </c>
      <c r="D652" s="218">
        <v>0</v>
      </c>
      <c r="E652" s="218">
        <v>0</v>
      </c>
      <c r="F652" s="219">
        <v>1000000</v>
      </c>
      <c r="G652" s="219">
        <v>1000000</v>
      </c>
      <c r="H652" s="263"/>
      <c r="I652" s="255" t="s">
        <v>4631</v>
      </c>
      <c r="J652" s="250"/>
    </row>
    <row r="653" spans="1:10" ht="22.5" x14ac:dyDescent="0.25">
      <c r="A653" s="217" t="s">
        <v>2125</v>
      </c>
      <c r="B653" s="217" t="s">
        <v>5353</v>
      </c>
      <c r="C653" s="29" t="s">
        <v>4914</v>
      </c>
      <c r="D653" s="219">
        <v>4114000</v>
      </c>
      <c r="E653" s="219">
        <v>3210500</v>
      </c>
      <c r="F653" s="219">
        <v>25000000</v>
      </c>
      <c r="G653" s="219">
        <v>25000000</v>
      </c>
      <c r="H653" s="263"/>
      <c r="I653" s="255" t="s">
        <v>4631</v>
      </c>
      <c r="J653" s="250"/>
    </row>
    <row r="654" spans="1:10" ht="22.5" x14ac:dyDescent="0.25">
      <c r="A654" s="220" t="s">
        <v>294</v>
      </c>
      <c r="B654" s="220"/>
      <c r="C654" s="220"/>
      <c r="D654" s="222">
        <v>185092938</v>
      </c>
      <c r="E654" s="222">
        <v>69367928</v>
      </c>
      <c r="F654" s="222">
        <v>183000000</v>
      </c>
      <c r="G654" s="222">
        <v>160700000</v>
      </c>
      <c r="H654" s="263"/>
      <c r="I654" s="255" t="s">
        <v>4631</v>
      </c>
      <c r="J654" s="250"/>
    </row>
    <row r="655" spans="1:10" ht="22.5" x14ac:dyDescent="0.25">
      <c r="A655" s="213" t="s">
        <v>2742</v>
      </c>
      <c r="B655" s="213" t="s">
        <v>4505</v>
      </c>
      <c r="C655" s="214" t="s">
        <v>4308</v>
      </c>
      <c r="D655" s="214"/>
      <c r="E655" s="214"/>
      <c r="F655" s="214"/>
      <c r="G655" s="214"/>
      <c r="H655" s="263"/>
      <c r="I655" s="255" t="s">
        <v>4631</v>
      </c>
      <c r="J655" s="250"/>
    </row>
    <row r="656" spans="1:10" ht="22.5" x14ac:dyDescent="0.25">
      <c r="A656" s="217" t="s">
        <v>2106</v>
      </c>
      <c r="B656" s="217" t="s">
        <v>5176</v>
      </c>
      <c r="C656" s="29" t="s">
        <v>4735</v>
      </c>
      <c r="D656" s="218">
        <v>0</v>
      </c>
      <c r="E656" s="218">
        <v>0</v>
      </c>
      <c r="F656" s="218">
        <v>0</v>
      </c>
      <c r="G656" s="219">
        <v>1000000</v>
      </c>
      <c r="H656" s="263"/>
      <c r="I656" s="255" t="s">
        <v>4631</v>
      </c>
      <c r="J656" s="250"/>
    </row>
    <row r="657" spans="1:10" ht="22.5" x14ac:dyDescent="0.25">
      <c r="A657" s="217" t="s">
        <v>2109</v>
      </c>
      <c r="B657" s="217" t="s">
        <v>5191</v>
      </c>
      <c r="C657" s="29" t="s">
        <v>4750</v>
      </c>
      <c r="D657" s="218">
        <v>0</v>
      </c>
      <c r="E657" s="219">
        <v>1659000</v>
      </c>
      <c r="F657" s="219">
        <v>4000000</v>
      </c>
      <c r="G657" s="219">
        <v>3000000</v>
      </c>
      <c r="H657" s="263"/>
      <c r="I657" s="255" t="s">
        <v>4631</v>
      </c>
      <c r="J657" s="250"/>
    </row>
    <row r="658" spans="1:10" ht="22.5" x14ac:dyDescent="0.25">
      <c r="A658" s="217" t="s">
        <v>2111</v>
      </c>
      <c r="B658" s="217" t="s">
        <v>5192</v>
      </c>
      <c r="C658" s="29" t="s">
        <v>4751</v>
      </c>
      <c r="D658" s="218">
        <v>0</v>
      </c>
      <c r="E658" s="218">
        <v>0</v>
      </c>
      <c r="F658" s="218">
        <v>0</v>
      </c>
      <c r="G658" s="219">
        <v>5000000</v>
      </c>
      <c r="H658" s="263"/>
      <c r="I658" s="255" t="s">
        <v>4631</v>
      </c>
      <c r="J658" s="250"/>
    </row>
    <row r="659" spans="1:10" ht="22.5" x14ac:dyDescent="0.25">
      <c r="A659" s="217" t="s">
        <v>2113</v>
      </c>
      <c r="B659" s="217" t="s">
        <v>5314</v>
      </c>
      <c r="C659" s="29" t="s">
        <v>4875</v>
      </c>
      <c r="D659" s="218">
        <v>0</v>
      </c>
      <c r="E659" s="219">
        <v>1843348.57</v>
      </c>
      <c r="F659" s="219">
        <v>4000000</v>
      </c>
      <c r="G659" s="219">
        <v>1000000</v>
      </c>
      <c r="H659" s="263"/>
      <c r="I659" s="255" t="s">
        <v>4631</v>
      </c>
      <c r="J659" s="250"/>
    </row>
    <row r="660" spans="1:10" ht="22.5" x14ac:dyDescent="0.25">
      <c r="A660" s="217" t="s">
        <v>2115</v>
      </c>
      <c r="B660" s="217" t="s">
        <v>5187</v>
      </c>
      <c r="C660" s="29" t="s">
        <v>4746</v>
      </c>
      <c r="D660" s="218">
        <v>0</v>
      </c>
      <c r="E660" s="219">
        <v>3433742.86</v>
      </c>
      <c r="F660" s="219">
        <v>4000000</v>
      </c>
      <c r="G660" s="219">
        <v>3000000</v>
      </c>
      <c r="H660" s="263"/>
      <c r="I660" s="255" t="s">
        <v>4631</v>
      </c>
      <c r="J660" s="250"/>
    </row>
    <row r="661" spans="1:10" ht="22.5" x14ac:dyDescent="0.25">
      <c r="A661" s="217" t="s">
        <v>2117</v>
      </c>
      <c r="B661" s="217" t="s">
        <v>5530</v>
      </c>
      <c r="C661" s="29" t="s">
        <v>5091</v>
      </c>
      <c r="D661" s="218">
        <v>0</v>
      </c>
      <c r="E661" s="218">
        <v>0</v>
      </c>
      <c r="F661" s="219">
        <v>1000000</v>
      </c>
      <c r="G661" s="218">
        <v>0</v>
      </c>
      <c r="H661" s="263"/>
      <c r="I661" s="255" t="s">
        <v>4631</v>
      </c>
      <c r="J661" s="250"/>
    </row>
    <row r="662" spans="1:10" ht="22.5" x14ac:dyDescent="0.25">
      <c r="A662" s="217" t="s">
        <v>2120</v>
      </c>
      <c r="B662" s="217" t="s">
        <v>5540</v>
      </c>
      <c r="C662" s="29" t="s">
        <v>5101</v>
      </c>
      <c r="D662" s="219">
        <v>800000</v>
      </c>
      <c r="E662" s="219">
        <v>800000</v>
      </c>
      <c r="F662" s="219">
        <v>1500000</v>
      </c>
      <c r="G662" s="219">
        <v>1000000</v>
      </c>
      <c r="H662" s="263"/>
      <c r="I662" s="255" t="s">
        <v>4631</v>
      </c>
      <c r="J662" s="250"/>
    </row>
    <row r="663" spans="1:10" ht="22.5" x14ac:dyDescent="0.25">
      <c r="A663" s="217" t="s">
        <v>2123</v>
      </c>
      <c r="B663" s="217" t="s">
        <v>5541</v>
      </c>
      <c r="C663" s="29" t="s">
        <v>5102</v>
      </c>
      <c r="D663" s="218">
        <v>0</v>
      </c>
      <c r="E663" s="218">
        <v>0</v>
      </c>
      <c r="F663" s="218">
        <v>0</v>
      </c>
      <c r="G663" s="219">
        <v>1000000</v>
      </c>
      <c r="H663" s="263"/>
      <c r="I663" s="255" t="s">
        <v>4631</v>
      </c>
      <c r="J663" s="250"/>
    </row>
    <row r="664" spans="1:10" x14ac:dyDescent="0.25">
      <c r="A664" s="220" t="s">
        <v>294</v>
      </c>
      <c r="B664" s="220"/>
      <c r="C664" s="220"/>
      <c r="D664" s="222">
        <v>800000</v>
      </c>
      <c r="E664" s="222">
        <v>7736091.4299999997</v>
      </c>
      <c r="F664" s="222">
        <v>14500000</v>
      </c>
      <c r="G664" s="222">
        <v>15000000</v>
      </c>
      <c r="H664" s="263"/>
      <c r="I664" s="255"/>
      <c r="J664" s="250"/>
    </row>
    <row r="665" spans="1:10" ht="21" x14ac:dyDescent="0.25">
      <c r="A665" s="213" t="s">
        <v>2744</v>
      </c>
      <c r="B665" s="213" t="s">
        <v>4585</v>
      </c>
      <c r="C665" s="214" t="s">
        <v>4388</v>
      </c>
      <c r="D665" s="214"/>
      <c r="E665" s="214"/>
      <c r="F665" s="214"/>
      <c r="G665" s="214"/>
      <c r="H665" s="263"/>
      <c r="I665" s="255"/>
      <c r="J665" s="250"/>
    </row>
    <row r="666" spans="1:10" x14ac:dyDescent="0.25">
      <c r="A666" s="217" t="s">
        <v>2111</v>
      </c>
      <c r="B666" s="217" t="s">
        <v>5420</v>
      </c>
      <c r="C666" s="29" t="s">
        <v>4981</v>
      </c>
      <c r="D666" s="218">
        <v>0</v>
      </c>
      <c r="E666" s="218">
        <v>0</v>
      </c>
      <c r="F666" s="219">
        <v>1000000</v>
      </c>
      <c r="G666" s="218">
        <v>0</v>
      </c>
      <c r="H666" s="263"/>
      <c r="I666" s="255" t="s">
        <v>6051</v>
      </c>
      <c r="J666" s="250"/>
    </row>
    <row r="667" spans="1:10" ht="22.5" x14ac:dyDescent="0.25">
      <c r="A667" s="217" t="s">
        <v>2113</v>
      </c>
      <c r="B667" s="217" t="s">
        <v>5452</v>
      </c>
      <c r="C667" s="29" t="s">
        <v>5013</v>
      </c>
      <c r="D667" s="219">
        <v>750000</v>
      </c>
      <c r="E667" s="218">
        <v>0</v>
      </c>
      <c r="F667" s="219">
        <v>750000</v>
      </c>
      <c r="G667" s="219">
        <v>750000</v>
      </c>
      <c r="H667" s="263"/>
      <c r="I667" s="255" t="s">
        <v>4631</v>
      </c>
      <c r="J667" s="250"/>
    </row>
    <row r="668" spans="1:10" ht="22.5" x14ac:dyDescent="0.25">
      <c r="A668" s="217" t="s">
        <v>2115</v>
      </c>
      <c r="B668" s="217" t="s">
        <v>5454</v>
      </c>
      <c r="C668" s="29" t="s">
        <v>5015</v>
      </c>
      <c r="D668" s="219">
        <v>600000</v>
      </c>
      <c r="E668" s="218">
        <v>0</v>
      </c>
      <c r="F668" s="219">
        <v>600000</v>
      </c>
      <c r="G668" s="219">
        <v>500000</v>
      </c>
      <c r="H668" s="263"/>
      <c r="I668" s="255" t="s">
        <v>4631</v>
      </c>
      <c r="J668" s="250"/>
    </row>
    <row r="669" spans="1:10" ht="22.5" x14ac:dyDescent="0.25">
      <c r="A669" s="217" t="s">
        <v>2117</v>
      </c>
      <c r="B669" s="217" t="s">
        <v>5456</v>
      </c>
      <c r="C669" s="29" t="s">
        <v>5017</v>
      </c>
      <c r="D669" s="219">
        <v>600000</v>
      </c>
      <c r="E669" s="218">
        <v>0</v>
      </c>
      <c r="F669" s="218">
        <v>0</v>
      </c>
      <c r="G669" s="218">
        <v>0</v>
      </c>
      <c r="H669" s="263"/>
      <c r="I669" s="255" t="s">
        <v>6051</v>
      </c>
      <c r="J669" s="250"/>
    </row>
    <row r="670" spans="1:10" ht="22.5" x14ac:dyDescent="0.25">
      <c r="A670" s="217" t="s">
        <v>2123</v>
      </c>
      <c r="B670" s="217" t="s">
        <v>5457</v>
      </c>
      <c r="C670" s="29" t="s">
        <v>5018</v>
      </c>
      <c r="D670" s="218">
        <v>0</v>
      </c>
      <c r="E670" s="218">
        <v>0</v>
      </c>
      <c r="F670" s="219">
        <v>500000</v>
      </c>
      <c r="G670" s="219">
        <v>300000</v>
      </c>
      <c r="H670" s="263"/>
      <c r="I670" s="255" t="s">
        <v>4631</v>
      </c>
      <c r="J670" s="250"/>
    </row>
    <row r="671" spans="1:10" ht="22.5" x14ac:dyDescent="0.25">
      <c r="A671" s="217" t="s">
        <v>2125</v>
      </c>
      <c r="B671" s="217" t="s">
        <v>5466</v>
      </c>
      <c r="C671" s="29" t="s">
        <v>5027</v>
      </c>
      <c r="D671" s="219">
        <v>6343080</v>
      </c>
      <c r="E671" s="218">
        <v>0</v>
      </c>
      <c r="F671" s="219">
        <v>11300000</v>
      </c>
      <c r="G671" s="219">
        <v>11000000</v>
      </c>
      <c r="H671" s="263"/>
      <c r="I671" s="255" t="s">
        <v>4631</v>
      </c>
      <c r="J671" s="250"/>
    </row>
    <row r="672" spans="1:10" ht="22.5" x14ac:dyDescent="0.25">
      <c r="A672" s="217" t="s">
        <v>2129</v>
      </c>
      <c r="B672" s="217" t="s">
        <v>5467</v>
      </c>
      <c r="C672" s="29" t="s">
        <v>5028</v>
      </c>
      <c r="D672" s="219">
        <v>2540000</v>
      </c>
      <c r="E672" s="218">
        <v>0</v>
      </c>
      <c r="F672" s="219">
        <v>8500000</v>
      </c>
      <c r="G672" s="219">
        <v>6500000</v>
      </c>
      <c r="H672" s="263"/>
      <c r="I672" s="255" t="s">
        <v>4631</v>
      </c>
      <c r="J672" s="250"/>
    </row>
    <row r="673" spans="1:10" ht="22.5" x14ac:dyDescent="0.25">
      <c r="A673" s="217" t="s">
        <v>2133</v>
      </c>
      <c r="B673" s="217" t="s">
        <v>5468</v>
      </c>
      <c r="C673" s="29" t="s">
        <v>5029</v>
      </c>
      <c r="D673" s="219">
        <v>1249990</v>
      </c>
      <c r="E673" s="218">
        <v>0</v>
      </c>
      <c r="F673" s="219">
        <v>2400000</v>
      </c>
      <c r="G673" s="219">
        <v>2400000</v>
      </c>
      <c r="H673" s="263"/>
      <c r="I673" s="255" t="s">
        <v>4631</v>
      </c>
      <c r="J673" s="250"/>
    </row>
    <row r="674" spans="1:10" ht="22.5" x14ac:dyDescent="0.25">
      <c r="A674" s="217" t="s">
        <v>2135</v>
      </c>
      <c r="B674" s="217" t="s">
        <v>5469</v>
      </c>
      <c r="C674" s="29" t="s">
        <v>5030</v>
      </c>
      <c r="D674" s="219">
        <v>9100000</v>
      </c>
      <c r="E674" s="218">
        <v>0</v>
      </c>
      <c r="F674" s="219">
        <v>21900000</v>
      </c>
      <c r="G674" s="219">
        <v>21900000</v>
      </c>
      <c r="H674" s="263"/>
      <c r="I674" s="255" t="s">
        <v>4631</v>
      </c>
      <c r="J674" s="250"/>
    </row>
    <row r="675" spans="1:10" ht="22.5" x14ac:dyDescent="0.25">
      <c r="A675" s="217" t="s">
        <v>2137</v>
      </c>
      <c r="B675" s="217" t="s">
        <v>5470</v>
      </c>
      <c r="C675" s="29" t="s">
        <v>5031</v>
      </c>
      <c r="D675" s="219">
        <v>4500000</v>
      </c>
      <c r="E675" s="218">
        <v>0</v>
      </c>
      <c r="F675" s="219">
        <v>10800000</v>
      </c>
      <c r="G675" s="219">
        <v>10800000</v>
      </c>
      <c r="H675" s="263"/>
      <c r="I675" s="255" t="s">
        <v>4631</v>
      </c>
      <c r="J675" s="250"/>
    </row>
    <row r="676" spans="1:10" ht="22.5" x14ac:dyDescent="0.25">
      <c r="A676" s="217" t="s">
        <v>2140</v>
      </c>
      <c r="B676" s="217" t="s">
        <v>5471</v>
      </c>
      <c r="C676" s="29" t="s">
        <v>5032</v>
      </c>
      <c r="D676" s="219">
        <v>2041600</v>
      </c>
      <c r="E676" s="218">
        <v>0</v>
      </c>
      <c r="F676" s="219">
        <v>3500000</v>
      </c>
      <c r="G676" s="219">
        <v>3005000</v>
      </c>
      <c r="H676" s="263"/>
      <c r="I676" s="255" t="s">
        <v>4631</v>
      </c>
      <c r="J676" s="250"/>
    </row>
    <row r="677" spans="1:10" ht="22.5" x14ac:dyDescent="0.25">
      <c r="A677" s="217" t="s">
        <v>2142</v>
      </c>
      <c r="B677" s="217" t="s">
        <v>5472</v>
      </c>
      <c r="C677" s="29" t="s">
        <v>5033</v>
      </c>
      <c r="D677" s="219">
        <v>1000000</v>
      </c>
      <c r="E677" s="218">
        <v>0</v>
      </c>
      <c r="F677" s="219">
        <v>1000000</v>
      </c>
      <c r="G677" s="219">
        <v>1000000</v>
      </c>
      <c r="H677" s="263"/>
      <c r="I677" s="255" t="s">
        <v>4631</v>
      </c>
      <c r="J677" s="250"/>
    </row>
    <row r="678" spans="1:10" ht="22.5" x14ac:dyDescent="0.25">
      <c r="A678" s="217" t="s">
        <v>2144</v>
      </c>
      <c r="B678" s="217" t="s">
        <v>5473</v>
      </c>
      <c r="C678" s="29" t="s">
        <v>5034</v>
      </c>
      <c r="D678" s="219">
        <v>3791550</v>
      </c>
      <c r="E678" s="218">
        <v>0</v>
      </c>
      <c r="F678" s="219">
        <v>6500000</v>
      </c>
      <c r="G678" s="219">
        <v>6500000</v>
      </c>
      <c r="H678" s="263"/>
      <c r="I678" s="255" t="s">
        <v>4631</v>
      </c>
      <c r="J678" s="250"/>
    </row>
    <row r="679" spans="1:10" ht="22.5" x14ac:dyDescent="0.25">
      <c r="A679" s="217" t="s">
        <v>2146</v>
      </c>
      <c r="B679" s="217" t="s">
        <v>5474</v>
      </c>
      <c r="C679" s="29" t="s">
        <v>5035</v>
      </c>
      <c r="D679" s="219">
        <v>300000</v>
      </c>
      <c r="E679" s="218">
        <v>0</v>
      </c>
      <c r="F679" s="219">
        <v>1000000</v>
      </c>
      <c r="G679" s="219">
        <v>1000000</v>
      </c>
      <c r="H679" s="263"/>
      <c r="I679" s="255" t="s">
        <v>4631</v>
      </c>
      <c r="J679" s="250"/>
    </row>
    <row r="680" spans="1:10" ht="33.75" x14ac:dyDescent="0.25">
      <c r="A680" s="217" t="s">
        <v>2148</v>
      </c>
      <c r="B680" s="217" t="s">
        <v>5475</v>
      </c>
      <c r="C680" s="29" t="s">
        <v>5036</v>
      </c>
      <c r="D680" s="219">
        <v>1166600</v>
      </c>
      <c r="E680" s="218">
        <v>0</v>
      </c>
      <c r="F680" s="219">
        <v>2000000</v>
      </c>
      <c r="G680" s="219">
        <v>2000000</v>
      </c>
      <c r="H680" s="263"/>
      <c r="I680" s="255" t="s">
        <v>4631</v>
      </c>
      <c r="J680" s="250"/>
    </row>
    <row r="681" spans="1:10" ht="22.5" x14ac:dyDescent="0.25">
      <c r="A681" s="217" t="s">
        <v>2150</v>
      </c>
      <c r="B681" s="217" t="s">
        <v>5497</v>
      </c>
      <c r="C681" s="29" t="s">
        <v>5058</v>
      </c>
      <c r="D681" s="219">
        <v>1668800</v>
      </c>
      <c r="E681" s="218">
        <v>0</v>
      </c>
      <c r="F681" s="219">
        <v>800000</v>
      </c>
      <c r="G681" s="219">
        <v>800000</v>
      </c>
      <c r="H681" s="263"/>
      <c r="I681" s="255" t="s">
        <v>4631</v>
      </c>
      <c r="J681" s="250"/>
    </row>
    <row r="682" spans="1:10" x14ac:dyDescent="0.25">
      <c r="A682" s="217" t="s">
        <v>2152</v>
      </c>
      <c r="B682" s="217" t="s">
        <v>5543</v>
      </c>
      <c r="C682" s="29" t="s">
        <v>5104</v>
      </c>
      <c r="D682" s="219">
        <v>900000</v>
      </c>
      <c r="E682" s="218">
        <v>0</v>
      </c>
      <c r="F682" s="218">
        <v>0</v>
      </c>
      <c r="G682" s="218">
        <v>0</v>
      </c>
      <c r="H682" s="263"/>
      <c r="I682" s="255" t="s">
        <v>6051</v>
      </c>
      <c r="J682" s="250"/>
    </row>
    <row r="683" spans="1:10" ht="22.5" x14ac:dyDescent="0.25">
      <c r="A683" s="217" t="s">
        <v>2159</v>
      </c>
      <c r="B683" s="217" t="s">
        <v>5544</v>
      </c>
      <c r="C683" s="29" t="s">
        <v>5105</v>
      </c>
      <c r="D683" s="218">
        <v>0</v>
      </c>
      <c r="E683" s="218">
        <v>0</v>
      </c>
      <c r="F683" s="219">
        <v>500000</v>
      </c>
      <c r="G683" s="219">
        <v>250000</v>
      </c>
      <c r="H683" s="263"/>
      <c r="I683" s="255" t="s">
        <v>4631</v>
      </c>
      <c r="J683" s="250"/>
    </row>
    <row r="684" spans="1:10" ht="22.5" x14ac:dyDescent="0.25">
      <c r="A684" s="217" t="s">
        <v>2164</v>
      </c>
      <c r="B684" s="217" t="s">
        <v>5545</v>
      </c>
      <c r="C684" s="29" t="s">
        <v>5106</v>
      </c>
      <c r="D684" s="219">
        <v>756000</v>
      </c>
      <c r="E684" s="218">
        <v>0</v>
      </c>
      <c r="F684" s="219">
        <v>1000000</v>
      </c>
      <c r="G684" s="219">
        <v>900000</v>
      </c>
      <c r="H684" s="263"/>
      <c r="I684" s="255" t="s">
        <v>4631</v>
      </c>
      <c r="J684" s="250"/>
    </row>
    <row r="685" spans="1:10" ht="22.5" x14ac:dyDescent="0.25">
      <c r="A685" s="217" t="s">
        <v>2262</v>
      </c>
      <c r="B685" s="217" t="s">
        <v>5546</v>
      </c>
      <c r="C685" s="29" t="s">
        <v>5107</v>
      </c>
      <c r="D685" s="218">
        <v>0</v>
      </c>
      <c r="E685" s="218">
        <v>0</v>
      </c>
      <c r="F685" s="219">
        <v>1000000</v>
      </c>
      <c r="G685" s="219">
        <v>240000</v>
      </c>
      <c r="H685" s="263"/>
      <c r="I685" s="255" t="s">
        <v>4631</v>
      </c>
      <c r="J685" s="250"/>
    </row>
    <row r="686" spans="1:10" ht="22.5" x14ac:dyDescent="0.25">
      <c r="A686" s="217" t="s">
        <v>2264</v>
      </c>
      <c r="B686" s="217" t="s">
        <v>5547</v>
      </c>
      <c r="C686" s="29" t="s">
        <v>5108</v>
      </c>
      <c r="D686" s="218">
        <v>0</v>
      </c>
      <c r="E686" s="218">
        <v>0</v>
      </c>
      <c r="F686" s="219">
        <v>500000</v>
      </c>
      <c r="G686" s="219">
        <v>300000</v>
      </c>
      <c r="H686" s="263"/>
      <c r="I686" s="255" t="s">
        <v>4631</v>
      </c>
      <c r="J686" s="250"/>
    </row>
    <row r="687" spans="1:10" ht="22.5" x14ac:dyDescent="0.25">
      <c r="A687" s="217" t="s">
        <v>2266</v>
      </c>
      <c r="B687" s="217" t="s">
        <v>5548</v>
      </c>
      <c r="C687" s="29" t="s">
        <v>5109</v>
      </c>
      <c r="D687" s="219">
        <v>500000</v>
      </c>
      <c r="E687" s="218">
        <v>0</v>
      </c>
      <c r="F687" s="219">
        <v>500000</v>
      </c>
      <c r="G687" s="219">
        <v>300000</v>
      </c>
      <c r="H687" s="263"/>
      <c r="I687" s="255" t="s">
        <v>4631</v>
      </c>
      <c r="J687" s="250"/>
    </row>
    <row r="688" spans="1:10" x14ac:dyDescent="0.25">
      <c r="A688" s="220" t="s">
        <v>294</v>
      </c>
      <c r="B688" s="220"/>
      <c r="C688" s="220"/>
      <c r="D688" s="222">
        <v>37807620</v>
      </c>
      <c r="E688" s="221">
        <v>0</v>
      </c>
      <c r="F688" s="222">
        <v>76050000</v>
      </c>
      <c r="G688" s="222">
        <v>70445000</v>
      </c>
      <c r="H688" s="263"/>
      <c r="I688" s="255"/>
      <c r="J688" s="250"/>
    </row>
    <row r="689" spans="1:10" x14ac:dyDescent="0.25">
      <c r="A689" s="213" t="s">
        <v>2746</v>
      </c>
      <c r="B689" s="213" t="s">
        <v>4581</v>
      </c>
      <c r="C689" s="214" t="s">
        <v>4386</v>
      </c>
      <c r="D689" s="214"/>
      <c r="E689" s="214"/>
      <c r="F689" s="214"/>
      <c r="G689" s="214"/>
      <c r="H689" s="263"/>
      <c r="I689" s="255"/>
      <c r="J689" s="250"/>
    </row>
    <row r="690" spans="1:10" ht="22.5" x14ac:dyDescent="0.25">
      <c r="A690" s="217" t="s">
        <v>2106</v>
      </c>
      <c r="B690" s="217" t="s">
        <v>5167</v>
      </c>
      <c r="C690" s="29" t="s">
        <v>4726</v>
      </c>
      <c r="D690" s="219">
        <v>939000</v>
      </c>
      <c r="E690" s="218">
        <v>0</v>
      </c>
      <c r="F690" s="219">
        <v>10000000</v>
      </c>
      <c r="G690" s="219">
        <v>9000000</v>
      </c>
      <c r="H690" s="263"/>
      <c r="I690" s="255" t="s">
        <v>4631</v>
      </c>
      <c r="J690" s="250"/>
    </row>
    <row r="691" spans="1:10" x14ac:dyDescent="0.25">
      <c r="A691" s="220" t="s">
        <v>294</v>
      </c>
      <c r="B691" s="220"/>
      <c r="C691" s="220"/>
      <c r="D691" s="222">
        <v>939000</v>
      </c>
      <c r="E691" s="221">
        <v>0</v>
      </c>
      <c r="F691" s="222">
        <v>10000000</v>
      </c>
      <c r="G691" s="222">
        <v>9000000</v>
      </c>
      <c r="H691" s="263"/>
      <c r="I691" s="255"/>
      <c r="J691" s="250"/>
    </row>
    <row r="692" spans="1:10" ht="21" x14ac:dyDescent="0.25">
      <c r="A692" s="213" t="s">
        <v>2750</v>
      </c>
      <c r="B692" s="213" t="s">
        <v>4605</v>
      </c>
      <c r="C692" s="214" t="s">
        <v>4397</v>
      </c>
      <c r="D692" s="214"/>
      <c r="E692" s="214"/>
      <c r="F692" s="214"/>
      <c r="G692" s="214"/>
      <c r="H692" s="263"/>
      <c r="I692" s="255"/>
      <c r="J692" s="250"/>
    </row>
    <row r="693" spans="1:10" ht="22.5" x14ac:dyDescent="0.25">
      <c r="A693" s="217" t="s">
        <v>2106</v>
      </c>
      <c r="B693" s="217" t="s">
        <v>5175</v>
      </c>
      <c r="C693" s="29" t="s">
        <v>4734</v>
      </c>
      <c r="D693" s="218">
        <v>0</v>
      </c>
      <c r="E693" s="218">
        <v>0</v>
      </c>
      <c r="F693" s="219">
        <v>15000000</v>
      </c>
      <c r="G693" s="219">
        <v>2000000</v>
      </c>
      <c r="H693" s="263"/>
      <c r="I693" s="255" t="s">
        <v>4631</v>
      </c>
      <c r="J693" s="250"/>
    </row>
    <row r="694" spans="1:10" x14ac:dyDescent="0.25">
      <c r="A694" s="220" t="s">
        <v>294</v>
      </c>
      <c r="B694" s="220"/>
      <c r="C694" s="220"/>
      <c r="D694" s="221">
        <v>0</v>
      </c>
      <c r="E694" s="221">
        <v>0</v>
      </c>
      <c r="F694" s="222">
        <v>15000000</v>
      </c>
      <c r="G694" s="222">
        <v>2000000</v>
      </c>
      <c r="H694" s="263"/>
      <c r="I694" s="255"/>
      <c r="J694" s="250"/>
    </row>
    <row r="695" spans="1:10" ht="21" x14ac:dyDescent="0.25">
      <c r="A695" s="213" t="s">
        <v>2752</v>
      </c>
      <c r="B695" s="213" t="s">
        <v>4607</v>
      </c>
      <c r="C695" s="214" t="s">
        <v>4398</v>
      </c>
      <c r="D695" s="214"/>
      <c r="E695" s="214"/>
      <c r="F695" s="214"/>
      <c r="G695" s="214"/>
      <c r="H695" s="263"/>
      <c r="I695" s="255"/>
      <c r="J695" s="250"/>
    </row>
    <row r="696" spans="1:10" ht="22.5" x14ac:dyDescent="0.25">
      <c r="A696" s="217" t="s">
        <v>2106</v>
      </c>
      <c r="B696" s="217" t="s">
        <v>5281</v>
      </c>
      <c r="C696" s="29" t="s">
        <v>4840</v>
      </c>
      <c r="D696" s="218">
        <v>0</v>
      </c>
      <c r="E696" s="219">
        <v>9144000</v>
      </c>
      <c r="F696" s="219">
        <v>20000000</v>
      </c>
      <c r="G696" s="219">
        <v>20000000</v>
      </c>
      <c r="H696" s="263"/>
      <c r="I696" s="255" t="s">
        <v>4631</v>
      </c>
      <c r="J696" s="250"/>
    </row>
    <row r="697" spans="1:10" x14ac:dyDescent="0.25">
      <c r="A697" s="220" t="s">
        <v>294</v>
      </c>
      <c r="B697" s="220"/>
      <c r="C697" s="220"/>
      <c r="D697" s="221">
        <v>0</v>
      </c>
      <c r="E697" s="222">
        <v>9144000</v>
      </c>
      <c r="F697" s="222">
        <v>20000000</v>
      </c>
      <c r="G697" s="222">
        <v>20000000</v>
      </c>
      <c r="H697" s="263"/>
      <c r="I697" s="255"/>
      <c r="J697" s="250"/>
    </row>
    <row r="698" spans="1:10" ht="21" x14ac:dyDescent="0.25">
      <c r="A698" s="213" t="s">
        <v>2754</v>
      </c>
      <c r="B698" s="213" t="s">
        <v>4543</v>
      </c>
      <c r="C698" s="214" t="s">
        <v>4346</v>
      </c>
      <c r="D698" s="214"/>
      <c r="E698" s="214"/>
      <c r="F698" s="214"/>
      <c r="G698" s="214"/>
      <c r="H698" s="263"/>
      <c r="I698" s="255"/>
      <c r="J698" s="250"/>
    </row>
    <row r="699" spans="1:10" ht="22.5" x14ac:dyDescent="0.25">
      <c r="A699" s="217" t="s">
        <v>2106</v>
      </c>
      <c r="B699" s="217" t="s">
        <v>5507</v>
      </c>
      <c r="C699" s="29" t="s">
        <v>5068</v>
      </c>
      <c r="D699" s="218">
        <v>0</v>
      </c>
      <c r="E699" s="218">
        <v>0</v>
      </c>
      <c r="F699" s="219">
        <v>5000000</v>
      </c>
      <c r="G699" s="219">
        <v>4500000</v>
      </c>
      <c r="H699" s="263"/>
      <c r="I699" s="255" t="s">
        <v>4631</v>
      </c>
      <c r="J699" s="250"/>
    </row>
    <row r="700" spans="1:10" x14ac:dyDescent="0.25">
      <c r="A700" s="220" t="s">
        <v>294</v>
      </c>
      <c r="B700" s="220"/>
      <c r="C700" s="220"/>
      <c r="D700" s="221">
        <v>0</v>
      </c>
      <c r="E700" s="221">
        <v>0</v>
      </c>
      <c r="F700" s="222">
        <v>5000000</v>
      </c>
      <c r="G700" s="222">
        <v>4500000</v>
      </c>
      <c r="H700" s="263"/>
      <c r="I700" s="255"/>
      <c r="J700" s="250"/>
    </row>
    <row r="701" spans="1:10" x14ac:dyDescent="0.25">
      <c r="A701" s="213" t="s">
        <v>2756</v>
      </c>
      <c r="B701" s="213" t="s">
        <v>4523</v>
      </c>
      <c r="C701" s="214" t="s">
        <v>4326</v>
      </c>
      <c r="D701" s="214"/>
      <c r="E701" s="214"/>
      <c r="F701" s="214"/>
      <c r="G701" s="214"/>
      <c r="H701" s="263"/>
      <c r="I701" s="255"/>
      <c r="J701" s="250"/>
    </row>
    <row r="702" spans="1:10" ht="22.5" x14ac:dyDescent="0.25">
      <c r="A702" s="217" t="s">
        <v>2106</v>
      </c>
      <c r="B702" s="217" t="s">
        <v>5395</v>
      </c>
      <c r="C702" s="29" t="s">
        <v>4956</v>
      </c>
      <c r="D702" s="218">
        <v>0</v>
      </c>
      <c r="E702" s="219">
        <v>3000000</v>
      </c>
      <c r="F702" s="219">
        <v>5000000</v>
      </c>
      <c r="G702" s="219">
        <v>5000000</v>
      </c>
      <c r="H702" s="263"/>
      <c r="I702" s="255" t="s">
        <v>4631</v>
      </c>
      <c r="J702" s="250"/>
    </row>
    <row r="703" spans="1:10" ht="22.5" x14ac:dyDescent="0.25">
      <c r="A703" s="217" t="s">
        <v>2109</v>
      </c>
      <c r="B703" s="217" t="s">
        <v>5549</v>
      </c>
      <c r="C703" s="29" t="s">
        <v>5110</v>
      </c>
      <c r="D703" s="218">
        <v>0</v>
      </c>
      <c r="E703" s="218">
        <v>0</v>
      </c>
      <c r="F703" s="218">
        <v>0</v>
      </c>
      <c r="G703" s="218">
        <v>0</v>
      </c>
      <c r="H703" s="263"/>
      <c r="I703" s="255" t="s">
        <v>4631</v>
      </c>
      <c r="J703" s="250"/>
    </row>
    <row r="704" spans="1:10" x14ac:dyDescent="0.25">
      <c r="A704" s="220" t="s">
        <v>294</v>
      </c>
      <c r="B704" s="220"/>
      <c r="C704" s="220"/>
      <c r="D704" s="221">
        <v>0</v>
      </c>
      <c r="E704" s="222">
        <v>3000000</v>
      </c>
      <c r="F704" s="222">
        <v>5000000</v>
      </c>
      <c r="G704" s="222">
        <v>5000000</v>
      </c>
      <c r="H704" s="263"/>
      <c r="I704" s="255"/>
      <c r="J704" s="250"/>
    </row>
    <row r="705" spans="1:10" x14ac:dyDescent="0.25">
      <c r="A705" s="213" t="s">
        <v>2758</v>
      </c>
      <c r="B705" s="213" t="s">
        <v>4502</v>
      </c>
      <c r="C705" s="214" t="s">
        <v>4305</v>
      </c>
      <c r="D705" s="214"/>
      <c r="E705" s="214"/>
      <c r="F705" s="214"/>
      <c r="G705" s="214"/>
      <c r="H705" s="263"/>
      <c r="I705" s="255"/>
      <c r="J705" s="250"/>
    </row>
    <row r="706" spans="1:10" ht="22.5" x14ac:dyDescent="0.25">
      <c r="A706" s="217" t="s">
        <v>2106</v>
      </c>
      <c r="B706" s="217" t="s">
        <v>5313</v>
      </c>
      <c r="C706" s="29" t="s">
        <v>4874</v>
      </c>
      <c r="D706" s="218">
        <v>0</v>
      </c>
      <c r="E706" s="218">
        <v>0</v>
      </c>
      <c r="F706" s="218">
        <v>0</v>
      </c>
      <c r="G706" s="219">
        <v>5000000</v>
      </c>
      <c r="H706" s="263"/>
      <c r="I706" s="255" t="s">
        <v>4631</v>
      </c>
      <c r="J706" s="250"/>
    </row>
    <row r="707" spans="1:10" ht="22.5" x14ac:dyDescent="0.25">
      <c r="A707" s="217" t="s">
        <v>2109</v>
      </c>
      <c r="B707" s="217" t="s">
        <v>5328</v>
      </c>
      <c r="C707" s="29" t="s">
        <v>4889</v>
      </c>
      <c r="D707" s="218">
        <v>0</v>
      </c>
      <c r="E707" s="218">
        <v>0</v>
      </c>
      <c r="F707" s="218">
        <v>0</v>
      </c>
      <c r="G707" s="219">
        <v>15000000</v>
      </c>
      <c r="H707" s="263"/>
      <c r="I707" s="255" t="s">
        <v>4631</v>
      </c>
      <c r="J707" s="250"/>
    </row>
    <row r="708" spans="1:10" x14ac:dyDescent="0.25">
      <c r="A708" s="220" t="s">
        <v>294</v>
      </c>
      <c r="B708" s="220"/>
      <c r="C708" s="220"/>
      <c r="D708" s="221">
        <v>0</v>
      </c>
      <c r="E708" s="221">
        <v>0</v>
      </c>
      <c r="F708" s="221">
        <v>0</v>
      </c>
      <c r="G708" s="222">
        <v>20000000</v>
      </c>
      <c r="H708" s="263"/>
      <c r="I708" s="255"/>
      <c r="J708" s="250"/>
    </row>
    <row r="709" spans="1:10" x14ac:dyDescent="0.25">
      <c r="A709" s="563" t="s">
        <v>248</v>
      </c>
      <c r="B709" s="574"/>
      <c r="C709" s="564"/>
      <c r="D709" s="224">
        <v>12789578129.24</v>
      </c>
      <c r="E709" s="224">
        <v>6052306538.3800001</v>
      </c>
      <c r="F709" s="224">
        <v>12205839307</v>
      </c>
      <c r="G709" s="224">
        <v>12095855000</v>
      </c>
      <c r="H709" s="224">
        <f>H48+H60+H375+H484</f>
        <v>350000000</v>
      </c>
      <c r="I709" s="255"/>
      <c r="J709" s="250"/>
    </row>
    <row r="712" spans="1:10" x14ac:dyDescent="0.25">
      <c r="G712" s="265"/>
    </row>
    <row r="713" spans="1:10" x14ac:dyDescent="0.25">
      <c r="G713" s="265"/>
    </row>
    <row r="714" spans="1:10" x14ac:dyDescent="0.25">
      <c r="G714" s="265"/>
    </row>
  </sheetData>
  <mergeCells count="6">
    <mergeCell ref="A709:C709"/>
    <mergeCell ref="A1:G1"/>
    <mergeCell ref="A2:G2"/>
    <mergeCell ref="D3:E3"/>
    <mergeCell ref="F3:G3"/>
    <mergeCell ref="C5:G5"/>
  </mergeCells>
  <pageMargins left="0.7" right="0.7" top="0.75" bottom="0.75" header="0.3" footer="0.3"/>
  <pageSetup scale="74" firstPageNumber="49" fitToHeight="0"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7"/>
  <sheetViews>
    <sheetView workbookViewId="0">
      <selection activeCell="B13" sqref="B13"/>
    </sheetView>
  </sheetViews>
  <sheetFormatPr defaultRowHeight="15" x14ac:dyDescent="0.25"/>
  <cols>
    <col min="1" max="1" width="10.7109375" customWidth="1"/>
    <col min="2" max="2" width="74.42578125" customWidth="1"/>
    <col min="3" max="3" width="16.28515625" bestFit="1" customWidth="1"/>
    <col min="4" max="4" width="32" customWidth="1"/>
    <col min="5" max="5" width="1.140625" hidden="1" customWidth="1"/>
  </cols>
  <sheetData>
    <row r="1" spans="1:5" x14ac:dyDescent="0.25">
      <c r="A1" s="543" t="s">
        <v>52</v>
      </c>
      <c r="B1" s="543"/>
      <c r="C1" s="543"/>
      <c r="D1" s="543"/>
      <c r="E1" s="543"/>
    </row>
    <row r="2" spans="1:5" x14ac:dyDescent="0.25">
      <c r="A2" s="545" t="s">
        <v>68</v>
      </c>
      <c r="B2" s="545"/>
      <c r="C2" s="545"/>
      <c r="D2" s="545"/>
      <c r="E2" s="545"/>
    </row>
    <row r="3" spans="1:5" ht="43.9" customHeight="1" x14ac:dyDescent="0.25">
      <c r="A3" s="43" t="s">
        <v>2</v>
      </c>
      <c r="B3" s="43" t="s">
        <v>53</v>
      </c>
      <c r="C3" s="43" t="s">
        <v>54</v>
      </c>
      <c r="D3" s="43" t="s">
        <v>65</v>
      </c>
      <c r="E3" s="40" t="s">
        <v>55</v>
      </c>
    </row>
    <row r="4" spans="1:5" ht="33" customHeight="1" x14ac:dyDescent="0.25">
      <c r="A4" s="44">
        <v>1</v>
      </c>
      <c r="B4" s="45" t="s">
        <v>56</v>
      </c>
      <c r="C4" s="46">
        <v>13000000000</v>
      </c>
      <c r="D4" s="46">
        <v>13632855034.700001</v>
      </c>
      <c r="E4" s="41"/>
    </row>
    <row r="5" spans="1:5" ht="35.450000000000003" customHeight="1" x14ac:dyDescent="0.25">
      <c r="A5" s="47"/>
      <c r="B5" s="47" t="s">
        <v>57</v>
      </c>
      <c r="C5" s="48">
        <f>C4</f>
        <v>13000000000</v>
      </c>
      <c r="D5" s="48">
        <f>D4</f>
        <v>13632855034.700001</v>
      </c>
      <c r="E5" s="42"/>
    </row>
    <row r="27" spans="1:4" x14ac:dyDescent="0.25">
      <c r="A27" s="537">
        <v>73</v>
      </c>
      <c r="B27" s="537"/>
      <c r="C27" s="537"/>
      <c r="D27" s="537"/>
    </row>
  </sheetData>
  <mergeCells count="3">
    <mergeCell ref="A1:E1"/>
    <mergeCell ref="A2:E2"/>
    <mergeCell ref="A27:D27"/>
  </mergeCells>
  <pageMargins left="0.7" right="0.7" top="0.75" bottom="0.75" header="0.3" footer="0.3"/>
  <pageSetup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F30"/>
  <sheetViews>
    <sheetView workbookViewId="0">
      <selection activeCell="B14" sqref="B14"/>
    </sheetView>
  </sheetViews>
  <sheetFormatPr defaultRowHeight="15" x14ac:dyDescent="0.25"/>
  <cols>
    <col min="2" max="2" width="77.28515625" customWidth="1"/>
    <col min="3" max="3" width="20" hidden="1" customWidth="1"/>
    <col min="4" max="4" width="27.5703125" customWidth="1"/>
  </cols>
  <sheetData>
    <row r="2" spans="1:6" ht="15.6" customHeight="1" x14ac:dyDescent="0.25">
      <c r="A2" s="546" t="s">
        <v>59</v>
      </c>
      <c r="B2" s="546"/>
      <c r="C2" s="546"/>
      <c r="D2" s="546"/>
      <c r="E2" s="32"/>
      <c r="F2" s="32"/>
    </row>
    <row r="3" spans="1:6" ht="15.6" customHeight="1" x14ac:dyDescent="0.25">
      <c r="A3" s="579" t="s">
        <v>69</v>
      </c>
      <c r="B3" s="579"/>
      <c r="C3" s="579"/>
      <c r="D3" s="579"/>
      <c r="E3" s="32"/>
      <c r="F3" s="32"/>
    </row>
    <row r="4" spans="1:6" ht="15.75" x14ac:dyDescent="0.25">
      <c r="A4" s="33" t="s">
        <v>2</v>
      </c>
      <c r="B4" s="34"/>
      <c r="C4" s="34" t="s">
        <v>60</v>
      </c>
      <c r="D4" s="34" t="s">
        <v>66</v>
      </c>
      <c r="E4" s="35"/>
      <c r="F4" s="35"/>
    </row>
    <row r="5" spans="1:6" ht="23.45" customHeight="1" x14ac:dyDescent="0.25">
      <c r="A5" s="36">
        <v>1</v>
      </c>
      <c r="B5" s="37" t="s">
        <v>61</v>
      </c>
      <c r="C5" s="37">
        <v>1424476385.49</v>
      </c>
      <c r="D5" s="37">
        <v>2330470016.1199999</v>
      </c>
      <c r="E5" s="35"/>
      <c r="F5" s="35"/>
    </row>
    <row r="6" spans="1:6" ht="23.45" customHeight="1" x14ac:dyDescent="0.25">
      <c r="A6" s="36">
        <v>2</v>
      </c>
      <c r="B6" s="37" t="s">
        <v>62</v>
      </c>
      <c r="C6" s="37">
        <v>4257519505.8899999</v>
      </c>
      <c r="D6" s="37">
        <v>5276607239.0500002</v>
      </c>
      <c r="E6" s="35"/>
      <c r="F6" s="35"/>
    </row>
    <row r="7" spans="1:6" ht="23.45" customHeight="1" x14ac:dyDescent="0.25">
      <c r="A7" s="36">
        <v>3</v>
      </c>
      <c r="B7" s="37" t="s">
        <v>63</v>
      </c>
      <c r="C7" s="37">
        <v>6378312771.8199997</v>
      </c>
      <c r="D7" s="37">
        <v>4633511025.2939091</v>
      </c>
      <c r="E7" s="35"/>
      <c r="F7" s="35"/>
    </row>
    <row r="8" spans="1:6" ht="15.75" hidden="1" x14ac:dyDescent="0.25">
      <c r="A8" s="36"/>
      <c r="B8" s="36"/>
      <c r="C8" s="36"/>
      <c r="D8" s="36"/>
      <c r="E8" s="35"/>
      <c r="F8" s="35"/>
    </row>
    <row r="9" spans="1:6" ht="26.45" customHeight="1" x14ac:dyDescent="0.25">
      <c r="A9" s="34"/>
      <c r="B9" s="38" t="s">
        <v>64</v>
      </c>
      <c r="C9" s="39">
        <f>SUM(C5:C8)</f>
        <v>12060308663.200001</v>
      </c>
      <c r="D9" s="39">
        <f>SUM(D5:D8)</f>
        <v>12240588280.463909</v>
      </c>
      <c r="E9" s="35"/>
      <c r="F9" s="35"/>
    </row>
    <row r="10" spans="1:6" ht="15.75" x14ac:dyDescent="0.25">
      <c r="A10" s="35"/>
      <c r="B10" s="35"/>
      <c r="C10" s="35"/>
      <c r="D10" s="35"/>
      <c r="E10" s="35"/>
      <c r="F10" s="35"/>
    </row>
    <row r="11" spans="1:6" ht="15.75" x14ac:dyDescent="0.25">
      <c r="A11" s="35"/>
      <c r="B11" s="35"/>
      <c r="C11" s="35"/>
      <c r="D11" s="35"/>
      <c r="E11" s="35"/>
      <c r="F11" s="35"/>
    </row>
    <row r="12" spans="1:6" ht="15.75" x14ac:dyDescent="0.25">
      <c r="A12" s="35"/>
      <c r="B12" s="35"/>
      <c r="C12" s="35"/>
      <c r="D12" s="35"/>
      <c r="E12" s="35"/>
      <c r="F12" s="35"/>
    </row>
    <row r="13" spans="1:6" ht="15.75" x14ac:dyDescent="0.25">
      <c r="A13" s="35"/>
      <c r="B13" s="35"/>
      <c r="C13" s="35"/>
      <c r="D13" s="35"/>
      <c r="E13" s="35"/>
      <c r="F13" s="35"/>
    </row>
    <row r="14" spans="1:6" ht="15.75" x14ac:dyDescent="0.25">
      <c r="A14" s="35"/>
      <c r="B14" s="35"/>
      <c r="C14" s="35"/>
      <c r="D14" s="35"/>
      <c r="E14" s="35"/>
      <c r="F14" s="35"/>
    </row>
    <row r="15" spans="1:6" ht="15.75" x14ac:dyDescent="0.25">
      <c r="A15" s="35"/>
      <c r="B15" s="35"/>
      <c r="C15" s="35"/>
      <c r="D15" s="35"/>
      <c r="E15" s="35"/>
      <c r="F15" s="35"/>
    </row>
    <row r="16" spans="1:6" ht="15.75" x14ac:dyDescent="0.25">
      <c r="A16" s="35"/>
      <c r="B16" s="35"/>
      <c r="C16" s="35"/>
      <c r="D16" s="35"/>
      <c r="E16" s="35"/>
      <c r="F16" s="35"/>
    </row>
    <row r="17" spans="1:6" ht="15.75" x14ac:dyDescent="0.25">
      <c r="A17" s="35"/>
      <c r="B17" s="35"/>
      <c r="C17" s="35"/>
      <c r="D17" s="35"/>
      <c r="E17" s="35"/>
      <c r="F17" s="35"/>
    </row>
    <row r="18" spans="1:6" ht="15.75" x14ac:dyDescent="0.25">
      <c r="A18" s="35"/>
      <c r="B18" s="35"/>
      <c r="C18" s="35"/>
      <c r="D18" s="35"/>
      <c r="E18" s="35"/>
      <c r="F18" s="35"/>
    </row>
    <row r="30" spans="1:6" x14ac:dyDescent="0.25">
      <c r="A30" s="537">
        <v>74</v>
      </c>
      <c r="B30" s="537"/>
      <c r="C30" s="537"/>
      <c r="D30" s="537"/>
    </row>
  </sheetData>
  <mergeCells count="3">
    <mergeCell ref="A2:D2"/>
    <mergeCell ref="A3:D3"/>
    <mergeCell ref="A30:D30"/>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6"/>
  <sheetViews>
    <sheetView workbookViewId="0">
      <selection activeCell="C11" sqref="C11"/>
    </sheetView>
  </sheetViews>
  <sheetFormatPr defaultRowHeight="15" x14ac:dyDescent="0.25"/>
  <cols>
    <col min="1" max="1" width="6.140625" bestFit="1" customWidth="1"/>
    <col min="2" max="2" width="16.7109375" style="53" customWidth="1"/>
    <col min="3" max="3" width="40.28515625" customWidth="1"/>
    <col min="4" max="5" width="16.28515625" bestFit="1" customWidth="1"/>
    <col min="6" max="6" width="16.28515625" customWidth="1"/>
    <col min="7" max="7" width="35.85546875" customWidth="1"/>
  </cols>
  <sheetData>
    <row r="1" spans="1:7" ht="14.45" customHeight="1" x14ac:dyDescent="0.25">
      <c r="A1" s="572" t="s">
        <v>59</v>
      </c>
      <c r="B1" s="572"/>
      <c r="C1" s="572"/>
      <c r="D1" s="572"/>
      <c r="E1" s="572"/>
      <c r="F1" s="572"/>
      <c r="G1" s="572"/>
    </row>
    <row r="2" spans="1:7" ht="14.45" customHeight="1" x14ac:dyDescent="0.25">
      <c r="A2" s="573" t="s">
        <v>5836</v>
      </c>
      <c r="B2" s="573"/>
      <c r="C2" s="573"/>
      <c r="D2" s="573"/>
      <c r="E2" s="573"/>
      <c r="F2" s="573"/>
      <c r="G2" s="573"/>
    </row>
    <row r="3" spans="1:7" x14ac:dyDescent="0.25">
      <c r="A3" s="55" t="s">
        <v>2</v>
      </c>
      <c r="B3" s="62" t="s">
        <v>4206</v>
      </c>
      <c r="C3" s="55" t="s">
        <v>4207</v>
      </c>
      <c r="D3" s="582" t="s">
        <v>4629</v>
      </c>
      <c r="E3" s="583"/>
      <c r="F3" s="581" t="s">
        <v>4630</v>
      </c>
      <c r="G3" s="580" t="s">
        <v>55</v>
      </c>
    </row>
    <row r="4" spans="1:7" x14ac:dyDescent="0.25">
      <c r="A4" s="55"/>
      <c r="B4" s="56"/>
      <c r="C4" s="55"/>
      <c r="D4" s="55">
        <v>2020</v>
      </c>
      <c r="E4" s="55">
        <v>2021</v>
      </c>
      <c r="F4" s="581"/>
      <c r="G4" s="580"/>
    </row>
    <row r="5" spans="1:7" x14ac:dyDescent="0.25">
      <c r="A5" s="57">
        <v>1</v>
      </c>
      <c r="B5" s="58" t="s">
        <v>4500</v>
      </c>
      <c r="C5" s="59" t="s">
        <v>4303</v>
      </c>
      <c r="D5" s="59"/>
      <c r="E5" s="59"/>
      <c r="F5" s="59"/>
      <c r="G5" s="73"/>
    </row>
    <row r="6" spans="1:7" ht="24.6" customHeight="1" x14ac:dyDescent="0.25">
      <c r="A6" s="3">
        <v>1</v>
      </c>
      <c r="B6" s="54" t="s">
        <v>5842</v>
      </c>
      <c r="C6" s="4" t="s">
        <v>5837</v>
      </c>
      <c r="D6" s="5">
        <v>600000000</v>
      </c>
      <c r="E6" s="5">
        <v>500000000</v>
      </c>
      <c r="F6" s="5"/>
      <c r="G6" s="73" t="s">
        <v>4631</v>
      </c>
    </row>
    <row r="7" spans="1:7" ht="23.45" customHeight="1" x14ac:dyDescent="0.25">
      <c r="A7" s="3">
        <v>2</v>
      </c>
      <c r="B7" s="54" t="s">
        <v>5843</v>
      </c>
      <c r="C7" s="4" t="s">
        <v>5838</v>
      </c>
      <c r="D7" s="5">
        <v>400000000</v>
      </c>
      <c r="E7" s="5">
        <v>500000000</v>
      </c>
      <c r="F7" s="5"/>
      <c r="G7" s="73" t="s">
        <v>4631</v>
      </c>
    </row>
    <row r="8" spans="1:7" ht="25.15" customHeight="1" x14ac:dyDescent="0.25">
      <c r="A8" s="3">
        <v>3</v>
      </c>
      <c r="B8" s="54" t="s">
        <v>5844</v>
      </c>
      <c r="C8" s="4" t="s">
        <v>5839</v>
      </c>
      <c r="D8" s="5">
        <v>1125800000</v>
      </c>
      <c r="E8" s="5">
        <v>1390880000</v>
      </c>
      <c r="F8" s="5"/>
      <c r="G8" s="73" t="s">
        <v>4631</v>
      </c>
    </row>
    <row r="9" spans="1:7" ht="29.45" customHeight="1" x14ac:dyDescent="0.25">
      <c r="A9" s="3">
        <v>4</v>
      </c>
      <c r="B9" s="54" t="s">
        <v>5845</v>
      </c>
      <c r="C9" s="4" t="s">
        <v>5840</v>
      </c>
      <c r="D9" s="5">
        <v>8500000000</v>
      </c>
      <c r="E9" s="5">
        <v>8500000000</v>
      </c>
      <c r="F9" s="5"/>
      <c r="G9" s="73" t="s">
        <v>4631</v>
      </c>
    </row>
    <row r="10" spans="1:7" ht="30" x14ac:dyDescent="0.25">
      <c r="A10" s="3">
        <v>5</v>
      </c>
      <c r="B10" s="54" t="s">
        <v>5846</v>
      </c>
      <c r="C10" s="4" t="s">
        <v>5841</v>
      </c>
      <c r="D10" s="5">
        <v>25000000</v>
      </c>
      <c r="E10" s="5">
        <v>25000000</v>
      </c>
      <c r="F10" s="5"/>
      <c r="G10" s="73" t="s">
        <v>4631</v>
      </c>
    </row>
    <row r="11" spans="1:7" x14ac:dyDescent="0.25">
      <c r="A11" s="567" t="s">
        <v>294</v>
      </c>
      <c r="B11" s="569"/>
      <c r="C11" s="49"/>
      <c r="D11" s="60">
        <v>10650800000</v>
      </c>
      <c r="E11" s="60">
        <v>10915880000</v>
      </c>
      <c r="F11" s="60">
        <v>0</v>
      </c>
      <c r="G11" s="73" t="s">
        <v>4631</v>
      </c>
    </row>
    <row r="12" spans="1:7" x14ac:dyDescent="0.25">
      <c r="A12" s="567" t="s">
        <v>248</v>
      </c>
      <c r="B12" s="568"/>
      <c r="C12" s="569"/>
      <c r="D12" s="61">
        <v>10650800000</v>
      </c>
      <c r="E12" s="61">
        <v>10915880000</v>
      </c>
      <c r="F12" s="61">
        <v>0</v>
      </c>
      <c r="G12" s="73" t="s">
        <v>4631</v>
      </c>
    </row>
    <row r="36" spans="4:5" x14ac:dyDescent="0.25">
      <c r="D36" s="51">
        <v>75</v>
      </c>
      <c r="E36" s="51"/>
    </row>
  </sheetData>
  <mergeCells count="7">
    <mergeCell ref="A1:G1"/>
    <mergeCell ref="A2:G2"/>
    <mergeCell ref="A12:C12"/>
    <mergeCell ref="G3:G4"/>
    <mergeCell ref="F3:F4"/>
    <mergeCell ref="A11:B11"/>
    <mergeCell ref="D3:E3"/>
  </mergeCells>
  <pageMargins left="0.7" right="0.7" top="0.75" bottom="0.75" header="0.3" footer="0.3"/>
  <pageSetup scale="8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3"/>
  <sheetViews>
    <sheetView topLeftCell="A15" workbookViewId="0">
      <selection activeCell="B21" sqref="B21"/>
    </sheetView>
  </sheetViews>
  <sheetFormatPr defaultRowHeight="15" x14ac:dyDescent="0.25"/>
  <cols>
    <col min="2" max="2" width="16.7109375" style="53" customWidth="1"/>
    <col min="3" max="3" width="43.5703125" style="53" customWidth="1"/>
    <col min="4" max="4" width="15" style="53" hidden="1" customWidth="1"/>
    <col min="5" max="5" width="15" hidden="1" customWidth="1"/>
    <col min="6" max="7" width="15" bestFit="1" customWidth="1"/>
    <col min="8" max="8" width="14" customWidth="1"/>
    <col min="9" max="9" width="27.7109375" customWidth="1"/>
  </cols>
  <sheetData>
    <row r="1" spans="1:9" ht="14.45" customHeight="1" x14ac:dyDescent="0.25">
      <c r="A1" s="586" t="s">
        <v>0</v>
      </c>
      <c r="B1" s="586"/>
      <c r="C1" s="586"/>
      <c r="D1" s="586"/>
      <c r="E1" s="586"/>
      <c r="F1" s="586"/>
      <c r="G1" s="586"/>
      <c r="H1" s="586"/>
      <c r="I1" s="586"/>
    </row>
    <row r="2" spans="1:9" ht="14.45" customHeight="1" x14ac:dyDescent="0.25">
      <c r="A2" s="585" t="s">
        <v>4632</v>
      </c>
      <c r="B2" s="585"/>
      <c r="C2" s="585"/>
      <c r="D2" s="585"/>
      <c r="E2" s="585"/>
      <c r="F2" s="585"/>
      <c r="G2" s="585"/>
      <c r="H2" s="585"/>
      <c r="I2" s="585"/>
    </row>
    <row r="3" spans="1:9" x14ac:dyDescent="0.25">
      <c r="A3" s="10"/>
      <c r="B3" s="67" t="s">
        <v>4633</v>
      </c>
      <c r="C3" s="68" t="s">
        <v>4634</v>
      </c>
      <c r="D3" s="587" t="s">
        <v>251</v>
      </c>
      <c r="E3" s="588"/>
      <c r="F3" s="587" t="s">
        <v>4635</v>
      </c>
      <c r="G3" s="588"/>
      <c r="H3" s="581" t="s">
        <v>4630</v>
      </c>
      <c r="I3" s="580" t="s">
        <v>55</v>
      </c>
    </row>
    <row r="4" spans="1:9" x14ac:dyDescent="0.25">
      <c r="A4" s="10"/>
      <c r="B4" s="67"/>
      <c r="C4" s="68"/>
      <c r="D4" s="68" t="s">
        <v>4636</v>
      </c>
      <c r="E4" s="68" t="s">
        <v>253</v>
      </c>
      <c r="F4" s="68" t="s">
        <v>5883</v>
      </c>
      <c r="G4" s="68" t="s">
        <v>4637</v>
      </c>
      <c r="H4" s="581"/>
      <c r="I4" s="580"/>
    </row>
    <row r="5" spans="1:9" ht="25.5" x14ac:dyDescent="0.25">
      <c r="A5" s="10">
        <v>1</v>
      </c>
      <c r="B5" s="69" t="s">
        <v>4654</v>
      </c>
      <c r="C5" s="70" t="s">
        <v>4638</v>
      </c>
      <c r="D5" s="71">
        <v>0</v>
      </c>
      <c r="E5" s="71">
        <v>0</v>
      </c>
      <c r="F5" s="74">
        <v>53400000</v>
      </c>
      <c r="G5" s="74">
        <v>53400000</v>
      </c>
      <c r="H5" s="72"/>
      <c r="I5" s="73" t="s">
        <v>4631</v>
      </c>
    </row>
    <row r="6" spans="1:9" ht="25.5" x14ac:dyDescent="0.25">
      <c r="A6" s="10">
        <v>2</v>
      </c>
      <c r="B6" s="69" t="s">
        <v>4655</v>
      </c>
      <c r="C6" s="70" t="s">
        <v>4639</v>
      </c>
      <c r="D6" s="71">
        <v>0</v>
      </c>
      <c r="E6" s="71">
        <v>0</v>
      </c>
      <c r="F6" s="74">
        <v>120000000</v>
      </c>
      <c r="G6" s="74">
        <v>122000000</v>
      </c>
      <c r="H6" s="72"/>
      <c r="I6" s="73" t="s">
        <v>4631</v>
      </c>
    </row>
    <row r="7" spans="1:9" ht="25.5" x14ac:dyDescent="0.25">
      <c r="A7" s="10">
        <v>3</v>
      </c>
      <c r="B7" s="69" t="s">
        <v>4656</v>
      </c>
      <c r="C7" s="70" t="s">
        <v>4640</v>
      </c>
      <c r="D7" s="71">
        <v>0</v>
      </c>
      <c r="E7" s="71">
        <v>0</v>
      </c>
      <c r="F7" s="74">
        <v>1780000</v>
      </c>
      <c r="G7" s="74">
        <v>2000000</v>
      </c>
      <c r="H7" s="72"/>
      <c r="I7" s="73" t="s">
        <v>4631</v>
      </c>
    </row>
    <row r="8" spans="1:9" ht="25.5" x14ac:dyDescent="0.25">
      <c r="A8" s="10"/>
      <c r="B8" s="69" t="s">
        <v>4657</v>
      </c>
      <c r="C8" s="70" t="s">
        <v>4641</v>
      </c>
      <c r="D8" s="71">
        <v>0</v>
      </c>
      <c r="E8" s="71">
        <v>0</v>
      </c>
      <c r="F8" s="74">
        <v>2670000</v>
      </c>
      <c r="G8" s="74">
        <v>3000000</v>
      </c>
      <c r="H8" s="72"/>
      <c r="I8" s="73" t="s">
        <v>4631</v>
      </c>
    </row>
    <row r="9" spans="1:9" ht="25.5" x14ac:dyDescent="0.25">
      <c r="A9" s="10"/>
      <c r="B9" s="69" t="s">
        <v>4615</v>
      </c>
      <c r="C9" s="70" t="s">
        <v>4402</v>
      </c>
      <c r="D9" s="71">
        <v>0</v>
      </c>
      <c r="E9" s="71">
        <v>0</v>
      </c>
      <c r="F9" s="71">
        <v>0</v>
      </c>
      <c r="G9" s="74">
        <v>450000000</v>
      </c>
      <c r="H9" s="72"/>
      <c r="I9" s="73" t="s">
        <v>4631</v>
      </c>
    </row>
    <row r="10" spans="1:9" ht="25.5" x14ac:dyDescent="0.25">
      <c r="A10" s="10"/>
      <c r="B10" s="69" t="s">
        <v>4658</v>
      </c>
      <c r="C10" s="70" t="s">
        <v>4642</v>
      </c>
      <c r="D10" s="71">
        <v>0</v>
      </c>
      <c r="E10" s="71">
        <v>0</v>
      </c>
      <c r="F10" s="74">
        <v>2225000</v>
      </c>
      <c r="G10" s="74">
        <v>2500000</v>
      </c>
      <c r="H10" s="72"/>
      <c r="I10" s="73" t="s">
        <v>4631</v>
      </c>
    </row>
    <row r="11" spans="1:9" ht="25.5" x14ac:dyDescent="0.25">
      <c r="A11" s="10"/>
      <c r="B11" s="69" t="s">
        <v>4659</v>
      </c>
      <c r="C11" s="70" t="s">
        <v>4643</v>
      </c>
      <c r="D11" s="71">
        <v>0</v>
      </c>
      <c r="E11" s="71">
        <v>0</v>
      </c>
      <c r="F11" s="74">
        <v>2000000</v>
      </c>
      <c r="G11" s="74">
        <v>6000000</v>
      </c>
      <c r="H11" s="72"/>
      <c r="I11" s="73" t="s">
        <v>4631</v>
      </c>
    </row>
    <row r="12" spans="1:9" ht="25.5" x14ac:dyDescent="0.25">
      <c r="A12" s="10"/>
      <c r="B12" s="69" t="s">
        <v>4660</v>
      </c>
      <c r="C12" s="70" t="s">
        <v>4644</v>
      </c>
      <c r="D12" s="71">
        <v>0</v>
      </c>
      <c r="E12" s="71">
        <v>0</v>
      </c>
      <c r="F12" s="71">
        <v>0</v>
      </c>
      <c r="G12" s="74">
        <v>50000000</v>
      </c>
      <c r="H12" s="72"/>
      <c r="I12" s="73" t="s">
        <v>4631</v>
      </c>
    </row>
    <row r="13" spans="1:9" ht="25.5" x14ac:dyDescent="0.25">
      <c r="A13" s="10"/>
      <c r="B13" s="69" t="s">
        <v>4661</v>
      </c>
      <c r="C13" s="70" t="s">
        <v>4645</v>
      </c>
      <c r="D13" s="74">
        <v>16331700</v>
      </c>
      <c r="E13" s="71">
        <v>0</v>
      </c>
      <c r="F13" s="74">
        <v>35600000</v>
      </c>
      <c r="G13" s="71">
        <v>0</v>
      </c>
      <c r="H13" s="72"/>
      <c r="I13" s="73" t="s">
        <v>6055</v>
      </c>
    </row>
    <row r="14" spans="1:9" ht="25.5" x14ac:dyDescent="0.25">
      <c r="A14" s="10"/>
      <c r="B14" s="69" t="s">
        <v>4662</v>
      </c>
      <c r="C14" s="70" t="s">
        <v>4646</v>
      </c>
      <c r="D14" s="74">
        <v>393000000</v>
      </c>
      <c r="E14" s="71">
        <v>0</v>
      </c>
      <c r="F14" s="74">
        <v>623000000</v>
      </c>
      <c r="G14" s="74">
        <v>665000000</v>
      </c>
      <c r="H14" s="72"/>
      <c r="I14" s="73" t="s">
        <v>4631</v>
      </c>
    </row>
    <row r="15" spans="1:9" ht="25.5" x14ac:dyDescent="0.25">
      <c r="A15" s="10"/>
      <c r="B15" s="69" t="s">
        <v>4663</v>
      </c>
      <c r="C15" s="70" t="s">
        <v>4647</v>
      </c>
      <c r="D15" s="74">
        <v>997564000</v>
      </c>
      <c r="E15" s="71">
        <v>0</v>
      </c>
      <c r="F15" s="74">
        <v>2400000000</v>
      </c>
      <c r="G15" s="74">
        <v>2600000000</v>
      </c>
      <c r="H15" s="72"/>
      <c r="I15" s="73" t="s">
        <v>4631</v>
      </c>
    </row>
    <row r="16" spans="1:9" ht="25.5" x14ac:dyDescent="0.25">
      <c r="A16" s="10"/>
      <c r="B16" s="69" t="s">
        <v>4664</v>
      </c>
      <c r="C16" s="70" t="s">
        <v>4648</v>
      </c>
      <c r="D16" s="74">
        <v>743750000</v>
      </c>
      <c r="E16" s="71">
        <v>0</v>
      </c>
      <c r="F16" s="74">
        <v>1881780000</v>
      </c>
      <c r="G16" s="74">
        <v>2102000000</v>
      </c>
      <c r="H16" s="72"/>
      <c r="I16" s="73" t="s">
        <v>4631</v>
      </c>
    </row>
    <row r="17" spans="1:9" ht="25.5" x14ac:dyDescent="0.25">
      <c r="A17" s="10"/>
      <c r="B17" s="69" t="s">
        <v>4665</v>
      </c>
      <c r="C17" s="70" t="s">
        <v>4649</v>
      </c>
      <c r="D17" s="74">
        <v>210000000</v>
      </c>
      <c r="E17" s="71">
        <v>0</v>
      </c>
      <c r="F17" s="74">
        <v>623000000</v>
      </c>
      <c r="G17" s="74">
        <v>765000000</v>
      </c>
      <c r="H17" s="72"/>
      <c r="I17" s="73" t="s">
        <v>4631</v>
      </c>
    </row>
    <row r="18" spans="1:9" ht="25.5" x14ac:dyDescent="0.25">
      <c r="A18" s="10"/>
      <c r="B18" s="69" t="s">
        <v>4666</v>
      </c>
      <c r="C18" s="70" t="s">
        <v>4650</v>
      </c>
      <c r="D18" s="74">
        <v>247500000</v>
      </c>
      <c r="E18" s="71">
        <v>0</v>
      </c>
      <c r="F18" s="74">
        <v>623000000</v>
      </c>
      <c r="G18" s="74">
        <v>765000000</v>
      </c>
      <c r="H18" s="72"/>
      <c r="I18" s="73" t="s">
        <v>4631</v>
      </c>
    </row>
    <row r="19" spans="1:9" ht="25.5" x14ac:dyDescent="0.25">
      <c r="A19" s="10"/>
      <c r="B19" s="69" t="s">
        <v>4667</v>
      </c>
      <c r="C19" s="70" t="s">
        <v>4651</v>
      </c>
      <c r="D19" s="74">
        <v>890838452.59000003</v>
      </c>
      <c r="E19" s="71">
        <v>0</v>
      </c>
      <c r="F19" s="74">
        <v>1750000000</v>
      </c>
      <c r="G19" s="74">
        <v>1750000000</v>
      </c>
      <c r="H19" s="72"/>
      <c r="I19" s="73" t="s">
        <v>4631</v>
      </c>
    </row>
    <row r="20" spans="1:9" ht="25.5" x14ac:dyDescent="0.25">
      <c r="A20" s="10"/>
      <c r="B20" s="69" t="s">
        <v>4668</v>
      </c>
      <c r="C20" s="70" t="s">
        <v>4652</v>
      </c>
      <c r="D20" s="71">
        <v>0</v>
      </c>
      <c r="E20" s="71">
        <v>0</v>
      </c>
      <c r="F20" s="74">
        <v>44500000</v>
      </c>
      <c r="G20" s="74">
        <v>44500000</v>
      </c>
      <c r="H20" s="72"/>
      <c r="I20" s="73" t="s">
        <v>4631</v>
      </c>
    </row>
    <row r="21" spans="1:9" ht="25.5" x14ac:dyDescent="0.25">
      <c r="A21" s="10"/>
      <c r="B21" s="69" t="s">
        <v>6066</v>
      </c>
      <c r="C21" s="70" t="s">
        <v>4653</v>
      </c>
      <c r="D21" s="74">
        <v>100000000</v>
      </c>
      <c r="E21" s="71">
        <v>0</v>
      </c>
      <c r="F21" s="74">
        <v>178000000</v>
      </c>
      <c r="G21" s="74">
        <v>178000000</v>
      </c>
      <c r="H21" s="72"/>
      <c r="I21" s="73" t="s">
        <v>4631</v>
      </c>
    </row>
    <row r="22" spans="1:9" ht="25.5" x14ac:dyDescent="0.25">
      <c r="A22" s="10"/>
      <c r="B22" s="75" t="s">
        <v>294</v>
      </c>
      <c r="C22" s="75"/>
      <c r="D22" s="76">
        <v>4714895294.29</v>
      </c>
      <c r="E22" s="76">
        <v>3598984152.5900002</v>
      </c>
      <c r="F22" s="76">
        <v>8340955000</v>
      </c>
      <c r="G22" s="76">
        <v>9558400000</v>
      </c>
      <c r="H22" s="76">
        <v>0</v>
      </c>
      <c r="I22" s="73" t="s">
        <v>4631</v>
      </c>
    </row>
    <row r="23" spans="1:9" x14ac:dyDescent="0.25">
      <c r="A23" s="584">
        <v>76</v>
      </c>
      <c r="B23" s="584"/>
      <c r="C23" s="584"/>
      <c r="D23" s="584"/>
      <c r="E23" s="584"/>
      <c r="F23" s="584"/>
      <c r="G23" s="584"/>
      <c r="H23" s="584"/>
      <c r="I23" s="584"/>
    </row>
  </sheetData>
  <mergeCells count="7">
    <mergeCell ref="A23:I23"/>
    <mergeCell ref="A2:I2"/>
    <mergeCell ref="A1:I1"/>
    <mergeCell ref="H3:H4"/>
    <mergeCell ref="I3:I4"/>
    <mergeCell ref="D3:E3"/>
    <mergeCell ref="F3:G3"/>
  </mergeCells>
  <pageMargins left="0.7" right="0.7" top="0.75" bottom="0.75" header="0.3" footer="0.3"/>
  <pageSetup scale="8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654"/>
  <sheetViews>
    <sheetView workbookViewId="0"/>
  </sheetViews>
  <sheetFormatPr defaultColWidth="16.28515625" defaultRowHeight="12.75" x14ac:dyDescent="0.25"/>
  <cols>
    <col min="1" max="1" width="8.7109375" style="260" bestFit="1" customWidth="1"/>
    <col min="2" max="2" width="16.28515625" style="242" bestFit="1" customWidth="1"/>
    <col min="3" max="3" width="41.28515625" style="243" customWidth="1"/>
    <col min="4" max="5" width="15.85546875" style="241" hidden="1" customWidth="1"/>
    <col min="6" max="7" width="12.7109375" style="243" bestFit="1" customWidth="1"/>
    <col min="8" max="8" width="14.7109375" style="264" customWidth="1"/>
    <col min="9" max="9" width="24.140625" style="264" customWidth="1"/>
    <col min="10" max="10" width="5.5703125" style="230" hidden="1" customWidth="1"/>
    <col min="11" max="11" width="16.7109375" style="395" customWidth="1"/>
    <col min="12" max="16384" width="16.28515625" style="230"/>
  </cols>
  <sheetData>
    <row r="1" spans="1:11" x14ac:dyDescent="0.25">
      <c r="A1" s="267"/>
      <c r="B1" s="227"/>
      <c r="C1" s="228"/>
      <c r="D1" s="226"/>
      <c r="E1" s="226"/>
      <c r="F1" s="228"/>
      <c r="G1" s="228"/>
      <c r="H1" s="274"/>
      <c r="I1" s="274"/>
      <c r="J1" s="229"/>
      <c r="K1" s="388"/>
    </row>
    <row r="2" spans="1:11" x14ac:dyDescent="0.25">
      <c r="A2" s="597" t="s">
        <v>249</v>
      </c>
      <c r="B2" s="597"/>
      <c r="C2" s="597"/>
      <c r="D2" s="597"/>
      <c r="E2" s="597"/>
      <c r="F2" s="597"/>
      <c r="G2" s="597"/>
      <c r="H2" s="597"/>
      <c r="I2" s="597"/>
      <c r="J2" s="597"/>
      <c r="K2" s="597"/>
    </row>
    <row r="3" spans="1:11" x14ac:dyDescent="0.25">
      <c r="A3" s="598" t="s">
        <v>250</v>
      </c>
      <c r="B3" s="599"/>
      <c r="C3" s="599"/>
      <c r="D3" s="599"/>
      <c r="E3" s="599"/>
      <c r="F3" s="599"/>
      <c r="G3" s="599"/>
      <c r="H3" s="599"/>
      <c r="I3" s="599"/>
      <c r="J3" s="599"/>
      <c r="K3" s="600"/>
    </row>
    <row r="4" spans="1:11" x14ac:dyDescent="0.25">
      <c r="A4" s="268" t="s">
        <v>2</v>
      </c>
      <c r="B4" s="626" t="s">
        <v>7089</v>
      </c>
      <c r="C4" s="628" t="s">
        <v>7090</v>
      </c>
      <c r="D4" s="636" t="s">
        <v>4628</v>
      </c>
      <c r="E4" s="637"/>
      <c r="F4" s="638" t="s">
        <v>5550</v>
      </c>
      <c r="G4" s="639"/>
      <c r="H4" s="605" t="s">
        <v>4630</v>
      </c>
      <c r="I4" s="603" t="s">
        <v>7260</v>
      </c>
      <c r="J4" s="603" t="s">
        <v>7259</v>
      </c>
      <c r="K4" s="605" t="s">
        <v>7261</v>
      </c>
    </row>
    <row r="5" spans="1:11" x14ac:dyDescent="0.25">
      <c r="A5" s="268"/>
      <c r="B5" s="627"/>
      <c r="C5" s="629"/>
      <c r="D5" s="84" t="s">
        <v>252</v>
      </c>
      <c r="E5" s="84" t="s">
        <v>253</v>
      </c>
      <c r="F5" s="275">
        <v>2020</v>
      </c>
      <c r="G5" s="275">
        <v>2021</v>
      </c>
      <c r="H5" s="606"/>
      <c r="I5" s="604"/>
      <c r="J5" s="604"/>
      <c r="K5" s="606"/>
    </row>
    <row r="6" spans="1:11" x14ac:dyDescent="0.25">
      <c r="A6" s="269">
        <v>1</v>
      </c>
      <c r="B6" s="630" t="s">
        <v>254</v>
      </c>
      <c r="C6" s="631"/>
      <c r="D6" s="631"/>
      <c r="E6" s="631"/>
      <c r="F6" s="631"/>
      <c r="G6" s="631"/>
      <c r="H6" s="632"/>
      <c r="I6" s="276"/>
      <c r="J6" s="85"/>
      <c r="K6" s="389"/>
    </row>
    <row r="7" spans="1:11" x14ac:dyDescent="0.25">
      <c r="A7" s="270"/>
      <c r="B7" s="607" t="s">
        <v>255</v>
      </c>
      <c r="C7" s="608"/>
      <c r="D7" s="86"/>
      <c r="E7" s="86"/>
      <c r="F7" s="277"/>
      <c r="G7" s="277"/>
      <c r="H7" s="277"/>
      <c r="I7" s="276"/>
      <c r="J7" s="86"/>
      <c r="K7" s="390"/>
    </row>
    <row r="8" spans="1:11" x14ac:dyDescent="0.25">
      <c r="A8" s="271"/>
      <c r="B8" s="231" t="s">
        <v>2107</v>
      </c>
      <c r="C8" s="232" t="s">
        <v>256</v>
      </c>
      <c r="D8" s="87">
        <v>0</v>
      </c>
      <c r="E8" s="87">
        <v>0</v>
      </c>
      <c r="F8" s="278">
        <v>100000000</v>
      </c>
      <c r="G8" s="278">
        <v>1200000000</v>
      </c>
      <c r="H8" s="279"/>
      <c r="I8" s="276"/>
      <c r="J8" s="85"/>
      <c r="K8" s="389"/>
    </row>
    <row r="9" spans="1:11" ht="22.5" x14ac:dyDescent="0.25">
      <c r="A9" s="206">
        <v>1</v>
      </c>
      <c r="B9" s="233" t="s">
        <v>2108</v>
      </c>
      <c r="C9" s="234" t="s">
        <v>257</v>
      </c>
      <c r="D9" s="90">
        <v>0</v>
      </c>
      <c r="E9" s="90">
        <v>0</v>
      </c>
      <c r="F9" s="219">
        <v>5000000</v>
      </c>
      <c r="G9" s="219">
        <v>80000000</v>
      </c>
      <c r="H9" s="279"/>
      <c r="I9" s="276" t="s">
        <v>4631</v>
      </c>
      <c r="J9" s="89" t="s">
        <v>16</v>
      </c>
      <c r="K9" s="206"/>
    </row>
    <row r="10" spans="1:11" ht="22.5" x14ac:dyDescent="0.25">
      <c r="A10" s="206">
        <v>2</v>
      </c>
      <c r="B10" s="233" t="s">
        <v>2110</v>
      </c>
      <c r="C10" s="234" t="s">
        <v>258</v>
      </c>
      <c r="D10" s="90">
        <v>0</v>
      </c>
      <c r="E10" s="90">
        <v>0</v>
      </c>
      <c r="F10" s="218">
        <v>0</v>
      </c>
      <c r="G10" s="219">
        <v>100000000</v>
      </c>
      <c r="H10" s="279"/>
      <c r="I10" s="276" t="s">
        <v>4631</v>
      </c>
      <c r="J10" s="92">
        <v>0</v>
      </c>
      <c r="K10" s="206"/>
    </row>
    <row r="11" spans="1:11" ht="22.5" x14ac:dyDescent="0.25">
      <c r="A11" s="206">
        <v>3</v>
      </c>
      <c r="B11" s="233" t="s">
        <v>2112</v>
      </c>
      <c r="C11" s="234" t="s">
        <v>259</v>
      </c>
      <c r="D11" s="90">
        <v>0</v>
      </c>
      <c r="E11" s="90">
        <v>0</v>
      </c>
      <c r="F11" s="218">
        <v>0</v>
      </c>
      <c r="G11" s="219">
        <v>200000000</v>
      </c>
      <c r="H11" s="279"/>
      <c r="I11" s="276" t="s">
        <v>4631</v>
      </c>
      <c r="J11" s="92">
        <v>0</v>
      </c>
      <c r="K11" s="206"/>
    </row>
    <row r="12" spans="1:11" ht="22.5" x14ac:dyDescent="0.25">
      <c r="A12" s="206">
        <v>4</v>
      </c>
      <c r="B12" s="233" t="s">
        <v>2114</v>
      </c>
      <c r="C12" s="234" t="s">
        <v>260</v>
      </c>
      <c r="D12" s="90">
        <v>0</v>
      </c>
      <c r="E12" s="90">
        <v>0</v>
      </c>
      <c r="F12" s="218">
        <v>0</v>
      </c>
      <c r="G12" s="219">
        <v>120000000</v>
      </c>
      <c r="H12" s="279"/>
      <c r="I12" s="276" t="s">
        <v>4631</v>
      </c>
      <c r="J12" s="92">
        <v>0</v>
      </c>
      <c r="K12" s="206"/>
    </row>
    <row r="13" spans="1:11" ht="22.5" x14ac:dyDescent="0.25">
      <c r="A13" s="206">
        <v>5</v>
      </c>
      <c r="B13" s="233" t="s">
        <v>2116</v>
      </c>
      <c r="C13" s="234" t="s">
        <v>261</v>
      </c>
      <c r="D13" s="90">
        <v>0</v>
      </c>
      <c r="E13" s="90">
        <v>0</v>
      </c>
      <c r="F13" s="218">
        <v>0</v>
      </c>
      <c r="G13" s="219">
        <v>100000000</v>
      </c>
      <c r="H13" s="279"/>
      <c r="I13" s="276" t="s">
        <v>4631</v>
      </c>
      <c r="J13" s="92">
        <v>0</v>
      </c>
      <c r="K13" s="206"/>
    </row>
    <row r="14" spans="1:11" ht="22.5" x14ac:dyDescent="0.25">
      <c r="A14" s="206">
        <v>6</v>
      </c>
      <c r="B14" s="233" t="s">
        <v>2118</v>
      </c>
      <c r="C14" s="234" t="s">
        <v>262</v>
      </c>
      <c r="D14" s="90">
        <v>0</v>
      </c>
      <c r="E14" s="90">
        <v>0</v>
      </c>
      <c r="F14" s="219">
        <v>95000000</v>
      </c>
      <c r="G14" s="219">
        <v>600000000</v>
      </c>
      <c r="H14" s="279"/>
      <c r="I14" s="276" t="s">
        <v>4631</v>
      </c>
      <c r="J14" s="92">
        <v>0</v>
      </c>
      <c r="K14" s="206"/>
    </row>
    <row r="15" spans="1:11" x14ac:dyDescent="0.25">
      <c r="A15" s="271"/>
      <c r="B15" s="231" t="s">
        <v>2119</v>
      </c>
      <c r="C15" s="232" t="s">
        <v>263</v>
      </c>
      <c r="D15" s="87">
        <v>0</v>
      </c>
      <c r="E15" s="88">
        <v>700000</v>
      </c>
      <c r="F15" s="278">
        <v>2000000</v>
      </c>
      <c r="G15" s="278">
        <v>10000000</v>
      </c>
      <c r="H15" s="279"/>
      <c r="I15" s="276"/>
      <c r="J15" s="85"/>
      <c r="K15" s="389"/>
    </row>
    <row r="16" spans="1:11" ht="22.5" x14ac:dyDescent="0.25">
      <c r="A16" s="206">
        <v>7</v>
      </c>
      <c r="B16" s="233" t="s">
        <v>2121</v>
      </c>
      <c r="C16" s="234" t="s">
        <v>264</v>
      </c>
      <c r="D16" s="90">
        <v>0</v>
      </c>
      <c r="E16" s="91">
        <v>700000</v>
      </c>
      <c r="F16" s="219">
        <v>2000000</v>
      </c>
      <c r="G16" s="219">
        <v>10000000</v>
      </c>
      <c r="H16" s="279"/>
      <c r="I16" s="276" t="s">
        <v>4631</v>
      </c>
      <c r="J16" s="92">
        <v>0</v>
      </c>
      <c r="K16" s="206"/>
    </row>
    <row r="17" spans="1:11" x14ac:dyDescent="0.25">
      <c r="A17" s="271"/>
      <c r="B17" s="231" t="s">
        <v>2122</v>
      </c>
      <c r="C17" s="232" t="s">
        <v>265</v>
      </c>
      <c r="D17" s="88">
        <v>2000000</v>
      </c>
      <c r="E17" s="87">
        <v>0</v>
      </c>
      <c r="F17" s="278">
        <v>7000000</v>
      </c>
      <c r="G17" s="278">
        <v>45000000</v>
      </c>
      <c r="H17" s="279"/>
      <c r="I17" s="276"/>
      <c r="J17" s="85"/>
      <c r="K17" s="389"/>
    </row>
    <row r="18" spans="1:11" ht="22.5" x14ac:dyDescent="0.25">
      <c r="A18" s="206">
        <v>8</v>
      </c>
      <c r="B18" s="233" t="s">
        <v>2124</v>
      </c>
      <c r="C18" s="234" t="s">
        <v>266</v>
      </c>
      <c r="D18" s="90">
        <v>0</v>
      </c>
      <c r="E18" s="90">
        <v>0</v>
      </c>
      <c r="F18" s="219">
        <v>2000000</v>
      </c>
      <c r="G18" s="219">
        <v>20000000</v>
      </c>
      <c r="H18" s="279"/>
      <c r="I18" s="276" t="s">
        <v>4631</v>
      </c>
      <c r="J18" s="89" t="s">
        <v>16</v>
      </c>
      <c r="K18" s="206"/>
    </row>
    <row r="19" spans="1:11" ht="22.5" x14ac:dyDescent="0.25">
      <c r="A19" s="206">
        <v>9</v>
      </c>
      <c r="B19" s="233" t="s">
        <v>2126</v>
      </c>
      <c r="C19" s="234" t="s">
        <v>267</v>
      </c>
      <c r="D19" s="91">
        <v>2000000</v>
      </c>
      <c r="E19" s="90">
        <v>0</v>
      </c>
      <c r="F19" s="219">
        <v>5000000</v>
      </c>
      <c r="G19" s="219">
        <v>25000000</v>
      </c>
      <c r="H19" s="279"/>
      <c r="I19" s="276" t="s">
        <v>4631</v>
      </c>
      <c r="J19" s="89" t="s">
        <v>16</v>
      </c>
      <c r="K19" s="206"/>
    </row>
    <row r="20" spans="1:11" x14ac:dyDescent="0.25">
      <c r="A20" s="271"/>
      <c r="B20" s="231" t="s">
        <v>2127</v>
      </c>
      <c r="C20" s="232" t="s">
        <v>268</v>
      </c>
      <c r="D20" s="87">
        <v>0</v>
      </c>
      <c r="E20" s="87">
        <v>0</v>
      </c>
      <c r="F20" s="280">
        <v>0</v>
      </c>
      <c r="G20" s="280">
        <v>0</v>
      </c>
      <c r="H20" s="279"/>
      <c r="I20" s="276"/>
      <c r="J20" s="85"/>
      <c r="K20" s="389"/>
    </row>
    <row r="21" spans="1:11" x14ac:dyDescent="0.25">
      <c r="A21" s="271"/>
      <c r="B21" s="231" t="s">
        <v>2128</v>
      </c>
      <c r="C21" s="232" t="s">
        <v>269</v>
      </c>
      <c r="D21" s="88">
        <v>21740900</v>
      </c>
      <c r="E21" s="88">
        <v>5000000</v>
      </c>
      <c r="F21" s="278">
        <v>180000000</v>
      </c>
      <c r="G21" s="278">
        <v>265000000</v>
      </c>
      <c r="H21" s="279"/>
      <c r="I21" s="276"/>
      <c r="J21" s="85"/>
      <c r="K21" s="389"/>
    </row>
    <row r="22" spans="1:11" ht="22.5" x14ac:dyDescent="0.25">
      <c r="A22" s="206">
        <v>10</v>
      </c>
      <c r="B22" s="233" t="s">
        <v>2130</v>
      </c>
      <c r="C22" s="234" t="s">
        <v>270</v>
      </c>
      <c r="D22" s="91">
        <v>9090900</v>
      </c>
      <c r="E22" s="91">
        <v>5000000</v>
      </c>
      <c r="F22" s="219">
        <v>5000000</v>
      </c>
      <c r="G22" s="219">
        <v>15000000</v>
      </c>
      <c r="H22" s="279"/>
      <c r="I22" s="276" t="s">
        <v>4631</v>
      </c>
      <c r="J22" s="89" t="s">
        <v>16</v>
      </c>
      <c r="K22" s="206"/>
    </row>
    <row r="23" spans="1:11" ht="22.5" x14ac:dyDescent="0.25">
      <c r="A23" s="206">
        <v>11</v>
      </c>
      <c r="B23" s="233" t="s">
        <v>2132</v>
      </c>
      <c r="C23" s="234" t="s">
        <v>271</v>
      </c>
      <c r="D23" s="91">
        <v>1700000</v>
      </c>
      <c r="E23" s="90">
        <v>0</v>
      </c>
      <c r="F23" s="219">
        <v>5000000</v>
      </c>
      <c r="G23" s="219">
        <v>30000000</v>
      </c>
      <c r="H23" s="279"/>
      <c r="I23" s="276" t="s">
        <v>4631</v>
      </c>
      <c r="J23" s="89" t="s">
        <v>16</v>
      </c>
      <c r="K23" s="206"/>
    </row>
    <row r="24" spans="1:11" ht="22.5" x14ac:dyDescent="0.25">
      <c r="A24" s="206">
        <v>12</v>
      </c>
      <c r="B24" s="233" t="s">
        <v>2134</v>
      </c>
      <c r="C24" s="234" t="s">
        <v>272</v>
      </c>
      <c r="D24" s="91">
        <v>10950000</v>
      </c>
      <c r="E24" s="90">
        <v>0</v>
      </c>
      <c r="F24" s="218">
        <v>0</v>
      </c>
      <c r="G24" s="219">
        <v>10000000</v>
      </c>
      <c r="H24" s="279"/>
      <c r="I24" s="276" t="s">
        <v>4631</v>
      </c>
      <c r="J24" s="89" t="s">
        <v>16</v>
      </c>
      <c r="K24" s="206"/>
    </row>
    <row r="25" spans="1:11" ht="22.5" x14ac:dyDescent="0.25">
      <c r="A25" s="206">
        <v>13</v>
      </c>
      <c r="B25" s="233" t="s">
        <v>2136</v>
      </c>
      <c r="C25" s="234" t="s">
        <v>273</v>
      </c>
      <c r="D25" s="90">
        <v>0</v>
      </c>
      <c r="E25" s="90">
        <v>0</v>
      </c>
      <c r="F25" s="218">
        <v>0</v>
      </c>
      <c r="G25" s="219">
        <v>10000000</v>
      </c>
      <c r="H25" s="279"/>
      <c r="I25" s="276" t="s">
        <v>4631</v>
      </c>
      <c r="J25" s="89" t="s">
        <v>16</v>
      </c>
      <c r="K25" s="206"/>
    </row>
    <row r="26" spans="1:11" ht="22.5" x14ac:dyDescent="0.25">
      <c r="A26" s="206">
        <v>14</v>
      </c>
      <c r="B26" s="233" t="s">
        <v>2138</v>
      </c>
      <c r="C26" s="234" t="s">
        <v>274</v>
      </c>
      <c r="D26" s="90">
        <v>0</v>
      </c>
      <c r="E26" s="90">
        <v>0</v>
      </c>
      <c r="F26" s="219">
        <v>170000000</v>
      </c>
      <c r="G26" s="219">
        <v>200000000</v>
      </c>
      <c r="H26" s="279"/>
      <c r="I26" s="276" t="s">
        <v>4631</v>
      </c>
      <c r="J26" s="89" t="s">
        <v>16</v>
      </c>
      <c r="K26" s="206"/>
    </row>
    <row r="27" spans="1:11" x14ac:dyDescent="0.25">
      <c r="A27" s="271"/>
      <c r="B27" s="231" t="s">
        <v>2139</v>
      </c>
      <c r="C27" s="232" t="s">
        <v>275</v>
      </c>
      <c r="D27" s="88">
        <v>4000000</v>
      </c>
      <c r="E27" s="87">
        <v>0</v>
      </c>
      <c r="F27" s="278">
        <v>129000000</v>
      </c>
      <c r="G27" s="278">
        <v>102500000</v>
      </c>
      <c r="H27" s="279"/>
      <c r="I27" s="276"/>
      <c r="J27" s="85"/>
      <c r="K27" s="389"/>
    </row>
    <row r="28" spans="1:11" ht="22.5" x14ac:dyDescent="0.25">
      <c r="A28" s="206">
        <v>15</v>
      </c>
      <c r="B28" s="233" t="s">
        <v>2141</v>
      </c>
      <c r="C28" s="234" t="s">
        <v>276</v>
      </c>
      <c r="D28" s="91">
        <v>900000</v>
      </c>
      <c r="E28" s="90">
        <v>0</v>
      </c>
      <c r="F28" s="219">
        <v>2000000</v>
      </c>
      <c r="G28" s="219">
        <v>5000000</v>
      </c>
      <c r="H28" s="279"/>
      <c r="I28" s="276" t="s">
        <v>4631</v>
      </c>
      <c r="J28" s="89" t="s">
        <v>16</v>
      </c>
      <c r="K28" s="206"/>
    </row>
    <row r="29" spans="1:11" ht="22.5" x14ac:dyDescent="0.25">
      <c r="A29" s="206">
        <v>16</v>
      </c>
      <c r="B29" s="233" t="s">
        <v>2143</v>
      </c>
      <c r="C29" s="234" t="s">
        <v>277</v>
      </c>
      <c r="D29" s="90">
        <v>0</v>
      </c>
      <c r="E29" s="90">
        <v>0</v>
      </c>
      <c r="F29" s="219">
        <v>2000000</v>
      </c>
      <c r="G29" s="219">
        <v>5000000</v>
      </c>
      <c r="H29" s="279"/>
      <c r="I29" s="276" t="s">
        <v>4631</v>
      </c>
      <c r="J29" s="89" t="s">
        <v>16</v>
      </c>
      <c r="K29" s="206"/>
    </row>
    <row r="30" spans="1:11" ht="22.5" x14ac:dyDescent="0.25">
      <c r="A30" s="206">
        <v>17</v>
      </c>
      <c r="B30" s="233" t="s">
        <v>2145</v>
      </c>
      <c r="C30" s="234" t="s">
        <v>278</v>
      </c>
      <c r="D30" s="91">
        <v>600000</v>
      </c>
      <c r="E30" s="90">
        <v>0</v>
      </c>
      <c r="F30" s="219">
        <v>5000000</v>
      </c>
      <c r="G30" s="219">
        <v>2000000</v>
      </c>
      <c r="H30" s="279"/>
      <c r="I30" s="276" t="s">
        <v>4631</v>
      </c>
      <c r="J30" s="89" t="s">
        <v>16</v>
      </c>
      <c r="K30" s="206"/>
    </row>
    <row r="31" spans="1:11" ht="22.5" x14ac:dyDescent="0.25">
      <c r="A31" s="206">
        <v>18</v>
      </c>
      <c r="B31" s="233" t="s">
        <v>2147</v>
      </c>
      <c r="C31" s="234" t="s">
        <v>279</v>
      </c>
      <c r="D31" s="91">
        <v>2500000</v>
      </c>
      <c r="E31" s="90">
        <v>0</v>
      </c>
      <c r="F31" s="219">
        <v>20000000</v>
      </c>
      <c r="G31" s="219">
        <v>47000000</v>
      </c>
      <c r="H31" s="279"/>
      <c r="I31" s="276" t="s">
        <v>4631</v>
      </c>
      <c r="J31" s="89" t="s">
        <v>16</v>
      </c>
      <c r="K31" s="206"/>
    </row>
    <row r="32" spans="1:11" ht="33.75" x14ac:dyDescent="0.25">
      <c r="A32" s="206">
        <v>19</v>
      </c>
      <c r="B32" s="233" t="s">
        <v>2149</v>
      </c>
      <c r="C32" s="234" t="s">
        <v>280</v>
      </c>
      <c r="D32" s="90">
        <v>0</v>
      </c>
      <c r="E32" s="90">
        <v>0</v>
      </c>
      <c r="F32" s="218">
        <v>0</v>
      </c>
      <c r="G32" s="219">
        <v>11000000</v>
      </c>
      <c r="H32" s="279"/>
      <c r="I32" s="276" t="s">
        <v>4631</v>
      </c>
      <c r="J32" s="89" t="s">
        <v>16</v>
      </c>
      <c r="K32" s="206"/>
    </row>
    <row r="33" spans="1:11" ht="22.5" x14ac:dyDescent="0.25">
      <c r="A33" s="206">
        <v>20</v>
      </c>
      <c r="B33" s="233" t="s">
        <v>2151</v>
      </c>
      <c r="C33" s="234" t="s">
        <v>281</v>
      </c>
      <c r="D33" s="90">
        <v>0</v>
      </c>
      <c r="E33" s="90">
        <v>0</v>
      </c>
      <c r="F33" s="218">
        <v>0</v>
      </c>
      <c r="G33" s="219">
        <v>22500000</v>
      </c>
      <c r="H33" s="279"/>
      <c r="I33" s="276" t="s">
        <v>4631</v>
      </c>
      <c r="J33" s="89" t="s">
        <v>16</v>
      </c>
      <c r="K33" s="206"/>
    </row>
    <row r="34" spans="1:11" ht="22.5" x14ac:dyDescent="0.25">
      <c r="A34" s="206">
        <v>21</v>
      </c>
      <c r="B34" s="233" t="s">
        <v>2153</v>
      </c>
      <c r="C34" s="234" t="s">
        <v>282</v>
      </c>
      <c r="D34" s="90">
        <v>0</v>
      </c>
      <c r="E34" s="90">
        <v>0</v>
      </c>
      <c r="F34" s="219">
        <v>100000000</v>
      </c>
      <c r="G34" s="219">
        <v>10000000</v>
      </c>
      <c r="H34" s="279"/>
      <c r="I34" s="276" t="s">
        <v>4631</v>
      </c>
      <c r="J34" s="92">
        <v>0</v>
      </c>
      <c r="K34" s="206"/>
    </row>
    <row r="35" spans="1:11" x14ac:dyDescent="0.25">
      <c r="A35" s="271"/>
      <c r="B35" s="231" t="s">
        <v>2154</v>
      </c>
      <c r="C35" s="232" t="s">
        <v>283</v>
      </c>
      <c r="D35" s="87">
        <v>0</v>
      </c>
      <c r="E35" s="87">
        <v>0</v>
      </c>
      <c r="F35" s="280">
        <v>0</v>
      </c>
      <c r="G35" s="280">
        <v>0</v>
      </c>
      <c r="H35" s="279"/>
      <c r="I35" s="276"/>
      <c r="J35" s="85"/>
      <c r="K35" s="389"/>
    </row>
    <row r="36" spans="1:11" x14ac:dyDescent="0.25">
      <c r="A36" s="271"/>
      <c r="B36" s="231" t="s">
        <v>2155</v>
      </c>
      <c r="C36" s="232" t="s">
        <v>284</v>
      </c>
      <c r="D36" s="88">
        <v>50000000</v>
      </c>
      <c r="E36" s="87">
        <v>0</v>
      </c>
      <c r="F36" s="278">
        <v>20000000</v>
      </c>
      <c r="G36" s="278">
        <v>100000000</v>
      </c>
      <c r="H36" s="279"/>
      <c r="I36" s="276"/>
      <c r="J36" s="85"/>
      <c r="K36" s="389"/>
    </row>
    <row r="37" spans="1:11" ht="22.5" x14ac:dyDescent="0.25">
      <c r="A37" s="206">
        <v>22</v>
      </c>
      <c r="B37" s="233" t="s">
        <v>2157</v>
      </c>
      <c r="C37" s="234" t="s">
        <v>285</v>
      </c>
      <c r="D37" s="91">
        <v>50000000</v>
      </c>
      <c r="E37" s="90">
        <v>0</v>
      </c>
      <c r="F37" s="219">
        <v>20000000</v>
      </c>
      <c r="G37" s="219">
        <v>100000000</v>
      </c>
      <c r="H37" s="279"/>
      <c r="I37" s="276" t="s">
        <v>4631</v>
      </c>
      <c r="J37" s="89" t="s">
        <v>16</v>
      </c>
      <c r="K37" s="206"/>
    </row>
    <row r="38" spans="1:11" x14ac:dyDescent="0.25">
      <c r="A38" s="271"/>
      <c r="B38" s="231" t="s">
        <v>2158</v>
      </c>
      <c r="C38" s="232" t="s">
        <v>286</v>
      </c>
      <c r="D38" s="88">
        <v>2350000</v>
      </c>
      <c r="E38" s="88">
        <v>1140000</v>
      </c>
      <c r="F38" s="278">
        <v>5000000</v>
      </c>
      <c r="G38" s="278">
        <v>20000000</v>
      </c>
      <c r="H38" s="279"/>
      <c r="I38" s="276"/>
      <c r="J38" s="85"/>
      <c r="K38" s="389"/>
    </row>
    <row r="39" spans="1:11" ht="22.5" x14ac:dyDescent="0.25">
      <c r="A39" s="206">
        <v>23</v>
      </c>
      <c r="B39" s="233" t="s">
        <v>2160</v>
      </c>
      <c r="C39" s="234" t="s">
        <v>287</v>
      </c>
      <c r="D39" s="91">
        <v>2350000</v>
      </c>
      <c r="E39" s="91">
        <v>1140000</v>
      </c>
      <c r="F39" s="219">
        <v>5000000</v>
      </c>
      <c r="G39" s="219">
        <v>20000000</v>
      </c>
      <c r="H39" s="279"/>
      <c r="I39" s="276" t="s">
        <v>4631</v>
      </c>
      <c r="J39" s="89" t="s">
        <v>16</v>
      </c>
      <c r="K39" s="206"/>
    </row>
    <row r="40" spans="1:11" x14ac:dyDescent="0.25">
      <c r="A40" s="271"/>
      <c r="B40" s="231" t="s">
        <v>2161</v>
      </c>
      <c r="C40" s="232" t="s">
        <v>288</v>
      </c>
      <c r="D40" s="88">
        <v>49996000</v>
      </c>
      <c r="E40" s="88">
        <v>60000000</v>
      </c>
      <c r="F40" s="278">
        <v>61000000</v>
      </c>
      <c r="G40" s="278">
        <v>76000000</v>
      </c>
      <c r="H40" s="279"/>
      <c r="I40" s="276"/>
      <c r="J40" s="85"/>
      <c r="K40" s="389"/>
    </row>
    <row r="41" spans="1:11" ht="22.5" x14ac:dyDescent="0.25">
      <c r="A41" s="206">
        <v>24</v>
      </c>
      <c r="B41" s="233" t="s">
        <v>2163</v>
      </c>
      <c r="C41" s="234" t="s">
        <v>289</v>
      </c>
      <c r="D41" s="91">
        <v>49996000</v>
      </c>
      <c r="E41" s="91">
        <v>60000000</v>
      </c>
      <c r="F41" s="219">
        <v>60000000</v>
      </c>
      <c r="G41" s="219">
        <v>75000000</v>
      </c>
      <c r="H41" s="279"/>
      <c r="I41" s="276" t="s">
        <v>4631</v>
      </c>
      <c r="J41" s="89" t="s">
        <v>16</v>
      </c>
      <c r="K41" s="206"/>
    </row>
    <row r="42" spans="1:11" ht="22.5" x14ac:dyDescent="0.25">
      <c r="A42" s="206">
        <v>25</v>
      </c>
      <c r="B42" s="233" t="s">
        <v>2165</v>
      </c>
      <c r="C42" s="234" t="s">
        <v>290</v>
      </c>
      <c r="D42" s="90">
        <v>0</v>
      </c>
      <c r="E42" s="90">
        <v>0</v>
      </c>
      <c r="F42" s="219">
        <v>1000000</v>
      </c>
      <c r="G42" s="219">
        <v>1000000</v>
      </c>
      <c r="H42" s="279"/>
      <c r="I42" s="276" t="s">
        <v>4631</v>
      </c>
      <c r="J42" s="89" t="s">
        <v>16</v>
      </c>
      <c r="K42" s="206"/>
    </row>
    <row r="43" spans="1:11" x14ac:dyDescent="0.25">
      <c r="A43" s="271"/>
      <c r="B43" s="231" t="s">
        <v>2166</v>
      </c>
      <c r="C43" s="232" t="s">
        <v>291</v>
      </c>
      <c r="D43" s="88">
        <v>13783700</v>
      </c>
      <c r="E43" s="88">
        <v>7756000</v>
      </c>
      <c r="F43" s="278">
        <v>25000000</v>
      </c>
      <c r="G43" s="278">
        <v>231500000</v>
      </c>
      <c r="H43" s="279"/>
      <c r="I43" s="276"/>
      <c r="J43" s="85"/>
      <c r="K43" s="389"/>
    </row>
    <row r="44" spans="1:11" ht="22.5" x14ac:dyDescent="0.25">
      <c r="A44" s="206">
        <v>26</v>
      </c>
      <c r="B44" s="233" t="s">
        <v>2168</v>
      </c>
      <c r="C44" s="234" t="s">
        <v>292</v>
      </c>
      <c r="D44" s="91">
        <v>5637000</v>
      </c>
      <c r="E44" s="91">
        <v>3400000</v>
      </c>
      <c r="F44" s="219">
        <v>10000000</v>
      </c>
      <c r="G44" s="219">
        <v>30000000</v>
      </c>
      <c r="H44" s="279"/>
      <c r="I44" s="276" t="s">
        <v>4631</v>
      </c>
      <c r="J44" s="89" t="s">
        <v>16</v>
      </c>
      <c r="K44" s="206"/>
    </row>
    <row r="45" spans="1:11" ht="22.5" x14ac:dyDescent="0.25">
      <c r="A45" s="206">
        <v>27</v>
      </c>
      <c r="B45" s="233" t="s">
        <v>2170</v>
      </c>
      <c r="C45" s="234" t="s">
        <v>293</v>
      </c>
      <c r="D45" s="91">
        <v>8146700</v>
      </c>
      <c r="E45" s="91">
        <v>4356000</v>
      </c>
      <c r="F45" s="219">
        <v>15000000</v>
      </c>
      <c r="G45" s="219">
        <v>201500000</v>
      </c>
      <c r="H45" s="279"/>
      <c r="I45" s="276" t="s">
        <v>4631</v>
      </c>
      <c r="J45" s="92">
        <v>0</v>
      </c>
      <c r="K45" s="206"/>
    </row>
    <row r="46" spans="1:11" ht="22.5" x14ac:dyDescent="0.25">
      <c r="A46" s="594" t="s">
        <v>294</v>
      </c>
      <c r="B46" s="595"/>
      <c r="C46" s="596"/>
      <c r="D46" s="93">
        <v>143870600</v>
      </c>
      <c r="E46" s="93">
        <v>74596000</v>
      </c>
      <c r="F46" s="281">
        <v>529000000</v>
      </c>
      <c r="G46" s="281">
        <v>2050000000</v>
      </c>
      <c r="H46" s="279"/>
      <c r="I46" s="276" t="s">
        <v>4631</v>
      </c>
      <c r="J46" s="94"/>
      <c r="K46" s="391"/>
    </row>
    <row r="47" spans="1:11" x14ac:dyDescent="0.25">
      <c r="A47" s="270"/>
      <c r="B47" s="235" t="s">
        <v>295</v>
      </c>
      <c r="C47" s="236"/>
      <c r="D47" s="86"/>
      <c r="E47" s="86"/>
      <c r="F47" s="277"/>
      <c r="G47" s="277"/>
      <c r="H47" s="279"/>
      <c r="I47" s="276"/>
      <c r="J47" s="86"/>
      <c r="K47" s="390"/>
    </row>
    <row r="48" spans="1:11" x14ac:dyDescent="0.25">
      <c r="A48" s="594" t="s">
        <v>294</v>
      </c>
      <c r="B48" s="595"/>
      <c r="C48" s="596"/>
      <c r="D48" s="95"/>
      <c r="E48" s="95"/>
      <c r="F48" s="220"/>
      <c r="G48" s="282">
        <v>0</v>
      </c>
      <c r="H48" s="279"/>
      <c r="I48" s="276"/>
      <c r="J48" s="97"/>
      <c r="K48" s="207"/>
    </row>
    <row r="49" spans="1:11" x14ac:dyDescent="0.25">
      <c r="A49" s="594" t="s">
        <v>296</v>
      </c>
      <c r="B49" s="595"/>
      <c r="C49" s="596"/>
      <c r="D49" s="88">
        <v>143870600</v>
      </c>
      <c r="E49" s="88">
        <v>74596000</v>
      </c>
      <c r="F49" s="278">
        <v>529000000</v>
      </c>
      <c r="G49" s="278">
        <v>2050000000</v>
      </c>
      <c r="H49" s="279"/>
      <c r="I49" s="276"/>
      <c r="J49" s="97"/>
      <c r="K49" s="207"/>
    </row>
    <row r="50" spans="1:11" x14ac:dyDescent="0.25">
      <c r="A50" s="269">
        <v>2</v>
      </c>
      <c r="B50" s="630" t="s">
        <v>297</v>
      </c>
      <c r="C50" s="631"/>
      <c r="D50" s="631"/>
      <c r="E50" s="631"/>
      <c r="F50" s="631"/>
      <c r="G50" s="632"/>
      <c r="H50" s="279"/>
      <c r="I50" s="276"/>
      <c r="J50" s="85"/>
      <c r="K50" s="389"/>
    </row>
    <row r="51" spans="1:11" ht="22.5" x14ac:dyDescent="0.25">
      <c r="A51" s="270"/>
      <c r="B51" s="607" t="s">
        <v>255</v>
      </c>
      <c r="C51" s="608"/>
      <c r="D51" s="86"/>
      <c r="E51" s="86"/>
      <c r="F51" s="277"/>
      <c r="G51" s="277"/>
      <c r="H51" s="279"/>
      <c r="I51" s="276" t="s">
        <v>4631</v>
      </c>
      <c r="J51" s="86"/>
      <c r="K51" s="390"/>
    </row>
    <row r="52" spans="1:11" x14ac:dyDescent="0.25">
      <c r="A52" s="271"/>
      <c r="B52" s="231" t="s">
        <v>2171</v>
      </c>
      <c r="C52" s="232" t="s">
        <v>298</v>
      </c>
      <c r="D52" s="88">
        <v>35708600</v>
      </c>
      <c r="E52" s="88">
        <v>15420000</v>
      </c>
      <c r="F52" s="278">
        <v>120000000</v>
      </c>
      <c r="G52" s="278">
        <v>53580000</v>
      </c>
      <c r="H52" s="279"/>
      <c r="I52" s="276"/>
      <c r="J52" s="85"/>
      <c r="K52" s="389"/>
    </row>
    <row r="53" spans="1:11" ht="22.5" x14ac:dyDescent="0.25">
      <c r="A53" s="206">
        <v>1</v>
      </c>
      <c r="B53" s="233" t="s">
        <v>2172</v>
      </c>
      <c r="C53" s="234" t="s">
        <v>299</v>
      </c>
      <c r="D53" s="91">
        <v>35708600</v>
      </c>
      <c r="E53" s="91">
        <v>15420000</v>
      </c>
      <c r="F53" s="219">
        <v>100000000</v>
      </c>
      <c r="G53" s="219">
        <v>28580000</v>
      </c>
      <c r="H53" s="279"/>
      <c r="I53" s="276" t="s">
        <v>4631</v>
      </c>
      <c r="J53" s="89" t="s">
        <v>16</v>
      </c>
      <c r="K53" s="206"/>
    </row>
    <row r="54" spans="1:11" ht="22.5" x14ac:dyDescent="0.25">
      <c r="A54" s="206">
        <v>2</v>
      </c>
      <c r="B54" s="233" t="s">
        <v>2173</v>
      </c>
      <c r="C54" s="234" t="s">
        <v>300</v>
      </c>
      <c r="D54" s="90">
        <v>0</v>
      </c>
      <c r="E54" s="90">
        <v>0</v>
      </c>
      <c r="F54" s="219">
        <v>20000000</v>
      </c>
      <c r="G54" s="219">
        <v>25000000</v>
      </c>
      <c r="H54" s="279"/>
      <c r="I54" s="276" t="s">
        <v>4631</v>
      </c>
      <c r="J54" s="89" t="s">
        <v>16</v>
      </c>
      <c r="K54" s="206"/>
    </row>
    <row r="55" spans="1:11" ht="22.5" x14ac:dyDescent="0.25">
      <c r="A55" s="271"/>
      <c r="B55" s="231" t="s">
        <v>2174</v>
      </c>
      <c r="C55" s="232" t="s">
        <v>301</v>
      </c>
      <c r="D55" s="87">
        <v>0</v>
      </c>
      <c r="E55" s="88">
        <v>1500000</v>
      </c>
      <c r="F55" s="278">
        <v>2000000</v>
      </c>
      <c r="G55" s="278">
        <v>5000000</v>
      </c>
      <c r="H55" s="279"/>
      <c r="I55" s="276" t="s">
        <v>4631</v>
      </c>
      <c r="J55" s="85"/>
      <c r="K55" s="389"/>
    </row>
    <row r="56" spans="1:11" ht="22.5" x14ac:dyDescent="0.25">
      <c r="A56" s="206">
        <v>3</v>
      </c>
      <c r="B56" s="233" t="s">
        <v>2175</v>
      </c>
      <c r="C56" s="234" t="s">
        <v>302</v>
      </c>
      <c r="D56" s="90">
        <v>0</v>
      </c>
      <c r="E56" s="91">
        <v>1500000</v>
      </c>
      <c r="F56" s="219">
        <v>2000000</v>
      </c>
      <c r="G56" s="219">
        <v>5000000</v>
      </c>
      <c r="H56" s="279"/>
      <c r="I56" s="276" t="s">
        <v>4631</v>
      </c>
      <c r="J56" s="89" t="s">
        <v>16</v>
      </c>
      <c r="K56" s="206"/>
    </row>
    <row r="57" spans="1:11" ht="22.5" x14ac:dyDescent="0.25">
      <c r="A57" s="271"/>
      <c r="B57" s="231" t="s">
        <v>2176</v>
      </c>
      <c r="C57" s="232" t="s">
        <v>265</v>
      </c>
      <c r="D57" s="88">
        <v>2000000</v>
      </c>
      <c r="E57" s="88">
        <v>1500000</v>
      </c>
      <c r="F57" s="278">
        <v>5000000</v>
      </c>
      <c r="G57" s="278">
        <v>4000000</v>
      </c>
      <c r="H57" s="279"/>
      <c r="I57" s="276" t="s">
        <v>4631</v>
      </c>
      <c r="J57" s="85"/>
      <c r="K57" s="389"/>
    </row>
    <row r="58" spans="1:11" ht="22.5" x14ac:dyDescent="0.25">
      <c r="A58" s="206">
        <v>4</v>
      </c>
      <c r="B58" s="233" t="s">
        <v>2177</v>
      </c>
      <c r="C58" s="234" t="s">
        <v>303</v>
      </c>
      <c r="D58" s="91">
        <v>2000000</v>
      </c>
      <c r="E58" s="91">
        <v>1500000</v>
      </c>
      <c r="F58" s="219">
        <v>5000000</v>
      </c>
      <c r="G58" s="219">
        <v>4000000</v>
      </c>
      <c r="H58" s="279"/>
      <c r="I58" s="276" t="s">
        <v>4631</v>
      </c>
      <c r="J58" s="89" t="s">
        <v>16</v>
      </c>
      <c r="K58" s="206"/>
    </row>
    <row r="59" spans="1:11" ht="21" x14ac:dyDescent="0.25">
      <c r="A59" s="271"/>
      <c r="B59" s="231" t="s">
        <v>2178</v>
      </c>
      <c r="C59" s="232" t="s">
        <v>304</v>
      </c>
      <c r="D59" s="88">
        <v>76706277.299999997</v>
      </c>
      <c r="E59" s="88">
        <v>30217080.34</v>
      </c>
      <c r="F59" s="278">
        <v>70000000</v>
      </c>
      <c r="G59" s="278">
        <v>57420000</v>
      </c>
      <c r="H59" s="279"/>
      <c r="I59" s="276"/>
      <c r="J59" s="85"/>
      <c r="K59" s="389"/>
    </row>
    <row r="60" spans="1:11" ht="22.5" x14ac:dyDescent="0.25">
      <c r="A60" s="206">
        <v>5</v>
      </c>
      <c r="B60" s="233" t="s">
        <v>2179</v>
      </c>
      <c r="C60" s="234" t="s">
        <v>305</v>
      </c>
      <c r="D60" s="91">
        <v>76706277.299999997</v>
      </c>
      <c r="E60" s="91">
        <v>30217080.34</v>
      </c>
      <c r="F60" s="219">
        <v>70000000</v>
      </c>
      <c r="G60" s="219">
        <v>57420000</v>
      </c>
      <c r="H60" s="279"/>
      <c r="I60" s="276" t="s">
        <v>4631</v>
      </c>
      <c r="J60" s="89" t="s">
        <v>16</v>
      </c>
      <c r="K60" s="206"/>
    </row>
    <row r="61" spans="1:11" x14ac:dyDescent="0.25">
      <c r="A61" s="594" t="s">
        <v>294</v>
      </c>
      <c r="B61" s="595"/>
      <c r="C61" s="596"/>
      <c r="D61" s="93">
        <v>114414877.3</v>
      </c>
      <c r="E61" s="93">
        <v>48637080.340000004</v>
      </c>
      <c r="F61" s="281">
        <v>197000000</v>
      </c>
      <c r="G61" s="281">
        <v>120000000</v>
      </c>
      <c r="H61" s="279"/>
      <c r="I61" s="276"/>
      <c r="J61" s="94"/>
      <c r="K61" s="391"/>
    </row>
    <row r="62" spans="1:11" x14ac:dyDescent="0.25">
      <c r="A62" s="270"/>
      <c r="B62" s="235" t="s">
        <v>295</v>
      </c>
      <c r="C62" s="236"/>
      <c r="D62" s="86"/>
      <c r="E62" s="86"/>
      <c r="F62" s="277"/>
      <c r="G62" s="277"/>
      <c r="H62" s="279"/>
      <c r="I62" s="276"/>
      <c r="J62" s="86"/>
      <c r="K62" s="390"/>
    </row>
    <row r="63" spans="1:11" ht="22.5" x14ac:dyDescent="0.25">
      <c r="A63" s="594" t="s">
        <v>294</v>
      </c>
      <c r="B63" s="595"/>
      <c r="C63" s="596"/>
      <c r="D63" s="95"/>
      <c r="E63" s="95"/>
      <c r="F63" s="220"/>
      <c r="G63" s="282">
        <v>0</v>
      </c>
      <c r="H63" s="279"/>
      <c r="I63" s="276" t="s">
        <v>4631</v>
      </c>
      <c r="J63" s="97"/>
      <c r="K63" s="207"/>
    </row>
    <row r="64" spans="1:11" ht="22.5" x14ac:dyDescent="0.25">
      <c r="A64" s="594" t="s">
        <v>296</v>
      </c>
      <c r="B64" s="595"/>
      <c r="C64" s="596"/>
      <c r="D64" s="88">
        <v>114414877.3</v>
      </c>
      <c r="E64" s="88">
        <v>48637080.340000004</v>
      </c>
      <c r="F64" s="278">
        <v>197000000</v>
      </c>
      <c r="G64" s="278">
        <v>120000000</v>
      </c>
      <c r="H64" s="279"/>
      <c r="I64" s="276" t="s">
        <v>4631</v>
      </c>
      <c r="J64" s="97"/>
      <c r="K64" s="207"/>
    </row>
    <row r="65" spans="1:11" ht="22.5" x14ac:dyDescent="0.25">
      <c r="A65" s="269">
        <v>3</v>
      </c>
      <c r="B65" s="630" t="s">
        <v>306</v>
      </c>
      <c r="C65" s="631"/>
      <c r="D65" s="631"/>
      <c r="E65" s="631"/>
      <c r="F65" s="631"/>
      <c r="G65" s="632"/>
      <c r="H65" s="279"/>
      <c r="I65" s="276" t="s">
        <v>4631</v>
      </c>
      <c r="J65" s="85"/>
      <c r="K65" s="389"/>
    </row>
    <row r="66" spans="1:11" ht="22.5" x14ac:dyDescent="0.25">
      <c r="A66" s="270"/>
      <c r="B66" s="624" t="s">
        <v>255</v>
      </c>
      <c r="C66" s="625"/>
      <c r="D66" s="86"/>
      <c r="E66" s="86"/>
      <c r="F66" s="277"/>
      <c r="G66" s="277"/>
      <c r="H66" s="279"/>
      <c r="I66" s="276" t="s">
        <v>4631</v>
      </c>
      <c r="J66" s="86"/>
      <c r="K66" s="390"/>
    </row>
    <row r="67" spans="1:11" ht="22.5" x14ac:dyDescent="0.25">
      <c r="A67" s="271"/>
      <c r="B67" s="231" t="s">
        <v>2180</v>
      </c>
      <c r="C67" s="232" t="s">
        <v>307</v>
      </c>
      <c r="D67" s="87">
        <v>0</v>
      </c>
      <c r="E67" s="87">
        <v>0</v>
      </c>
      <c r="F67" s="280">
        <v>0</v>
      </c>
      <c r="G67" s="278">
        <v>5000000</v>
      </c>
      <c r="H67" s="279"/>
      <c r="I67" s="276" t="s">
        <v>4631</v>
      </c>
      <c r="J67" s="85"/>
      <c r="K67" s="389"/>
    </row>
    <row r="68" spans="1:11" ht="22.5" x14ac:dyDescent="0.25">
      <c r="A68" s="206">
        <v>1</v>
      </c>
      <c r="B68" s="233" t="s">
        <v>2181</v>
      </c>
      <c r="C68" s="234" t="s">
        <v>308</v>
      </c>
      <c r="D68" s="90">
        <v>0</v>
      </c>
      <c r="E68" s="90">
        <v>0</v>
      </c>
      <c r="F68" s="218">
        <v>0</v>
      </c>
      <c r="G68" s="219">
        <v>5000000</v>
      </c>
      <c r="H68" s="279"/>
      <c r="I68" s="276" t="s">
        <v>4631</v>
      </c>
      <c r="J68" s="89" t="s">
        <v>16</v>
      </c>
      <c r="K68" s="206"/>
    </row>
    <row r="69" spans="1:11" ht="22.5" x14ac:dyDescent="0.25">
      <c r="A69" s="206">
        <v>2</v>
      </c>
      <c r="B69" s="233" t="s">
        <v>2182</v>
      </c>
      <c r="C69" s="234" t="s">
        <v>309</v>
      </c>
      <c r="D69" s="90">
        <v>0</v>
      </c>
      <c r="E69" s="90">
        <v>0</v>
      </c>
      <c r="F69" s="218">
        <v>0</v>
      </c>
      <c r="G69" s="218">
        <v>0</v>
      </c>
      <c r="H69" s="279"/>
      <c r="I69" s="276" t="s">
        <v>4631</v>
      </c>
      <c r="J69" s="92">
        <v>0</v>
      </c>
      <c r="K69" s="206"/>
    </row>
    <row r="70" spans="1:11" ht="22.5" x14ac:dyDescent="0.25">
      <c r="A70" s="271"/>
      <c r="B70" s="231" t="s">
        <v>2183</v>
      </c>
      <c r="C70" s="232" t="s">
        <v>310</v>
      </c>
      <c r="D70" s="87">
        <v>0</v>
      </c>
      <c r="E70" s="87">
        <v>0</v>
      </c>
      <c r="F70" s="280">
        <v>0</v>
      </c>
      <c r="G70" s="280">
        <v>0</v>
      </c>
      <c r="H70" s="279"/>
      <c r="I70" s="276" t="s">
        <v>4631</v>
      </c>
      <c r="J70" s="85"/>
      <c r="K70" s="389"/>
    </row>
    <row r="71" spans="1:11" ht="22.5" x14ac:dyDescent="0.25">
      <c r="A71" s="206">
        <v>3</v>
      </c>
      <c r="B71" s="233" t="s">
        <v>2184</v>
      </c>
      <c r="C71" s="234" t="s">
        <v>311</v>
      </c>
      <c r="D71" s="90">
        <v>0</v>
      </c>
      <c r="E71" s="90">
        <v>0</v>
      </c>
      <c r="F71" s="218">
        <v>0</v>
      </c>
      <c r="G71" s="218">
        <v>0</v>
      </c>
      <c r="H71" s="279"/>
      <c r="I71" s="276" t="s">
        <v>4631</v>
      </c>
      <c r="J71" s="92">
        <v>0</v>
      </c>
      <c r="K71" s="206"/>
    </row>
    <row r="72" spans="1:11" ht="22.5" x14ac:dyDescent="0.25">
      <c r="A72" s="206">
        <v>4</v>
      </c>
      <c r="B72" s="233" t="s">
        <v>2185</v>
      </c>
      <c r="C72" s="234" t="s">
        <v>312</v>
      </c>
      <c r="D72" s="90">
        <v>0</v>
      </c>
      <c r="E72" s="90">
        <v>0</v>
      </c>
      <c r="F72" s="218">
        <v>0</v>
      </c>
      <c r="G72" s="218">
        <v>0</v>
      </c>
      <c r="H72" s="279"/>
      <c r="I72" s="276" t="s">
        <v>4631</v>
      </c>
      <c r="J72" s="92">
        <v>0</v>
      </c>
      <c r="K72" s="206"/>
    </row>
    <row r="73" spans="1:11" ht="22.5" x14ac:dyDescent="0.25">
      <c r="A73" s="271"/>
      <c r="B73" s="231" t="s">
        <v>2186</v>
      </c>
      <c r="C73" s="232" t="s">
        <v>265</v>
      </c>
      <c r="D73" s="87">
        <v>0</v>
      </c>
      <c r="E73" s="87">
        <v>0</v>
      </c>
      <c r="F73" s="278">
        <v>5000000</v>
      </c>
      <c r="G73" s="278">
        <v>5000000</v>
      </c>
      <c r="H73" s="279"/>
      <c r="I73" s="276" t="s">
        <v>4631</v>
      </c>
      <c r="J73" s="85"/>
      <c r="K73" s="389"/>
    </row>
    <row r="74" spans="1:11" ht="22.5" x14ac:dyDescent="0.25">
      <c r="A74" s="206">
        <v>5</v>
      </c>
      <c r="B74" s="233" t="s">
        <v>2187</v>
      </c>
      <c r="C74" s="234" t="s">
        <v>313</v>
      </c>
      <c r="D74" s="90">
        <v>0</v>
      </c>
      <c r="E74" s="90">
        <v>0</v>
      </c>
      <c r="F74" s="218">
        <v>0</v>
      </c>
      <c r="G74" s="218">
        <v>0</v>
      </c>
      <c r="H74" s="279"/>
      <c r="I74" s="276" t="s">
        <v>4631</v>
      </c>
      <c r="J74" s="92">
        <v>0</v>
      </c>
      <c r="K74" s="206"/>
    </row>
    <row r="75" spans="1:11" ht="45" x14ac:dyDescent="0.25">
      <c r="A75" s="206">
        <v>6</v>
      </c>
      <c r="B75" s="233" t="s">
        <v>2188</v>
      </c>
      <c r="C75" s="234" t="s">
        <v>314</v>
      </c>
      <c r="D75" s="90">
        <v>0</v>
      </c>
      <c r="E75" s="90">
        <v>0</v>
      </c>
      <c r="F75" s="219">
        <v>5000000</v>
      </c>
      <c r="G75" s="219">
        <v>5000000</v>
      </c>
      <c r="H75" s="279"/>
      <c r="I75" s="276" t="s">
        <v>4631</v>
      </c>
      <c r="J75" s="92">
        <v>0</v>
      </c>
      <c r="K75" s="206"/>
    </row>
    <row r="76" spans="1:11" ht="22.5" x14ac:dyDescent="0.25">
      <c r="A76" s="271"/>
      <c r="B76" s="231" t="s">
        <v>2189</v>
      </c>
      <c r="C76" s="232" t="s">
        <v>301</v>
      </c>
      <c r="D76" s="87">
        <v>0</v>
      </c>
      <c r="E76" s="87">
        <v>0</v>
      </c>
      <c r="F76" s="278">
        <v>5000000</v>
      </c>
      <c r="G76" s="278">
        <v>5000000</v>
      </c>
      <c r="H76" s="279"/>
      <c r="I76" s="276" t="s">
        <v>4631</v>
      </c>
      <c r="J76" s="85"/>
      <c r="K76" s="389"/>
    </row>
    <row r="77" spans="1:11" ht="22.5" x14ac:dyDescent="0.25">
      <c r="A77" s="206">
        <v>7</v>
      </c>
      <c r="B77" s="233" t="s">
        <v>2190</v>
      </c>
      <c r="C77" s="234" t="s">
        <v>315</v>
      </c>
      <c r="D77" s="90">
        <v>0</v>
      </c>
      <c r="E77" s="90">
        <v>0</v>
      </c>
      <c r="F77" s="219">
        <v>2000000</v>
      </c>
      <c r="G77" s="219">
        <v>2000000</v>
      </c>
      <c r="H77" s="279"/>
      <c r="I77" s="276" t="s">
        <v>4631</v>
      </c>
      <c r="J77" s="89" t="s">
        <v>16</v>
      </c>
      <c r="K77" s="206"/>
    </row>
    <row r="78" spans="1:11" ht="33.75" x14ac:dyDescent="0.25">
      <c r="A78" s="206">
        <v>8</v>
      </c>
      <c r="B78" s="233" t="s">
        <v>2191</v>
      </c>
      <c r="C78" s="234" t="s">
        <v>316</v>
      </c>
      <c r="D78" s="90">
        <v>0</v>
      </c>
      <c r="E78" s="90">
        <v>0</v>
      </c>
      <c r="F78" s="219">
        <v>3000000</v>
      </c>
      <c r="G78" s="219">
        <v>3000000</v>
      </c>
      <c r="H78" s="279"/>
      <c r="I78" s="276" t="s">
        <v>4631</v>
      </c>
      <c r="J78" s="89" t="s">
        <v>16</v>
      </c>
      <c r="K78" s="206"/>
    </row>
    <row r="79" spans="1:11" ht="22.5" x14ac:dyDescent="0.25">
      <c r="A79" s="271"/>
      <c r="B79" s="231" t="s">
        <v>2192</v>
      </c>
      <c r="C79" s="232" t="s">
        <v>268</v>
      </c>
      <c r="D79" s="88">
        <v>187970000</v>
      </c>
      <c r="E79" s="87">
        <v>0</v>
      </c>
      <c r="F79" s="278">
        <v>15000000</v>
      </c>
      <c r="G79" s="278">
        <v>15000000</v>
      </c>
      <c r="H79" s="279"/>
      <c r="I79" s="276" t="s">
        <v>4631</v>
      </c>
      <c r="J79" s="85"/>
      <c r="K79" s="389"/>
    </row>
    <row r="80" spans="1:11" ht="22.5" x14ac:dyDescent="0.25">
      <c r="A80" s="206">
        <v>9</v>
      </c>
      <c r="B80" s="233" t="s">
        <v>2193</v>
      </c>
      <c r="C80" s="234" t="s">
        <v>317</v>
      </c>
      <c r="D80" s="91">
        <v>187970000</v>
      </c>
      <c r="E80" s="90">
        <v>0</v>
      </c>
      <c r="F80" s="219">
        <v>15000000</v>
      </c>
      <c r="G80" s="219">
        <v>15000000</v>
      </c>
      <c r="H80" s="279"/>
      <c r="I80" s="276" t="s">
        <v>4631</v>
      </c>
      <c r="J80" s="92">
        <v>0</v>
      </c>
      <c r="K80" s="206"/>
    </row>
    <row r="81" spans="1:11" x14ac:dyDescent="0.25">
      <c r="A81" s="594" t="s">
        <v>294</v>
      </c>
      <c r="B81" s="595"/>
      <c r="C81" s="596"/>
      <c r="D81" s="93">
        <v>187970000</v>
      </c>
      <c r="E81" s="96">
        <v>0</v>
      </c>
      <c r="F81" s="281">
        <v>25000000</v>
      </c>
      <c r="G81" s="281">
        <v>30000000</v>
      </c>
      <c r="H81" s="279"/>
      <c r="I81" s="276"/>
      <c r="J81" s="94"/>
      <c r="K81" s="391"/>
    </row>
    <row r="82" spans="1:11" x14ac:dyDescent="0.25">
      <c r="A82" s="270"/>
      <c r="B82" s="235" t="s">
        <v>295</v>
      </c>
      <c r="C82" s="236"/>
      <c r="D82" s="86"/>
      <c r="E82" s="86"/>
      <c r="F82" s="277"/>
      <c r="G82" s="277"/>
      <c r="H82" s="279"/>
      <c r="I82" s="276"/>
      <c r="J82" s="86"/>
      <c r="K82" s="390"/>
    </row>
    <row r="83" spans="1:11" x14ac:dyDescent="0.25">
      <c r="A83" s="594" t="s">
        <v>294</v>
      </c>
      <c r="B83" s="595"/>
      <c r="C83" s="596"/>
      <c r="D83" s="95"/>
      <c r="E83" s="95"/>
      <c r="F83" s="220"/>
      <c r="G83" s="282">
        <v>0</v>
      </c>
      <c r="H83" s="279"/>
      <c r="I83" s="276"/>
      <c r="J83" s="97"/>
      <c r="K83" s="207"/>
    </row>
    <row r="84" spans="1:11" x14ac:dyDescent="0.25">
      <c r="A84" s="594" t="s">
        <v>296</v>
      </c>
      <c r="B84" s="595"/>
      <c r="C84" s="596"/>
      <c r="D84" s="88">
        <v>187970000</v>
      </c>
      <c r="E84" s="87">
        <v>0</v>
      </c>
      <c r="F84" s="278">
        <v>25000000</v>
      </c>
      <c r="G84" s="278">
        <v>30000000</v>
      </c>
      <c r="H84" s="279"/>
      <c r="I84" s="276"/>
      <c r="J84" s="97"/>
      <c r="K84" s="207"/>
    </row>
    <row r="85" spans="1:11" x14ac:dyDescent="0.25">
      <c r="A85" s="269">
        <v>4</v>
      </c>
      <c r="B85" s="630" t="s">
        <v>318</v>
      </c>
      <c r="C85" s="631"/>
      <c r="D85" s="631"/>
      <c r="E85" s="631"/>
      <c r="F85" s="631"/>
      <c r="G85" s="632"/>
      <c r="H85" s="279"/>
      <c r="I85" s="276"/>
      <c r="J85" s="85"/>
      <c r="K85" s="389"/>
    </row>
    <row r="86" spans="1:11" x14ac:dyDescent="0.25">
      <c r="A86" s="270"/>
      <c r="B86" s="607" t="s">
        <v>255</v>
      </c>
      <c r="C86" s="608"/>
      <c r="D86" s="86"/>
      <c r="E86" s="86"/>
      <c r="F86" s="277"/>
      <c r="G86" s="277"/>
      <c r="H86" s="279"/>
      <c r="I86" s="276"/>
      <c r="J86" s="86"/>
      <c r="K86" s="390"/>
    </row>
    <row r="87" spans="1:11" ht="22.5" x14ac:dyDescent="0.25">
      <c r="A87" s="271"/>
      <c r="B87" s="231" t="s">
        <v>2194</v>
      </c>
      <c r="C87" s="232" t="s">
        <v>319</v>
      </c>
      <c r="D87" s="88">
        <v>119970000</v>
      </c>
      <c r="E87" s="87">
        <v>0</v>
      </c>
      <c r="F87" s="278">
        <v>250000000</v>
      </c>
      <c r="G87" s="278">
        <v>250000000</v>
      </c>
      <c r="H87" s="279"/>
      <c r="I87" s="276" t="s">
        <v>4631</v>
      </c>
      <c r="J87" s="85"/>
      <c r="K87" s="389"/>
    </row>
    <row r="88" spans="1:11" ht="22.5" x14ac:dyDescent="0.25">
      <c r="A88" s="206">
        <v>1</v>
      </c>
      <c r="B88" s="233" t="s">
        <v>2195</v>
      </c>
      <c r="C88" s="234" t="s">
        <v>320</v>
      </c>
      <c r="D88" s="91">
        <v>119970000</v>
      </c>
      <c r="E88" s="90">
        <v>0</v>
      </c>
      <c r="F88" s="219">
        <v>250000000</v>
      </c>
      <c r="G88" s="219">
        <v>250000000</v>
      </c>
      <c r="H88" s="279"/>
      <c r="I88" s="276" t="s">
        <v>4631</v>
      </c>
      <c r="J88" s="89" t="s">
        <v>16</v>
      </c>
      <c r="K88" s="206"/>
    </row>
    <row r="89" spans="1:11" x14ac:dyDescent="0.25">
      <c r="A89" s="594" t="s">
        <v>294</v>
      </c>
      <c r="B89" s="595"/>
      <c r="C89" s="596"/>
      <c r="D89" s="93">
        <v>119970000</v>
      </c>
      <c r="E89" s="96">
        <v>0</v>
      </c>
      <c r="F89" s="281">
        <v>250000000</v>
      </c>
      <c r="G89" s="281">
        <v>250000000</v>
      </c>
      <c r="H89" s="279"/>
      <c r="I89" s="276"/>
      <c r="J89" s="94"/>
      <c r="K89" s="391"/>
    </row>
    <row r="90" spans="1:11" x14ac:dyDescent="0.25">
      <c r="A90" s="270"/>
      <c r="B90" s="235" t="s">
        <v>295</v>
      </c>
      <c r="C90" s="236"/>
      <c r="D90" s="86"/>
      <c r="E90" s="86"/>
      <c r="F90" s="277"/>
      <c r="G90" s="277"/>
      <c r="H90" s="279"/>
      <c r="I90" s="276"/>
      <c r="J90" s="86"/>
      <c r="K90" s="390"/>
    </row>
    <row r="91" spans="1:11" x14ac:dyDescent="0.25">
      <c r="A91" s="594" t="s">
        <v>294</v>
      </c>
      <c r="B91" s="595"/>
      <c r="C91" s="596"/>
      <c r="D91" s="95"/>
      <c r="E91" s="95"/>
      <c r="F91" s="220"/>
      <c r="G91" s="282">
        <v>0</v>
      </c>
      <c r="H91" s="279"/>
      <c r="I91" s="276"/>
      <c r="J91" s="97"/>
      <c r="K91" s="207"/>
    </row>
    <row r="92" spans="1:11" x14ac:dyDescent="0.25">
      <c r="A92" s="594" t="s">
        <v>296</v>
      </c>
      <c r="B92" s="595"/>
      <c r="C92" s="596"/>
      <c r="D92" s="88">
        <v>119970000</v>
      </c>
      <c r="E92" s="87">
        <v>0</v>
      </c>
      <c r="F92" s="278">
        <v>250000000</v>
      </c>
      <c r="G92" s="278">
        <v>250000000</v>
      </c>
      <c r="H92" s="279"/>
      <c r="I92" s="276"/>
      <c r="J92" s="97"/>
      <c r="K92" s="207"/>
    </row>
    <row r="93" spans="1:11" x14ac:dyDescent="0.25">
      <c r="A93" s="269">
        <v>5</v>
      </c>
      <c r="B93" s="630" t="s">
        <v>321</v>
      </c>
      <c r="C93" s="631"/>
      <c r="D93" s="631"/>
      <c r="E93" s="631"/>
      <c r="F93" s="631"/>
      <c r="G93" s="632"/>
      <c r="H93" s="279"/>
      <c r="I93" s="276"/>
      <c r="J93" s="85"/>
      <c r="K93" s="389"/>
    </row>
    <row r="94" spans="1:11" x14ac:dyDescent="0.25">
      <c r="A94" s="270"/>
      <c r="B94" s="633" t="s">
        <v>255</v>
      </c>
      <c r="C94" s="634"/>
      <c r="D94" s="634"/>
      <c r="E94" s="634"/>
      <c r="F94" s="635"/>
      <c r="G94" s="277"/>
      <c r="H94" s="279"/>
      <c r="I94" s="276"/>
      <c r="J94" s="86"/>
      <c r="K94" s="390"/>
    </row>
    <row r="95" spans="1:11" ht="22.5" x14ac:dyDescent="0.25">
      <c r="A95" s="271"/>
      <c r="B95" s="231" t="s">
        <v>2196</v>
      </c>
      <c r="C95" s="232" t="s">
        <v>322</v>
      </c>
      <c r="D95" s="87">
        <v>0</v>
      </c>
      <c r="E95" s="88">
        <v>857142.85</v>
      </c>
      <c r="F95" s="278">
        <v>2500000</v>
      </c>
      <c r="G95" s="280">
        <v>0</v>
      </c>
      <c r="H95" s="279"/>
      <c r="I95" s="276" t="s">
        <v>4631</v>
      </c>
      <c r="J95" s="85"/>
      <c r="K95" s="389"/>
    </row>
    <row r="96" spans="1:11" ht="22.5" x14ac:dyDescent="0.25">
      <c r="A96" s="206">
        <v>1</v>
      </c>
      <c r="B96" s="233" t="s">
        <v>2197</v>
      </c>
      <c r="C96" s="234" t="s">
        <v>323</v>
      </c>
      <c r="D96" s="90">
        <v>0</v>
      </c>
      <c r="E96" s="91">
        <v>857142.85</v>
      </c>
      <c r="F96" s="218">
        <v>0</v>
      </c>
      <c r="G96" s="218">
        <v>0</v>
      </c>
      <c r="H96" s="279"/>
      <c r="I96" s="276" t="s">
        <v>4631</v>
      </c>
      <c r="J96" s="92">
        <v>0</v>
      </c>
      <c r="K96" s="206"/>
    </row>
    <row r="97" spans="1:11" ht="22.5" x14ac:dyDescent="0.25">
      <c r="A97" s="206">
        <v>2</v>
      </c>
      <c r="B97" s="233" t="s">
        <v>2198</v>
      </c>
      <c r="C97" s="234" t="s">
        <v>324</v>
      </c>
      <c r="D97" s="90">
        <v>0</v>
      </c>
      <c r="E97" s="90">
        <v>0</v>
      </c>
      <c r="F97" s="218">
        <v>0</v>
      </c>
      <c r="G97" s="218">
        <v>0</v>
      </c>
      <c r="H97" s="279"/>
      <c r="I97" s="276" t="s">
        <v>4631</v>
      </c>
      <c r="J97" s="92">
        <v>0</v>
      </c>
      <c r="K97" s="206"/>
    </row>
    <row r="98" spans="1:11" ht="22.5" x14ac:dyDescent="0.25">
      <c r="A98" s="206">
        <v>3</v>
      </c>
      <c r="B98" s="233" t="s">
        <v>2199</v>
      </c>
      <c r="C98" s="234" t="s">
        <v>325</v>
      </c>
      <c r="D98" s="90">
        <v>0</v>
      </c>
      <c r="E98" s="90">
        <v>0</v>
      </c>
      <c r="F98" s="218">
        <v>0</v>
      </c>
      <c r="G98" s="218">
        <v>0</v>
      </c>
      <c r="H98" s="279"/>
      <c r="I98" s="276" t="s">
        <v>4631</v>
      </c>
      <c r="J98" s="92">
        <v>0</v>
      </c>
      <c r="K98" s="206"/>
    </row>
    <row r="99" spans="1:11" ht="22.5" x14ac:dyDescent="0.25">
      <c r="A99" s="206">
        <v>4</v>
      </c>
      <c r="B99" s="233" t="s">
        <v>2200</v>
      </c>
      <c r="C99" s="234" t="s">
        <v>326</v>
      </c>
      <c r="D99" s="90">
        <v>0</v>
      </c>
      <c r="E99" s="90">
        <v>0</v>
      </c>
      <c r="F99" s="219">
        <v>2500000</v>
      </c>
      <c r="G99" s="218">
        <v>0</v>
      </c>
      <c r="H99" s="279"/>
      <c r="I99" s="276" t="s">
        <v>4631</v>
      </c>
      <c r="J99" s="92">
        <v>0</v>
      </c>
      <c r="K99" s="206"/>
    </row>
    <row r="100" spans="1:11" ht="22.5" x14ac:dyDescent="0.25">
      <c r="A100" s="271"/>
      <c r="B100" s="231" t="s">
        <v>2201</v>
      </c>
      <c r="C100" s="232" t="s">
        <v>327</v>
      </c>
      <c r="D100" s="88">
        <v>10000000</v>
      </c>
      <c r="E100" s="88">
        <v>41703928.57</v>
      </c>
      <c r="F100" s="278">
        <v>53500000</v>
      </c>
      <c r="G100" s="278">
        <v>70000000</v>
      </c>
      <c r="H100" s="279"/>
      <c r="I100" s="276" t="s">
        <v>4631</v>
      </c>
      <c r="J100" s="85"/>
      <c r="K100" s="389"/>
    </row>
    <row r="101" spans="1:11" ht="22.5" x14ac:dyDescent="0.25">
      <c r="A101" s="206">
        <v>5</v>
      </c>
      <c r="B101" s="233" t="s">
        <v>2202</v>
      </c>
      <c r="C101" s="234" t="s">
        <v>328</v>
      </c>
      <c r="D101" s="91">
        <v>10000000</v>
      </c>
      <c r="E101" s="91">
        <v>7000000</v>
      </c>
      <c r="F101" s="219">
        <v>12000000</v>
      </c>
      <c r="G101" s="219">
        <v>11000000</v>
      </c>
      <c r="H101" s="279"/>
      <c r="I101" s="276" t="s">
        <v>4631</v>
      </c>
      <c r="J101" s="89" t="s">
        <v>16</v>
      </c>
      <c r="K101" s="206"/>
    </row>
    <row r="102" spans="1:11" ht="22.5" x14ac:dyDescent="0.25">
      <c r="A102" s="206">
        <v>6</v>
      </c>
      <c r="B102" s="233" t="s">
        <v>2203</v>
      </c>
      <c r="C102" s="234" t="s">
        <v>329</v>
      </c>
      <c r="D102" s="90">
        <v>0</v>
      </c>
      <c r="E102" s="91">
        <v>2215000</v>
      </c>
      <c r="F102" s="219">
        <v>3500000</v>
      </c>
      <c r="G102" s="219">
        <v>3000000</v>
      </c>
      <c r="H102" s="279"/>
      <c r="I102" s="276" t="s">
        <v>4631</v>
      </c>
      <c r="J102" s="92">
        <v>0</v>
      </c>
      <c r="K102" s="206"/>
    </row>
    <row r="103" spans="1:11" ht="56.25" x14ac:dyDescent="0.25">
      <c r="A103" s="206">
        <v>7</v>
      </c>
      <c r="B103" s="233" t="s">
        <v>2204</v>
      </c>
      <c r="C103" s="234" t="s">
        <v>330</v>
      </c>
      <c r="D103" s="90">
        <v>0</v>
      </c>
      <c r="E103" s="91">
        <v>3500000</v>
      </c>
      <c r="F103" s="219">
        <v>3500000</v>
      </c>
      <c r="G103" s="219">
        <v>5000000</v>
      </c>
      <c r="H103" s="279"/>
      <c r="I103" s="276" t="s">
        <v>4631</v>
      </c>
      <c r="J103" s="92">
        <v>0</v>
      </c>
      <c r="K103" s="206"/>
    </row>
    <row r="104" spans="1:11" ht="22.5" x14ac:dyDescent="0.25">
      <c r="A104" s="206">
        <v>8</v>
      </c>
      <c r="B104" s="233" t="s">
        <v>2205</v>
      </c>
      <c r="C104" s="234" t="s">
        <v>331</v>
      </c>
      <c r="D104" s="90">
        <v>0</v>
      </c>
      <c r="E104" s="91">
        <v>6942500</v>
      </c>
      <c r="F104" s="219">
        <v>8000000</v>
      </c>
      <c r="G104" s="219">
        <v>10000000</v>
      </c>
      <c r="H104" s="279"/>
      <c r="I104" s="276" t="s">
        <v>4631</v>
      </c>
      <c r="J104" s="92">
        <v>0</v>
      </c>
      <c r="K104" s="206"/>
    </row>
    <row r="105" spans="1:11" ht="22.5" x14ac:dyDescent="0.25">
      <c r="A105" s="206">
        <v>9</v>
      </c>
      <c r="B105" s="233" t="s">
        <v>2206</v>
      </c>
      <c r="C105" s="234" t="s">
        <v>332</v>
      </c>
      <c r="D105" s="90">
        <v>0</v>
      </c>
      <c r="E105" s="91">
        <v>3571428.57</v>
      </c>
      <c r="F105" s="219">
        <v>4000000</v>
      </c>
      <c r="G105" s="218">
        <v>0</v>
      </c>
      <c r="H105" s="279"/>
      <c r="I105" s="276" t="s">
        <v>4631</v>
      </c>
      <c r="J105" s="92">
        <v>0</v>
      </c>
      <c r="K105" s="206"/>
    </row>
    <row r="106" spans="1:11" ht="22.5" x14ac:dyDescent="0.25">
      <c r="A106" s="206">
        <v>10</v>
      </c>
      <c r="B106" s="233" t="s">
        <v>2207</v>
      </c>
      <c r="C106" s="234" t="s">
        <v>333</v>
      </c>
      <c r="D106" s="90">
        <v>0</v>
      </c>
      <c r="E106" s="90">
        <v>0</v>
      </c>
      <c r="F106" s="218">
        <v>0</v>
      </c>
      <c r="G106" s="219">
        <v>9000000</v>
      </c>
      <c r="H106" s="279"/>
      <c r="I106" s="276" t="s">
        <v>4631</v>
      </c>
      <c r="J106" s="92">
        <v>0</v>
      </c>
      <c r="K106" s="206"/>
    </row>
    <row r="107" spans="1:11" ht="22.5" x14ac:dyDescent="0.25">
      <c r="A107" s="206">
        <v>11</v>
      </c>
      <c r="B107" s="233" t="s">
        <v>2208</v>
      </c>
      <c r="C107" s="234" t="s">
        <v>334</v>
      </c>
      <c r="D107" s="90">
        <v>0</v>
      </c>
      <c r="E107" s="90">
        <v>0</v>
      </c>
      <c r="F107" s="218">
        <v>0</v>
      </c>
      <c r="G107" s="218">
        <v>0</v>
      </c>
      <c r="H107" s="279"/>
      <c r="I107" s="276" t="s">
        <v>4631</v>
      </c>
      <c r="J107" s="92">
        <v>0</v>
      </c>
      <c r="K107" s="206"/>
    </row>
    <row r="108" spans="1:11" ht="45" x14ac:dyDescent="0.25">
      <c r="A108" s="206">
        <v>12</v>
      </c>
      <c r="B108" s="233" t="s">
        <v>2209</v>
      </c>
      <c r="C108" s="234" t="s">
        <v>335</v>
      </c>
      <c r="D108" s="90">
        <v>0</v>
      </c>
      <c r="E108" s="90">
        <v>0</v>
      </c>
      <c r="F108" s="218">
        <v>0</v>
      </c>
      <c r="G108" s="219">
        <v>8000000</v>
      </c>
      <c r="H108" s="279"/>
      <c r="I108" s="276" t="s">
        <v>4631</v>
      </c>
      <c r="J108" s="92">
        <v>0</v>
      </c>
      <c r="K108" s="206"/>
    </row>
    <row r="109" spans="1:11" ht="22.5" x14ac:dyDescent="0.25">
      <c r="A109" s="206">
        <v>13</v>
      </c>
      <c r="B109" s="233" t="s">
        <v>2210</v>
      </c>
      <c r="C109" s="234" t="s">
        <v>336</v>
      </c>
      <c r="D109" s="90">
        <v>0</v>
      </c>
      <c r="E109" s="91">
        <v>5000000</v>
      </c>
      <c r="F109" s="219">
        <v>5000000</v>
      </c>
      <c r="G109" s="219">
        <v>1000000</v>
      </c>
      <c r="H109" s="279"/>
      <c r="I109" s="276" t="s">
        <v>4631</v>
      </c>
      <c r="J109" s="92">
        <v>0</v>
      </c>
      <c r="K109" s="206"/>
    </row>
    <row r="110" spans="1:11" ht="22.5" x14ac:dyDescent="0.25">
      <c r="A110" s="206">
        <v>14</v>
      </c>
      <c r="B110" s="233" t="s">
        <v>2211</v>
      </c>
      <c r="C110" s="234" t="s">
        <v>337</v>
      </c>
      <c r="D110" s="90">
        <v>0</v>
      </c>
      <c r="E110" s="91">
        <v>2000000</v>
      </c>
      <c r="F110" s="219">
        <v>2000000</v>
      </c>
      <c r="G110" s="219">
        <v>2000000</v>
      </c>
      <c r="H110" s="279"/>
      <c r="I110" s="276" t="s">
        <v>4631</v>
      </c>
      <c r="J110" s="92">
        <v>0</v>
      </c>
      <c r="K110" s="206"/>
    </row>
    <row r="111" spans="1:11" ht="22.5" x14ac:dyDescent="0.25">
      <c r="A111" s="206">
        <v>15</v>
      </c>
      <c r="B111" s="233" t="s">
        <v>2212</v>
      </c>
      <c r="C111" s="234" t="s">
        <v>338</v>
      </c>
      <c r="D111" s="90">
        <v>0</v>
      </c>
      <c r="E111" s="91">
        <v>6000000</v>
      </c>
      <c r="F111" s="219">
        <v>8500000</v>
      </c>
      <c r="G111" s="219">
        <v>12000000</v>
      </c>
      <c r="H111" s="279"/>
      <c r="I111" s="276" t="s">
        <v>4631</v>
      </c>
      <c r="J111" s="92">
        <v>0</v>
      </c>
      <c r="K111" s="206"/>
    </row>
    <row r="112" spans="1:11" ht="22.5" x14ac:dyDescent="0.25">
      <c r="A112" s="206">
        <v>16</v>
      </c>
      <c r="B112" s="233" t="s">
        <v>2213</v>
      </c>
      <c r="C112" s="234" t="s">
        <v>339</v>
      </c>
      <c r="D112" s="90">
        <v>0</v>
      </c>
      <c r="E112" s="91">
        <v>500000</v>
      </c>
      <c r="F112" s="219">
        <v>500000</v>
      </c>
      <c r="G112" s="218">
        <v>0</v>
      </c>
      <c r="H112" s="279"/>
      <c r="I112" s="276" t="s">
        <v>4631</v>
      </c>
      <c r="J112" s="92">
        <v>0</v>
      </c>
      <c r="K112" s="206"/>
    </row>
    <row r="113" spans="1:11" ht="22.5" x14ac:dyDescent="0.25">
      <c r="A113" s="206">
        <v>17</v>
      </c>
      <c r="B113" s="233" t="s">
        <v>2214</v>
      </c>
      <c r="C113" s="234" t="s">
        <v>340</v>
      </c>
      <c r="D113" s="90">
        <v>0</v>
      </c>
      <c r="E113" s="91">
        <v>4975000</v>
      </c>
      <c r="F113" s="219">
        <v>6500000</v>
      </c>
      <c r="G113" s="219">
        <v>9000000</v>
      </c>
      <c r="H113" s="279"/>
      <c r="I113" s="276" t="s">
        <v>4631</v>
      </c>
      <c r="J113" s="92">
        <v>0</v>
      </c>
      <c r="K113" s="206"/>
    </row>
    <row r="114" spans="1:11" ht="22.5" x14ac:dyDescent="0.25">
      <c r="A114" s="208" t="s">
        <v>294</v>
      </c>
      <c r="B114" s="52"/>
      <c r="C114" s="237"/>
      <c r="D114" s="93">
        <v>10000000</v>
      </c>
      <c r="E114" s="93">
        <v>42561071.420000002</v>
      </c>
      <c r="F114" s="281">
        <v>56000000</v>
      </c>
      <c r="G114" s="281">
        <v>70000000</v>
      </c>
      <c r="H114" s="279"/>
      <c r="I114" s="276" t="s">
        <v>4631</v>
      </c>
      <c r="J114" s="94"/>
      <c r="K114" s="391"/>
    </row>
    <row r="115" spans="1:11" ht="22.5" x14ac:dyDescent="0.25">
      <c r="A115" s="270"/>
      <c r="B115" s="235" t="s">
        <v>295</v>
      </c>
      <c r="C115" s="236"/>
      <c r="D115" s="86"/>
      <c r="E115" s="86"/>
      <c r="F115" s="277"/>
      <c r="G115" s="277"/>
      <c r="H115" s="279"/>
      <c r="I115" s="276" t="s">
        <v>4631</v>
      </c>
      <c r="J115" s="86"/>
      <c r="K115" s="390"/>
    </row>
    <row r="116" spans="1:11" ht="22.5" x14ac:dyDescent="0.25">
      <c r="A116" s="208" t="s">
        <v>294</v>
      </c>
      <c r="B116" s="52"/>
      <c r="C116" s="237"/>
      <c r="D116" s="95"/>
      <c r="E116" s="95"/>
      <c r="F116" s="220"/>
      <c r="G116" s="282">
        <v>0</v>
      </c>
      <c r="H116" s="279"/>
      <c r="I116" s="276" t="s">
        <v>4631</v>
      </c>
      <c r="J116" s="97"/>
      <c r="K116" s="207"/>
    </row>
    <row r="117" spans="1:11" ht="22.5" x14ac:dyDescent="0.25">
      <c r="A117" s="208" t="s">
        <v>296</v>
      </c>
      <c r="B117" s="52"/>
      <c r="C117" s="237"/>
      <c r="D117" s="88">
        <v>10000000</v>
      </c>
      <c r="E117" s="88">
        <v>42561071.420000002</v>
      </c>
      <c r="F117" s="278">
        <v>56000000</v>
      </c>
      <c r="G117" s="278">
        <v>70000000</v>
      </c>
      <c r="H117" s="279"/>
      <c r="I117" s="276" t="s">
        <v>4631</v>
      </c>
      <c r="J117" s="97"/>
      <c r="K117" s="207"/>
    </row>
    <row r="118" spans="1:11" ht="22.5" x14ac:dyDescent="0.25">
      <c r="A118" s="269">
        <v>6</v>
      </c>
      <c r="B118" s="589" t="s">
        <v>341</v>
      </c>
      <c r="C118" s="590"/>
      <c r="D118" s="590"/>
      <c r="E118" s="590"/>
      <c r="F118" s="590"/>
      <c r="G118" s="591"/>
      <c r="H118" s="279"/>
      <c r="I118" s="276" t="s">
        <v>4631</v>
      </c>
      <c r="J118" s="85"/>
      <c r="K118" s="389"/>
    </row>
    <row r="119" spans="1:11" ht="22.5" x14ac:dyDescent="0.25">
      <c r="A119" s="270"/>
      <c r="B119" s="592" t="s">
        <v>255</v>
      </c>
      <c r="C119" s="615"/>
      <c r="D119" s="615"/>
      <c r="E119" s="593"/>
      <c r="F119" s="277"/>
      <c r="G119" s="277"/>
      <c r="H119" s="279"/>
      <c r="I119" s="276" t="s">
        <v>4631</v>
      </c>
      <c r="J119" s="86"/>
      <c r="K119" s="390"/>
    </row>
    <row r="120" spans="1:11" ht="22.5" x14ac:dyDescent="0.25">
      <c r="A120" s="271"/>
      <c r="B120" s="231" t="s">
        <v>2215</v>
      </c>
      <c r="C120" s="232" t="s">
        <v>342</v>
      </c>
      <c r="D120" s="88">
        <v>224733934.13</v>
      </c>
      <c r="E120" s="88">
        <v>70487615.599999994</v>
      </c>
      <c r="F120" s="278">
        <v>150000000</v>
      </c>
      <c r="G120" s="278">
        <v>160000000</v>
      </c>
      <c r="H120" s="279"/>
      <c r="I120" s="276" t="s">
        <v>4631</v>
      </c>
      <c r="J120" s="85"/>
      <c r="K120" s="389"/>
    </row>
    <row r="121" spans="1:11" ht="22.5" x14ac:dyDescent="0.25">
      <c r="A121" s="206">
        <v>1</v>
      </c>
      <c r="B121" s="233" t="s">
        <v>2216</v>
      </c>
      <c r="C121" s="234" t="s">
        <v>342</v>
      </c>
      <c r="D121" s="91">
        <v>224733934.13</v>
      </c>
      <c r="E121" s="91">
        <v>70487615.599999994</v>
      </c>
      <c r="F121" s="219">
        <v>150000000</v>
      </c>
      <c r="G121" s="219">
        <v>160000000</v>
      </c>
      <c r="H121" s="279"/>
      <c r="I121" s="276" t="s">
        <v>4631</v>
      </c>
      <c r="J121" s="89" t="s">
        <v>16</v>
      </c>
      <c r="K121" s="206"/>
    </row>
    <row r="122" spans="1:11" ht="22.5" x14ac:dyDescent="0.25">
      <c r="A122" s="271"/>
      <c r="B122" s="231" t="s">
        <v>2217</v>
      </c>
      <c r="C122" s="232" t="s">
        <v>343</v>
      </c>
      <c r="D122" s="88">
        <v>434445148.58999997</v>
      </c>
      <c r="E122" s="88">
        <v>322584814.83999997</v>
      </c>
      <c r="F122" s="278">
        <v>700000000</v>
      </c>
      <c r="G122" s="278">
        <v>375000000</v>
      </c>
      <c r="H122" s="279"/>
      <c r="I122" s="276" t="s">
        <v>4631</v>
      </c>
      <c r="J122" s="85"/>
      <c r="K122" s="389"/>
    </row>
    <row r="123" spans="1:11" ht="22.5" x14ac:dyDescent="0.25">
      <c r="A123" s="206">
        <v>2</v>
      </c>
      <c r="B123" s="233" t="s">
        <v>2218</v>
      </c>
      <c r="C123" s="234" t="s">
        <v>344</v>
      </c>
      <c r="D123" s="91">
        <v>434445148.58999997</v>
      </c>
      <c r="E123" s="91">
        <v>322584814.83999997</v>
      </c>
      <c r="F123" s="219">
        <v>700000000</v>
      </c>
      <c r="G123" s="219">
        <v>375000000</v>
      </c>
      <c r="H123" s="279"/>
      <c r="I123" s="276" t="s">
        <v>4631</v>
      </c>
      <c r="J123" s="89" t="s">
        <v>16</v>
      </c>
      <c r="K123" s="206"/>
    </row>
    <row r="124" spans="1:11" ht="22.5" x14ac:dyDescent="0.25">
      <c r="A124" s="271"/>
      <c r="B124" s="231" t="s">
        <v>2219</v>
      </c>
      <c r="C124" s="232" t="s">
        <v>345</v>
      </c>
      <c r="D124" s="88">
        <v>20841960.899999999</v>
      </c>
      <c r="E124" s="88">
        <v>15955146.82</v>
      </c>
      <c r="F124" s="278">
        <v>40000000</v>
      </c>
      <c r="G124" s="278">
        <v>178000000</v>
      </c>
      <c r="H124" s="279"/>
      <c r="I124" s="276" t="s">
        <v>4631</v>
      </c>
      <c r="J124" s="85"/>
      <c r="K124" s="389"/>
    </row>
    <row r="125" spans="1:11" ht="22.5" x14ac:dyDescent="0.25">
      <c r="A125" s="206">
        <v>3</v>
      </c>
      <c r="B125" s="233" t="s">
        <v>2220</v>
      </c>
      <c r="C125" s="234" t="s">
        <v>346</v>
      </c>
      <c r="D125" s="91">
        <v>6432639.4000000004</v>
      </c>
      <c r="E125" s="91">
        <v>3847180.82</v>
      </c>
      <c r="F125" s="219">
        <v>10000000</v>
      </c>
      <c r="G125" s="219">
        <v>15000000</v>
      </c>
      <c r="H125" s="279"/>
      <c r="I125" s="276" t="s">
        <v>4631</v>
      </c>
      <c r="J125" s="89" t="s">
        <v>16</v>
      </c>
      <c r="K125" s="206"/>
    </row>
    <row r="126" spans="1:11" ht="22.5" x14ac:dyDescent="0.25">
      <c r="A126" s="206">
        <v>4</v>
      </c>
      <c r="B126" s="233" t="s">
        <v>2221</v>
      </c>
      <c r="C126" s="234" t="s">
        <v>347</v>
      </c>
      <c r="D126" s="91">
        <v>14409321.5</v>
      </c>
      <c r="E126" s="91">
        <v>12107966</v>
      </c>
      <c r="F126" s="219">
        <v>30000000</v>
      </c>
      <c r="G126" s="219">
        <v>43000000</v>
      </c>
      <c r="H126" s="279"/>
      <c r="I126" s="276" t="s">
        <v>4631</v>
      </c>
      <c r="J126" s="89" t="s">
        <v>16</v>
      </c>
      <c r="K126" s="206"/>
    </row>
    <row r="127" spans="1:11" ht="22.5" x14ac:dyDescent="0.25">
      <c r="A127" s="206">
        <v>5</v>
      </c>
      <c r="B127" s="233" t="s">
        <v>2222</v>
      </c>
      <c r="C127" s="234" t="s">
        <v>348</v>
      </c>
      <c r="D127" s="90">
        <v>0</v>
      </c>
      <c r="E127" s="90">
        <v>0</v>
      </c>
      <c r="F127" s="218">
        <v>0</v>
      </c>
      <c r="G127" s="219">
        <v>120000000</v>
      </c>
      <c r="H127" s="279"/>
      <c r="I127" s="276" t="s">
        <v>4631</v>
      </c>
      <c r="J127" s="92">
        <v>0</v>
      </c>
      <c r="K127" s="206"/>
    </row>
    <row r="128" spans="1:11" ht="22.5" x14ac:dyDescent="0.25">
      <c r="A128" s="271"/>
      <c r="B128" s="231" t="s">
        <v>2223</v>
      </c>
      <c r="C128" s="232" t="s">
        <v>301</v>
      </c>
      <c r="D128" s="88">
        <v>4375200</v>
      </c>
      <c r="E128" s="87">
        <v>0</v>
      </c>
      <c r="F128" s="280">
        <v>0</v>
      </c>
      <c r="G128" s="278">
        <v>17000000</v>
      </c>
      <c r="H128" s="279"/>
      <c r="I128" s="276" t="s">
        <v>4631</v>
      </c>
      <c r="J128" s="85"/>
      <c r="K128" s="389"/>
    </row>
    <row r="129" spans="1:11" ht="22.5" x14ac:dyDescent="0.25">
      <c r="A129" s="206">
        <v>6</v>
      </c>
      <c r="B129" s="233" t="s">
        <v>2224</v>
      </c>
      <c r="C129" s="234" t="s">
        <v>349</v>
      </c>
      <c r="D129" s="91">
        <v>4375200</v>
      </c>
      <c r="E129" s="90">
        <v>0</v>
      </c>
      <c r="F129" s="218">
        <v>0</v>
      </c>
      <c r="G129" s="219">
        <v>12000000</v>
      </c>
      <c r="H129" s="279"/>
      <c r="I129" s="276" t="s">
        <v>4631</v>
      </c>
      <c r="J129" s="89" t="s">
        <v>16</v>
      </c>
      <c r="K129" s="206"/>
    </row>
    <row r="130" spans="1:11" ht="33.75" x14ac:dyDescent="0.25">
      <c r="A130" s="206">
        <v>7</v>
      </c>
      <c r="B130" s="233" t="s">
        <v>2225</v>
      </c>
      <c r="C130" s="234" t="s">
        <v>350</v>
      </c>
      <c r="D130" s="90">
        <v>0</v>
      </c>
      <c r="E130" s="90">
        <v>0</v>
      </c>
      <c r="F130" s="218">
        <v>0</v>
      </c>
      <c r="G130" s="219">
        <v>5000000</v>
      </c>
      <c r="H130" s="279"/>
      <c r="I130" s="276" t="s">
        <v>4631</v>
      </c>
      <c r="J130" s="92">
        <v>0</v>
      </c>
      <c r="K130" s="206"/>
    </row>
    <row r="131" spans="1:11" ht="22.5" x14ac:dyDescent="0.25">
      <c r="A131" s="208" t="s">
        <v>294</v>
      </c>
      <c r="B131" s="52"/>
      <c r="C131" s="237"/>
      <c r="D131" s="93">
        <v>684396243.62</v>
      </c>
      <c r="E131" s="93">
        <v>409027577.25999999</v>
      </c>
      <c r="F131" s="281">
        <v>890000000</v>
      </c>
      <c r="G131" s="281">
        <v>730000000</v>
      </c>
      <c r="H131" s="279"/>
      <c r="I131" s="276" t="s">
        <v>4631</v>
      </c>
      <c r="J131" s="94"/>
      <c r="K131" s="391"/>
    </row>
    <row r="132" spans="1:11" ht="22.5" x14ac:dyDescent="0.25">
      <c r="A132" s="270"/>
      <c r="B132" s="235" t="s">
        <v>295</v>
      </c>
      <c r="C132" s="236"/>
      <c r="D132" s="86"/>
      <c r="E132" s="86"/>
      <c r="F132" s="277"/>
      <c r="G132" s="277"/>
      <c r="H132" s="279"/>
      <c r="I132" s="276" t="s">
        <v>4631</v>
      </c>
      <c r="J132" s="86"/>
      <c r="K132" s="390"/>
    </row>
    <row r="133" spans="1:11" ht="22.5" x14ac:dyDescent="0.25">
      <c r="A133" s="272"/>
      <c r="B133" s="238" t="s">
        <v>2135</v>
      </c>
      <c r="C133" s="239" t="s">
        <v>351</v>
      </c>
      <c r="D133" s="98"/>
      <c r="E133" s="98"/>
      <c r="F133" s="283"/>
      <c r="G133" s="284">
        <v>830000000</v>
      </c>
      <c r="H133" s="279"/>
      <c r="I133" s="276" t="s">
        <v>4631</v>
      </c>
      <c r="J133" s="98"/>
      <c r="K133" s="392"/>
    </row>
    <row r="134" spans="1:11" ht="22.5" x14ac:dyDescent="0.25">
      <c r="A134" s="273"/>
      <c r="B134" s="231" t="s">
        <v>2226</v>
      </c>
      <c r="C134" s="232" t="s">
        <v>352</v>
      </c>
      <c r="D134" s="85"/>
      <c r="E134" s="85"/>
      <c r="F134" s="285"/>
      <c r="G134" s="278">
        <v>100000000</v>
      </c>
      <c r="H134" s="279"/>
      <c r="I134" s="276" t="s">
        <v>4631</v>
      </c>
      <c r="J134" s="85"/>
      <c r="K134" s="389"/>
    </row>
    <row r="135" spans="1:11" ht="22.5" x14ac:dyDescent="0.25">
      <c r="A135" s="206">
        <v>1</v>
      </c>
      <c r="B135" s="233" t="s">
        <v>2227</v>
      </c>
      <c r="C135" s="240" t="s">
        <v>352</v>
      </c>
      <c r="D135" s="97"/>
      <c r="E135" s="97"/>
      <c r="F135" s="29"/>
      <c r="G135" s="219">
        <v>100000000</v>
      </c>
      <c r="H135" s="279"/>
      <c r="I135" s="276" t="s">
        <v>4631</v>
      </c>
      <c r="J135" s="92">
        <v>0</v>
      </c>
      <c r="K135" s="206"/>
    </row>
    <row r="136" spans="1:11" ht="22.5" x14ac:dyDescent="0.25">
      <c r="A136" s="208" t="s">
        <v>294</v>
      </c>
      <c r="B136" s="52"/>
      <c r="C136" s="237"/>
      <c r="D136" s="95"/>
      <c r="E136" s="95"/>
      <c r="F136" s="220"/>
      <c r="G136" s="281">
        <v>100000000</v>
      </c>
      <c r="H136" s="279"/>
      <c r="I136" s="276" t="s">
        <v>4631</v>
      </c>
      <c r="J136" s="97"/>
      <c r="K136" s="207"/>
    </row>
    <row r="137" spans="1:11" ht="22.5" x14ac:dyDescent="0.25">
      <c r="A137" s="208" t="s">
        <v>296</v>
      </c>
      <c r="B137" s="52"/>
      <c r="C137" s="237"/>
      <c r="D137" s="88">
        <v>684396243.62</v>
      </c>
      <c r="E137" s="88">
        <v>409027577.25999999</v>
      </c>
      <c r="F137" s="278">
        <v>890000000</v>
      </c>
      <c r="G137" s="278">
        <v>830000000</v>
      </c>
      <c r="H137" s="279"/>
      <c r="I137" s="276" t="s">
        <v>4631</v>
      </c>
      <c r="J137" s="97"/>
      <c r="K137" s="207"/>
    </row>
    <row r="138" spans="1:11" ht="22.5" x14ac:dyDescent="0.25">
      <c r="A138" s="269">
        <v>7</v>
      </c>
      <c r="B138" s="589" t="s">
        <v>353</v>
      </c>
      <c r="C138" s="590"/>
      <c r="D138" s="590"/>
      <c r="E138" s="590"/>
      <c r="F138" s="591"/>
      <c r="G138" s="285"/>
      <c r="H138" s="279"/>
      <c r="I138" s="276" t="s">
        <v>4631</v>
      </c>
      <c r="J138" s="85"/>
      <c r="K138" s="389"/>
    </row>
    <row r="139" spans="1:11" ht="22.5" x14ac:dyDescent="0.25">
      <c r="A139" s="270"/>
      <c r="B139" s="592" t="s">
        <v>255</v>
      </c>
      <c r="C139" s="615"/>
      <c r="D139" s="593"/>
      <c r="E139" s="86"/>
      <c r="F139" s="277"/>
      <c r="G139" s="277"/>
      <c r="H139" s="279"/>
      <c r="I139" s="276" t="s">
        <v>4631</v>
      </c>
      <c r="J139" s="86"/>
      <c r="K139" s="390"/>
    </row>
    <row r="140" spans="1:11" ht="22.5" x14ac:dyDescent="0.25">
      <c r="A140" s="271"/>
      <c r="B140" s="231" t="s">
        <v>2228</v>
      </c>
      <c r="C140" s="232" t="s">
        <v>265</v>
      </c>
      <c r="D140" s="88">
        <v>462000</v>
      </c>
      <c r="E140" s="87">
        <v>0</v>
      </c>
      <c r="F140" s="278">
        <v>4180000</v>
      </c>
      <c r="G140" s="278">
        <v>6000000</v>
      </c>
      <c r="H140" s="279"/>
      <c r="I140" s="276" t="s">
        <v>4631</v>
      </c>
      <c r="J140" s="85"/>
      <c r="K140" s="389"/>
    </row>
    <row r="141" spans="1:11" ht="22.5" x14ac:dyDescent="0.25">
      <c r="A141" s="206">
        <v>1</v>
      </c>
      <c r="B141" s="233" t="s">
        <v>2229</v>
      </c>
      <c r="C141" s="234" t="s">
        <v>354</v>
      </c>
      <c r="D141" s="90">
        <v>0</v>
      </c>
      <c r="E141" s="90">
        <v>0</v>
      </c>
      <c r="F141" s="218">
        <v>0</v>
      </c>
      <c r="G141" s="218">
        <v>0</v>
      </c>
      <c r="H141" s="279"/>
      <c r="I141" s="276" t="s">
        <v>4631</v>
      </c>
      <c r="J141" s="89" t="s">
        <v>16</v>
      </c>
      <c r="K141" s="206"/>
    </row>
    <row r="142" spans="1:11" ht="45" x14ac:dyDescent="0.25">
      <c r="A142" s="206">
        <v>2</v>
      </c>
      <c r="B142" s="233" t="s">
        <v>2230</v>
      </c>
      <c r="C142" s="234" t="s">
        <v>355</v>
      </c>
      <c r="D142" s="91">
        <v>462000</v>
      </c>
      <c r="E142" s="90">
        <v>0</v>
      </c>
      <c r="F142" s="219">
        <v>2180000</v>
      </c>
      <c r="G142" s="218">
        <v>0</v>
      </c>
      <c r="H142" s="279"/>
      <c r="I142" s="276" t="s">
        <v>4631</v>
      </c>
      <c r="J142" s="89" t="s">
        <v>16</v>
      </c>
      <c r="K142" s="206"/>
    </row>
    <row r="143" spans="1:11" ht="22.5" x14ac:dyDescent="0.25">
      <c r="A143" s="206">
        <v>3</v>
      </c>
      <c r="B143" s="233" t="s">
        <v>2231</v>
      </c>
      <c r="C143" s="234" t="s">
        <v>356</v>
      </c>
      <c r="D143" s="90">
        <v>0</v>
      </c>
      <c r="E143" s="90">
        <v>0</v>
      </c>
      <c r="F143" s="219">
        <v>2000000</v>
      </c>
      <c r="G143" s="219">
        <v>6000000</v>
      </c>
      <c r="H143" s="279"/>
      <c r="I143" s="276" t="s">
        <v>4631</v>
      </c>
      <c r="J143" s="92">
        <v>0</v>
      </c>
      <c r="K143" s="206"/>
    </row>
    <row r="144" spans="1:11" ht="22.5" x14ac:dyDescent="0.25">
      <c r="A144" s="208" t="s">
        <v>294</v>
      </c>
      <c r="B144" s="52"/>
      <c r="C144" s="237"/>
      <c r="D144" s="93">
        <v>462000</v>
      </c>
      <c r="E144" s="96">
        <v>0</v>
      </c>
      <c r="F144" s="281">
        <v>4180000</v>
      </c>
      <c r="G144" s="281">
        <v>6000000</v>
      </c>
      <c r="H144" s="279"/>
      <c r="I144" s="276" t="s">
        <v>4631</v>
      </c>
      <c r="J144" s="94"/>
      <c r="K144" s="391"/>
    </row>
    <row r="145" spans="1:11" ht="22.5" x14ac:dyDescent="0.25">
      <c r="A145" s="270"/>
      <c r="B145" s="235" t="s">
        <v>295</v>
      </c>
      <c r="C145" s="236"/>
      <c r="D145" s="86"/>
      <c r="E145" s="86"/>
      <c r="F145" s="277"/>
      <c r="G145" s="277"/>
      <c r="H145" s="279"/>
      <c r="I145" s="276" t="s">
        <v>4631</v>
      </c>
      <c r="J145" s="86"/>
      <c r="K145" s="390"/>
    </row>
    <row r="146" spans="1:11" ht="22.5" x14ac:dyDescent="0.25">
      <c r="A146" s="208" t="s">
        <v>294</v>
      </c>
      <c r="B146" s="52"/>
      <c r="C146" s="237"/>
      <c r="D146" s="95"/>
      <c r="E146" s="95"/>
      <c r="F146" s="220"/>
      <c r="G146" s="282">
        <v>0</v>
      </c>
      <c r="H146" s="279"/>
      <c r="I146" s="276" t="s">
        <v>4631</v>
      </c>
      <c r="J146" s="97"/>
      <c r="K146" s="207"/>
    </row>
    <row r="147" spans="1:11" ht="22.5" x14ac:dyDescent="0.25">
      <c r="A147" s="208" t="s">
        <v>296</v>
      </c>
      <c r="B147" s="52"/>
      <c r="C147" s="237"/>
      <c r="D147" s="88">
        <v>462000</v>
      </c>
      <c r="E147" s="87">
        <v>0</v>
      </c>
      <c r="F147" s="278">
        <v>4180000</v>
      </c>
      <c r="G147" s="278">
        <v>6000000</v>
      </c>
      <c r="H147" s="279"/>
      <c r="I147" s="276" t="s">
        <v>4631</v>
      </c>
      <c r="J147" s="97"/>
      <c r="K147" s="207"/>
    </row>
    <row r="148" spans="1:11" ht="22.5" x14ac:dyDescent="0.25">
      <c r="A148" s="269">
        <v>8</v>
      </c>
      <c r="B148" s="589" t="s">
        <v>5857</v>
      </c>
      <c r="C148" s="590"/>
      <c r="D148" s="590"/>
      <c r="E148" s="590"/>
      <c r="F148" s="590"/>
      <c r="G148" s="591"/>
      <c r="H148" s="279"/>
      <c r="I148" s="276" t="s">
        <v>4631</v>
      </c>
      <c r="J148" s="85"/>
      <c r="K148" s="389"/>
    </row>
    <row r="149" spans="1:11" ht="22.5" x14ac:dyDescent="0.25">
      <c r="A149" s="270"/>
      <c r="B149" s="592" t="s">
        <v>255</v>
      </c>
      <c r="C149" s="615"/>
      <c r="D149" s="615"/>
      <c r="E149" s="593"/>
      <c r="F149" s="277"/>
      <c r="G149" s="277"/>
      <c r="H149" s="279"/>
      <c r="I149" s="276" t="s">
        <v>4631</v>
      </c>
      <c r="J149" s="86"/>
      <c r="K149" s="390"/>
    </row>
    <row r="150" spans="1:11" ht="22.5" x14ac:dyDescent="0.25">
      <c r="A150" s="271"/>
      <c r="B150" s="231" t="s">
        <v>2232</v>
      </c>
      <c r="C150" s="232" t="s">
        <v>357</v>
      </c>
      <c r="D150" s="88">
        <v>150387629.24000001</v>
      </c>
      <c r="E150" s="87">
        <v>0</v>
      </c>
      <c r="F150" s="280">
        <v>0</v>
      </c>
      <c r="G150" s="280">
        <v>0</v>
      </c>
      <c r="H150" s="279"/>
      <c r="I150" s="276" t="s">
        <v>4631</v>
      </c>
      <c r="J150" s="85"/>
      <c r="K150" s="389"/>
    </row>
    <row r="151" spans="1:11" ht="22.5" x14ac:dyDescent="0.25">
      <c r="A151" s="206">
        <v>1</v>
      </c>
      <c r="B151" s="233" t="s">
        <v>2233</v>
      </c>
      <c r="C151" s="234" t="s">
        <v>358</v>
      </c>
      <c r="D151" s="90">
        <v>0</v>
      </c>
      <c r="E151" s="90">
        <v>0</v>
      </c>
      <c r="F151" s="218">
        <v>0</v>
      </c>
      <c r="G151" s="218">
        <v>0</v>
      </c>
      <c r="H151" s="279"/>
      <c r="I151" s="276" t="s">
        <v>4631</v>
      </c>
      <c r="J151" s="92">
        <v>0</v>
      </c>
      <c r="K151" s="206"/>
    </row>
    <row r="152" spans="1:11" ht="33.75" x14ac:dyDescent="0.25">
      <c r="A152" s="206">
        <v>2</v>
      </c>
      <c r="B152" s="233" t="s">
        <v>2234</v>
      </c>
      <c r="C152" s="234" t="s">
        <v>359</v>
      </c>
      <c r="D152" s="91">
        <v>150387629.24000001</v>
      </c>
      <c r="E152" s="90">
        <v>0</v>
      </c>
      <c r="F152" s="218">
        <v>0</v>
      </c>
      <c r="G152" s="218">
        <v>0</v>
      </c>
      <c r="H152" s="279"/>
      <c r="I152" s="276" t="s">
        <v>4631</v>
      </c>
      <c r="J152" s="92">
        <v>0</v>
      </c>
      <c r="K152" s="206"/>
    </row>
    <row r="153" spans="1:11" ht="22.5" x14ac:dyDescent="0.25">
      <c r="A153" s="271"/>
      <c r="B153" s="231" t="s">
        <v>2235</v>
      </c>
      <c r="C153" s="232" t="s">
        <v>360</v>
      </c>
      <c r="D153" s="88">
        <v>5422127.4500000002</v>
      </c>
      <c r="E153" s="88">
        <v>459784722.61000001</v>
      </c>
      <c r="F153" s="278">
        <v>2125000000</v>
      </c>
      <c r="G153" s="278">
        <v>1647906813</v>
      </c>
      <c r="H153" s="279"/>
      <c r="I153" s="276" t="s">
        <v>4631</v>
      </c>
      <c r="J153" s="85"/>
      <c r="K153" s="389"/>
    </row>
    <row r="154" spans="1:11" ht="22.5" x14ac:dyDescent="0.25">
      <c r="A154" s="206">
        <v>3</v>
      </c>
      <c r="B154" s="233" t="s">
        <v>2236</v>
      </c>
      <c r="C154" s="234" t="s">
        <v>361</v>
      </c>
      <c r="D154" s="91">
        <v>5422127.4500000002</v>
      </c>
      <c r="E154" s="91">
        <v>3314000</v>
      </c>
      <c r="F154" s="219">
        <v>25000000</v>
      </c>
      <c r="G154" s="218">
        <v>0</v>
      </c>
      <c r="H154" s="279"/>
      <c r="I154" s="276" t="s">
        <v>4631</v>
      </c>
      <c r="J154" s="89" t="s">
        <v>16</v>
      </c>
      <c r="K154" s="206"/>
    </row>
    <row r="155" spans="1:11" ht="22.5" x14ac:dyDescent="0.25">
      <c r="A155" s="206">
        <v>4</v>
      </c>
      <c r="B155" s="233" t="s">
        <v>2237</v>
      </c>
      <c r="C155" s="234" t="s">
        <v>362</v>
      </c>
      <c r="D155" s="90">
        <v>0</v>
      </c>
      <c r="E155" s="90">
        <v>0</v>
      </c>
      <c r="F155" s="218">
        <v>0</v>
      </c>
      <c r="G155" s="218">
        <v>0</v>
      </c>
      <c r="H155" s="279"/>
      <c r="I155" s="276" t="s">
        <v>4631</v>
      </c>
      <c r="J155" s="92">
        <v>0</v>
      </c>
      <c r="K155" s="206"/>
    </row>
    <row r="156" spans="1:11" ht="22.5" x14ac:dyDescent="0.25">
      <c r="A156" s="206">
        <v>5</v>
      </c>
      <c r="B156" s="233" t="s">
        <v>2238</v>
      </c>
      <c r="C156" s="234" t="s">
        <v>363</v>
      </c>
      <c r="D156" s="90">
        <v>0</v>
      </c>
      <c r="E156" s="91">
        <v>456470722.61000001</v>
      </c>
      <c r="F156" s="219">
        <v>1000000000</v>
      </c>
      <c r="G156" s="219">
        <v>520306813</v>
      </c>
      <c r="H156" s="279"/>
      <c r="I156" s="276" t="s">
        <v>4631</v>
      </c>
      <c r="J156" s="92">
        <v>0</v>
      </c>
      <c r="K156" s="206"/>
    </row>
    <row r="157" spans="1:11" ht="22.5" x14ac:dyDescent="0.25">
      <c r="A157" s="206">
        <v>6</v>
      </c>
      <c r="B157" s="233" t="s">
        <v>2239</v>
      </c>
      <c r="C157" s="234" t="s">
        <v>364</v>
      </c>
      <c r="D157" s="90">
        <v>0</v>
      </c>
      <c r="E157" s="90">
        <v>0</v>
      </c>
      <c r="F157" s="218">
        <v>0</v>
      </c>
      <c r="G157" s="218">
        <v>0</v>
      </c>
      <c r="H157" s="279"/>
      <c r="I157" s="276" t="s">
        <v>4631</v>
      </c>
      <c r="J157" s="92">
        <v>0</v>
      </c>
      <c r="K157" s="206"/>
    </row>
    <row r="158" spans="1:11" ht="22.5" x14ac:dyDescent="0.25">
      <c r="A158" s="206">
        <v>7</v>
      </c>
      <c r="B158" s="233" t="s">
        <v>2240</v>
      </c>
      <c r="C158" s="234" t="s">
        <v>365</v>
      </c>
      <c r="D158" s="90">
        <v>0</v>
      </c>
      <c r="E158" s="90">
        <v>0</v>
      </c>
      <c r="F158" s="218">
        <v>0</v>
      </c>
      <c r="G158" s="218">
        <v>0</v>
      </c>
      <c r="H158" s="279"/>
      <c r="I158" s="276" t="s">
        <v>4631</v>
      </c>
      <c r="J158" s="92">
        <v>0</v>
      </c>
      <c r="K158" s="206"/>
    </row>
    <row r="159" spans="1:11" ht="22.5" x14ac:dyDescent="0.25">
      <c r="A159" s="206">
        <v>8</v>
      </c>
      <c r="B159" s="233" t="s">
        <v>2241</v>
      </c>
      <c r="C159" s="234" t="s">
        <v>366</v>
      </c>
      <c r="D159" s="90">
        <v>0</v>
      </c>
      <c r="E159" s="90">
        <v>0</v>
      </c>
      <c r="F159" s="219">
        <v>1000000000</v>
      </c>
      <c r="G159" s="219">
        <v>100000000</v>
      </c>
      <c r="H159" s="279"/>
      <c r="I159" s="276" t="s">
        <v>4631</v>
      </c>
      <c r="J159" s="92">
        <v>0</v>
      </c>
      <c r="K159" s="206"/>
    </row>
    <row r="160" spans="1:11" ht="22.5" x14ac:dyDescent="0.25">
      <c r="A160" s="206">
        <v>9</v>
      </c>
      <c r="B160" s="233" t="s">
        <v>2242</v>
      </c>
      <c r="C160" s="234" t="s">
        <v>367</v>
      </c>
      <c r="D160" s="90">
        <v>0</v>
      </c>
      <c r="E160" s="90">
        <v>0</v>
      </c>
      <c r="F160" s="219">
        <v>100000000</v>
      </c>
      <c r="G160" s="219">
        <v>1000000000</v>
      </c>
      <c r="H160" s="279"/>
      <c r="I160" s="276" t="s">
        <v>4631</v>
      </c>
      <c r="J160" s="92">
        <v>0</v>
      </c>
      <c r="K160" s="206"/>
    </row>
    <row r="161" spans="1:11" ht="22.5" x14ac:dyDescent="0.25">
      <c r="A161" s="206">
        <v>10</v>
      </c>
      <c r="B161" s="233" t="s">
        <v>2243</v>
      </c>
      <c r="C161" s="234" t="s">
        <v>368</v>
      </c>
      <c r="D161" s="90">
        <v>0</v>
      </c>
      <c r="E161" s="90">
        <v>0</v>
      </c>
      <c r="F161" s="218">
        <v>0</v>
      </c>
      <c r="G161" s="219">
        <v>450000</v>
      </c>
      <c r="H161" s="279"/>
      <c r="I161" s="276" t="s">
        <v>4631</v>
      </c>
      <c r="J161" s="92">
        <v>0</v>
      </c>
      <c r="K161" s="206"/>
    </row>
    <row r="162" spans="1:11" ht="22.5" x14ac:dyDescent="0.25">
      <c r="A162" s="206">
        <v>11</v>
      </c>
      <c r="B162" s="233" t="s">
        <v>2244</v>
      </c>
      <c r="C162" s="234" t="s">
        <v>369</v>
      </c>
      <c r="D162" s="90">
        <v>0</v>
      </c>
      <c r="E162" s="90">
        <v>0</v>
      </c>
      <c r="F162" s="218">
        <v>0</v>
      </c>
      <c r="G162" s="219">
        <v>7000000</v>
      </c>
      <c r="H162" s="279"/>
      <c r="I162" s="276" t="s">
        <v>4631</v>
      </c>
      <c r="J162" s="92">
        <v>0</v>
      </c>
      <c r="K162" s="206"/>
    </row>
    <row r="163" spans="1:11" ht="22.5" x14ac:dyDescent="0.25">
      <c r="A163" s="206">
        <v>12</v>
      </c>
      <c r="B163" s="233" t="s">
        <v>2245</v>
      </c>
      <c r="C163" s="234" t="s">
        <v>370</v>
      </c>
      <c r="D163" s="90">
        <v>0</v>
      </c>
      <c r="E163" s="90">
        <v>0</v>
      </c>
      <c r="F163" s="218">
        <v>0</v>
      </c>
      <c r="G163" s="219">
        <v>2000000</v>
      </c>
      <c r="H163" s="279"/>
      <c r="I163" s="276" t="s">
        <v>4631</v>
      </c>
      <c r="J163" s="92">
        <v>0</v>
      </c>
      <c r="K163" s="206"/>
    </row>
    <row r="164" spans="1:11" ht="22.5" x14ac:dyDescent="0.25">
      <c r="A164" s="206">
        <v>13</v>
      </c>
      <c r="B164" s="233" t="s">
        <v>2246</v>
      </c>
      <c r="C164" s="234" t="s">
        <v>371</v>
      </c>
      <c r="D164" s="90">
        <v>0</v>
      </c>
      <c r="E164" s="90">
        <v>0</v>
      </c>
      <c r="F164" s="218">
        <v>0</v>
      </c>
      <c r="G164" s="219">
        <v>4000000</v>
      </c>
      <c r="H164" s="279"/>
      <c r="I164" s="276" t="s">
        <v>4631</v>
      </c>
      <c r="J164" s="92">
        <v>0</v>
      </c>
      <c r="K164" s="206"/>
    </row>
    <row r="165" spans="1:11" ht="22.5" x14ac:dyDescent="0.25">
      <c r="A165" s="206">
        <v>14</v>
      </c>
      <c r="B165" s="233" t="s">
        <v>2247</v>
      </c>
      <c r="C165" s="234" t="s">
        <v>372</v>
      </c>
      <c r="D165" s="90">
        <v>0</v>
      </c>
      <c r="E165" s="90">
        <v>0</v>
      </c>
      <c r="F165" s="218">
        <v>0</v>
      </c>
      <c r="G165" s="219">
        <v>1200000</v>
      </c>
      <c r="H165" s="279"/>
      <c r="I165" s="276" t="s">
        <v>4631</v>
      </c>
      <c r="J165" s="92">
        <v>0</v>
      </c>
      <c r="K165" s="206"/>
    </row>
    <row r="166" spans="1:11" ht="22.5" x14ac:dyDescent="0.25">
      <c r="A166" s="206">
        <v>15</v>
      </c>
      <c r="B166" s="233" t="s">
        <v>2248</v>
      </c>
      <c r="C166" s="234" t="s">
        <v>373</v>
      </c>
      <c r="D166" s="90">
        <v>0</v>
      </c>
      <c r="E166" s="90">
        <v>0</v>
      </c>
      <c r="F166" s="218">
        <v>0</v>
      </c>
      <c r="G166" s="219">
        <v>2000000</v>
      </c>
      <c r="H166" s="279"/>
      <c r="I166" s="276" t="s">
        <v>4631</v>
      </c>
      <c r="J166" s="92">
        <v>0</v>
      </c>
      <c r="K166" s="206"/>
    </row>
    <row r="167" spans="1:11" ht="22.5" x14ac:dyDescent="0.25">
      <c r="A167" s="206">
        <v>16</v>
      </c>
      <c r="B167" s="233" t="s">
        <v>2249</v>
      </c>
      <c r="C167" s="234" t="s">
        <v>374</v>
      </c>
      <c r="D167" s="90">
        <v>0</v>
      </c>
      <c r="E167" s="90">
        <v>0</v>
      </c>
      <c r="F167" s="218">
        <v>0</v>
      </c>
      <c r="G167" s="219">
        <v>600000</v>
      </c>
      <c r="H167" s="279"/>
      <c r="I167" s="276" t="s">
        <v>4631</v>
      </c>
      <c r="J167" s="92">
        <v>0</v>
      </c>
      <c r="K167" s="206"/>
    </row>
    <row r="168" spans="1:11" ht="22.5" x14ac:dyDescent="0.25">
      <c r="A168" s="206">
        <v>17</v>
      </c>
      <c r="B168" s="233" t="s">
        <v>2250</v>
      </c>
      <c r="C168" s="234" t="s">
        <v>375</v>
      </c>
      <c r="D168" s="90">
        <v>0</v>
      </c>
      <c r="E168" s="90">
        <v>0</v>
      </c>
      <c r="F168" s="218">
        <v>0</v>
      </c>
      <c r="G168" s="219">
        <v>500000</v>
      </c>
      <c r="H168" s="279"/>
      <c r="I168" s="276" t="s">
        <v>4631</v>
      </c>
      <c r="J168" s="92">
        <v>0</v>
      </c>
      <c r="K168" s="206"/>
    </row>
    <row r="169" spans="1:11" ht="22.5" x14ac:dyDescent="0.25">
      <c r="A169" s="206">
        <v>18</v>
      </c>
      <c r="B169" s="233" t="s">
        <v>2251</v>
      </c>
      <c r="C169" s="234" t="s">
        <v>376</v>
      </c>
      <c r="D169" s="90">
        <v>0</v>
      </c>
      <c r="E169" s="90">
        <v>0</v>
      </c>
      <c r="F169" s="218">
        <v>0</v>
      </c>
      <c r="G169" s="219">
        <v>1050000</v>
      </c>
      <c r="H169" s="279"/>
      <c r="I169" s="276" t="s">
        <v>4631</v>
      </c>
      <c r="J169" s="92">
        <v>0</v>
      </c>
      <c r="K169" s="206"/>
    </row>
    <row r="170" spans="1:11" ht="22.5" x14ac:dyDescent="0.25">
      <c r="A170" s="206">
        <v>19</v>
      </c>
      <c r="B170" s="233" t="s">
        <v>2252</v>
      </c>
      <c r="C170" s="234" t="s">
        <v>377</v>
      </c>
      <c r="D170" s="90">
        <v>0</v>
      </c>
      <c r="E170" s="90">
        <v>0</v>
      </c>
      <c r="F170" s="218">
        <v>0</v>
      </c>
      <c r="G170" s="219">
        <v>500000</v>
      </c>
      <c r="H170" s="279"/>
      <c r="I170" s="276" t="s">
        <v>4631</v>
      </c>
      <c r="J170" s="92">
        <v>0</v>
      </c>
      <c r="K170" s="206"/>
    </row>
    <row r="171" spans="1:11" ht="22.5" x14ac:dyDescent="0.25">
      <c r="A171" s="206">
        <v>20</v>
      </c>
      <c r="B171" s="233" t="s">
        <v>2253</v>
      </c>
      <c r="C171" s="234" t="s">
        <v>378</v>
      </c>
      <c r="D171" s="90">
        <v>0</v>
      </c>
      <c r="E171" s="90">
        <v>0</v>
      </c>
      <c r="F171" s="218">
        <v>0</v>
      </c>
      <c r="G171" s="219">
        <v>5000000</v>
      </c>
      <c r="H171" s="279"/>
      <c r="I171" s="276" t="s">
        <v>4631</v>
      </c>
      <c r="J171" s="92">
        <v>0</v>
      </c>
      <c r="K171" s="206"/>
    </row>
    <row r="172" spans="1:11" ht="22.5" x14ac:dyDescent="0.25">
      <c r="A172" s="206">
        <v>21</v>
      </c>
      <c r="B172" s="233" t="s">
        <v>2254</v>
      </c>
      <c r="C172" s="234" t="s">
        <v>379</v>
      </c>
      <c r="D172" s="90">
        <v>0</v>
      </c>
      <c r="E172" s="90">
        <v>0</v>
      </c>
      <c r="F172" s="218">
        <v>0</v>
      </c>
      <c r="G172" s="219">
        <v>500000</v>
      </c>
      <c r="H172" s="279"/>
      <c r="I172" s="276" t="s">
        <v>4631</v>
      </c>
      <c r="J172" s="92">
        <v>0</v>
      </c>
      <c r="K172" s="206"/>
    </row>
    <row r="173" spans="1:11" ht="22.5" x14ac:dyDescent="0.25">
      <c r="A173" s="206">
        <v>22</v>
      </c>
      <c r="B173" s="233" t="s">
        <v>2255</v>
      </c>
      <c r="C173" s="234" t="s">
        <v>380</v>
      </c>
      <c r="D173" s="90">
        <v>0</v>
      </c>
      <c r="E173" s="90">
        <v>0</v>
      </c>
      <c r="F173" s="218">
        <v>0</v>
      </c>
      <c r="G173" s="219">
        <v>800000</v>
      </c>
      <c r="H173" s="279"/>
      <c r="I173" s="276" t="s">
        <v>4631</v>
      </c>
      <c r="J173" s="92">
        <v>0</v>
      </c>
      <c r="K173" s="206"/>
    </row>
    <row r="174" spans="1:11" ht="22.5" x14ac:dyDescent="0.25">
      <c r="A174" s="206">
        <v>23</v>
      </c>
      <c r="B174" s="233" t="s">
        <v>2256</v>
      </c>
      <c r="C174" s="234" t="s">
        <v>381</v>
      </c>
      <c r="D174" s="90">
        <v>0</v>
      </c>
      <c r="E174" s="90">
        <v>0</v>
      </c>
      <c r="F174" s="218">
        <v>0</v>
      </c>
      <c r="G174" s="219">
        <v>150000</v>
      </c>
      <c r="H174" s="279"/>
      <c r="I174" s="276" t="s">
        <v>4631</v>
      </c>
      <c r="J174" s="92">
        <v>0</v>
      </c>
      <c r="K174" s="206"/>
    </row>
    <row r="175" spans="1:11" ht="22.5" x14ac:dyDescent="0.25">
      <c r="A175" s="206">
        <v>24</v>
      </c>
      <c r="B175" s="233" t="s">
        <v>2257</v>
      </c>
      <c r="C175" s="234" t="s">
        <v>382</v>
      </c>
      <c r="D175" s="90">
        <v>0</v>
      </c>
      <c r="E175" s="90">
        <v>0</v>
      </c>
      <c r="F175" s="218">
        <v>0</v>
      </c>
      <c r="G175" s="219">
        <v>350000</v>
      </c>
      <c r="H175" s="279"/>
      <c r="I175" s="276" t="s">
        <v>4631</v>
      </c>
      <c r="J175" s="92">
        <v>0</v>
      </c>
      <c r="K175" s="206"/>
    </row>
    <row r="176" spans="1:11" ht="22.5" x14ac:dyDescent="0.25">
      <c r="A176" s="206">
        <v>25</v>
      </c>
      <c r="B176" s="233" t="s">
        <v>2258</v>
      </c>
      <c r="C176" s="234" t="s">
        <v>383</v>
      </c>
      <c r="D176" s="90">
        <v>0</v>
      </c>
      <c r="E176" s="90">
        <v>0</v>
      </c>
      <c r="F176" s="218">
        <v>0</v>
      </c>
      <c r="G176" s="219">
        <v>1000000</v>
      </c>
      <c r="H176" s="279"/>
      <c r="I176" s="276" t="s">
        <v>4631</v>
      </c>
      <c r="J176" s="92">
        <v>0</v>
      </c>
      <c r="K176" s="206"/>
    </row>
    <row r="177" spans="1:11" ht="22.5" x14ac:dyDescent="0.25">
      <c r="A177" s="206">
        <v>26</v>
      </c>
      <c r="B177" s="233" t="s">
        <v>2259</v>
      </c>
      <c r="C177" s="234" t="s">
        <v>384</v>
      </c>
      <c r="D177" s="90">
        <v>0</v>
      </c>
      <c r="E177" s="90">
        <v>0</v>
      </c>
      <c r="F177" s="218">
        <v>0</v>
      </c>
      <c r="G177" s="219">
        <v>500000</v>
      </c>
      <c r="H177" s="279"/>
      <c r="I177" s="276" t="s">
        <v>4631</v>
      </c>
      <c r="J177" s="92">
        <v>0</v>
      </c>
      <c r="K177" s="206"/>
    </row>
    <row r="178" spans="1:11" ht="22.5" x14ac:dyDescent="0.25">
      <c r="A178" s="271"/>
      <c r="B178" s="231" t="s">
        <v>2260</v>
      </c>
      <c r="C178" s="232" t="s">
        <v>385</v>
      </c>
      <c r="D178" s="88">
        <v>68548100</v>
      </c>
      <c r="E178" s="87">
        <v>0</v>
      </c>
      <c r="F178" s="280">
        <v>0</v>
      </c>
      <c r="G178" s="278">
        <v>650000</v>
      </c>
      <c r="H178" s="279"/>
      <c r="I178" s="276" t="s">
        <v>4631</v>
      </c>
      <c r="J178" s="85"/>
      <c r="K178" s="389"/>
    </row>
    <row r="179" spans="1:11" ht="22.5" x14ac:dyDescent="0.25">
      <c r="A179" s="206">
        <v>27</v>
      </c>
      <c r="B179" s="233" t="s">
        <v>2261</v>
      </c>
      <c r="C179" s="234" t="s">
        <v>386</v>
      </c>
      <c r="D179" s="91">
        <v>60000000</v>
      </c>
      <c r="E179" s="90">
        <v>0</v>
      </c>
      <c r="F179" s="218">
        <v>0</v>
      </c>
      <c r="G179" s="218">
        <v>0</v>
      </c>
      <c r="H179" s="279"/>
      <c r="I179" s="276" t="s">
        <v>4631</v>
      </c>
      <c r="J179" s="92">
        <v>0</v>
      </c>
      <c r="K179" s="206"/>
    </row>
    <row r="180" spans="1:11" ht="22.5" x14ac:dyDescent="0.25">
      <c r="A180" s="206">
        <v>28</v>
      </c>
      <c r="B180" s="233" t="s">
        <v>2263</v>
      </c>
      <c r="C180" s="234" t="s">
        <v>387</v>
      </c>
      <c r="D180" s="90">
        <v>0</v>
      </c>
      <c r="E180" s="90">
        <v>0</v>
      </c>
      <c r="F180" s="218">
        <v>0</v>
      </c>
      <c r="G180" s="218">
        <v>0</v>
      </c>
      <c r="H180" s="279"/>
      <c r="I180" s="276" t="s">
        <v>4631</v>
      </c>
      <c r="J180" s="92">
        <v>0</v>
      </c>
      <c r="K180" s="206"/>
    </row>
    <row r="181" spans="1:11" ht="22.5" x14ac:dyDescent="0.25">
      <c r="A181" s="206">
        <v>29</v>
      </c>
      <c r="B181" s="233" t="s">
        <v>2265</v>
      </c>
      <c r="C181" s="234" t="s">
        <v>388</v>
      </c>
      <c r="D181" s="91">
        <v>8548100</v>
      </c>
      <c r="E181" s="90">
        <v>0</v>
      </c>
      <c r="F181" s="218">
        <v>0</v>
      </c>
      <c r="G181" s="218">
        <v>0</v>
      </c>
      <c r="H181" s="279"/>
      <c r="I181" s="276" t="s">
        <v>4631</v>
      </c>
      <c r="J181" s="92">
        <v>0</v>
      </c>
      <c r="K181" s="206"/>
    </row>
    <row r="182" spans="1:11" ht="22.5" x14ac:dyDescent="0.25">
      <c r="A182" s="206">
        <v>30</v>
      </c>
      <c r="B182" s="233" t="s">
        <v>2267</v>
      </c>
      <c r="C182" s="234" t="s">
        <v>389</v>
      </c>
      <c r="D182" s="90">
        <v>0</v>
      </c>
      <c r="E182" s="90">
        <v>0</v>
      </c>
      <c r="F182" s="218">
        <v>0</v>
      </c>
      <c r="G182" s="219">
        <v>650000</v>
      </c>
      <c r="H182" s="279"/>
      <c r="I182" s="276" t="s">
        <v>4631</v>
      </c>
      <c r="J182" s="92">
        <v>0</v>
      </c>
      <c r="K182" s="206"/>
    </row>
    <row r="183" spans="1:11" ht="22.5" x14ac:dyDescent="0.25">
      <c r="A183" s="271"/>
      <c r="B183" s="231" t="s">
        <v>2268</v>
      </c>
      <c r="C183" s="232" t="s">
        <v>390</v>
      </c>
      <c r="D183" s="88">
        <v>2360000</v>
      </c>
      <c r="E183" s="87">
        <v>0</v>
      </c>
      <c r="F183" s="280">
        <v>0</v>
      </c>
      <c r="G183" s="278">
        <v>4850000</v>
      </c>
      <c r="H183" s="279"/>
      <c r="I183" s="276" t="s">
        <v>4631</v>
      </c>
      <c r="J183" s="85"/>
      <c r="K183" s="389"/>
    </row>
    <row r="184" spans="1:11" ht="22.5" x14ac:dyDescent="0.25">
      <c r="A184" s="206">
        <v>31</v>
      </c>
      <c r="B184" s="233" t="s">
        <v>2270</v>
      </c>
      <c r="C184" s="234" t="s">
        <v>391</v>
      </c>
      <c r="D184" s="91">
        <v>2360000</v>
      </c>
      <c r="E184" s="90">
        <v>0</v>
      </c>
      <c r="F184" s="218">
        <v>0</v>
      </c>
      <c r="G184" s="218">
        <v>0</v>
      </c>
      <c r="H184" s="279"/>
      <c r="I184" s="276" t="s">
        <v>4631</v>
      </c>
      <c r="J184" s="92">
        <v>0</v>
      </c>
      <c r="K184" s="206"/>
    </row>
    <row r="185" spans="1:11" ht="22.5" x14ac:dyDescent="0.25">
      <c r="A185" s="206">
        <v>32</v>
      </c>
      <c r="B185" s="233" t="s">
        <v>2272</v>
      </c>
      <c r="C185" s="234" t="s">
        <v>392</v>
      </c>
      <c r="D185" s="90">
        <v>0</v>
      </c>
      <c r="E185" s="90">
        <v>0</v>
      </c>
      <c r="F185" s="218">
        <v>0</v>
      </c>
      <c r="G185" s="218">
        <v>0</v>
      </c>
      <c r="H185" s="279"/>
      <c r="I185" s="276" t="s">
        <v>4631</v>
      </c>
      <c r="J185" s="92">
        <v>0</v>
      </c>
      <c r="K185" s="206"/>
    </row>
    <row r="186" spans="1:11" ht="22.5" x14ac:dyDescent="0.25">
      <c r="A186" s="206">
        <v>33</v>
      </c>
      <c r="B186" s="233" t="s">
        <v>2274</v>
      </c>
      <c r="C186" s="234" t="s">
        <v>393</v>
      </c>
      <c r="D186" s="90">
        <v>0</v>
      </c>
      <c r="E186" s="90">
        <v>0</v>
      </c>
      <c r="F186" s="218">
        <v>0</v>
      </c>
      <c r="G186" s="218">
        <v>0</v>
      </c>
      <c r="H186" s="279"/>
      <c r="I186" s="276" t="s">
        <v>4631</v>
      </c>
      <c r="J186" s="92">
        <v>0</v>
      </c>
      <c r="K186" s="206"/>
    </row>
    <row r="187" spans="1:11" ht="22.5" x14ac:dyDescent="0.25">
      <c r="A187" s="206">
        <v>34</v>
      </c>
      <c r="B187" s="233" t="s">
        <v>2276</v>
      </c>
      <c r="C187" s="234" t="s">
        <v>394</v>
      </c>
      <c r="D187" s="90">
        <v>0</v>
      </c>
      <c r="E187" s="90">
        <v>0</v>
      </c>
      <c r="F187" s="218">
        <v>0</v>
      </c>
      <c r="G187" s="218">
        <v>0</v>
      </c>
      <c r="H187" s="279"/>
      <c r="I187" s="276" t="s">
        <v>4631</v>
      </c>
      <c r="J187" s="92">
        <v>0</v>
      </c>
      <c r="K187" s="206"/>
    </row>
    <row r="188" spans="1:11" ht="22.5" x14ac:dyDescent="0.25">
      <c r="A188" s="206">
        <v>35</v>
      </c>
      <c r="B188" s="233" t="s">
        <v>2278</v>
      </c>
      <c r="C188" s="234" t="s">
        <v>395</v>
      </c>
      <c r="D188" s="90">
        <v>0</v>
      </c>
      <c r="E188" s="90">
        <v>0</v>
      </c>
      <c r="F188" s="218">
        <v>0</v>
      </c>
      <c r="G188" s="218">
        <v>0</v>
      </c>
      <c r="H188" s="279"/>
      <c r="I188" s="276" t="s">
        <v>4631</v>
      </c>
      <c r="J188" s="92">
        <v>0</v>
      </c>
      <c r="K188" s="206"/>
    </row>
    <row r="189" spans="1:11" ht="22.5" x14ac:dyDescent="0.25">
      <c r="A189" s="206">
        <v>36</v>
      </c>
      <c r="B189" s="233" t="s">
        <v>2280</v>
      </c>
      <c r="C189" s="234" t="s">
        <v>396</v>
      </c>
      <c r="D189" s="90">
        <v>0</v>
      </c>
      <c r="E189" s="90">
        <v>0</v>
      </c>
      <c r="F189" s="218">
        <v>0</v>
      </c>
      <c r="G189" s="219">
        <v>2500000</v>
      </c>
      <c r="H189" s="279"/>
      <c r="I189" s="276" t="s">
        <v>4631</v>
      </c>
      <c r="J189" s="92">
        <v>0</v>
      </c>
      <c r="K189" s="206"/>
    </row>
    <row r="190" spans="1:11" ht="22.5" x14ac:dyDescent="0.25">
      <c r="A190" s="206">
        <v>37</v>
      </c>
      <c r="B190" s="233" t="s">
        <v>2282</v>
      </c>
      <c r="C190" s="234" t="s">
        <v>397</v>
      </c>
      <c r="D190" s="90">
        <v>0</v>
      </c>
      <c r="E190" s="90">
        <v>0</v>
      </c>
      <c r="F190" s="218">
        <v>0</v>
      </c>
      <c r="G190" s="219">
        <v>500000</v>
      </c>
      <c r="H190" s="279"/>
      <c r="I190" s="276" t="s">
        <v>4631</v>
      </c>
      <c r="J190" s="92">
        <v>0</v>
      </c>
      <c r="K190" s="206"/>
    </row>
    <row r="191" spans="1:11" ht="22.5" x14ac:dyDescent="0.25">
      <c r="A191" s="206">
        <v>38</v>
      </c>
      <c r="B191" s="233" t="s">
        <v>2284</v>
      </c>
      <c r="C191" s="234" t="s">
        <v>398</v>
      </c>
      <c r="D191" s="90">
        <v>0</v>
      </c>
      <c r="E191" s="90">
        <v>0</v>
      </c>
      <c r="F191" s="218">
        <v>0</v>
      </c>
      <c r="G191" s="219">
        <v>1000000</v>
      </c>
      <c r="H191" s="279"/>
      <c r="I191" s="276" t="s">
        <v>4631</v>
      </c>
      <c r="J191" s="92">
        <v>0</v>
      </c>
      <c r="K191" s="206"/>
    </row>
    <row r="192" spans="1:11" ht="22.5" x14ac:dyDescent="0.25">
      <c r="A192" s="206">
        <v>39</v>
      </c>
      <c r="B192" s="233" t="s">
        <v>2286</v>
      </c>
      <c r="C192" s="234" t="s">
        <v>399</v>
      </c>
      <c r="D192" s="90">
        <v>0</v>
      </c>
      <c r="E192" s="90">
        <v>0</v>
      </c>
      <c r="F192" s="218">
        <v>0</v>
      </c>
      <c r="G192" s="219">
        <v>850000</v>
      </c>
      <c r="H192" s="279"/>
      <c r="I192" s="276" t="s">
        <v>4631</v>
      </c>
      <c r="J192" s="92">
        <v>0</v>
      </c>
      <c r="K192" s="206"/>
    </row>
    <row r="193" spans="1:11" ht="22.5" x14ac:dyDescent="0.25">
      <c r="A193" s="271"/>
      <c r="B193" s="231" t="s">
        <v>2287</v>
      </c>
      <c r="C193" s="232" t="s">
        <v>400</v>
      </c>
      <c r="D193" s="88">
        <v>993280</v>
      </c>
      <c r="E193" s="87">
        <v>0</v>
      </c>
      <c r="F193" s="280">
        <v>0</v>
      </c>
      <c r="G193" s="278">
        <v>6900000</v>
      </c>
      <c r="H193" s="279"/>
      <c r="I193" s="276" t="s">
        <v>4631</v>
      </c>
      <c r="J193" s="85"/>
      <c r="K193" s="389"/>
    </row>
    <row r="194" spans="1:11" ht="22.5" x14ac:dyDescent="0.25">
      <c r="A194" s="206">
        <v>42</v>
      </c>
      <c r="B194" s="233" t="s">
        <v>2291</v>
      </c>
      <c r="C194" s="234" t="s">
        <v>401</v>
      </c>
      <c r="D194" s="90">
        <v>0</v>
      </c>
      <c r="E194" s="90">
        <v>0</v>
      </c>
      <c r="F194" s="218">
        <v>0</v>
      </c>
      <c r="G194" s="219">
        <v>5000000</v>
      </c>
      <c r="H194" s="279"/>
      <c r="I194" s="276" t="s">
        <v>4631</v>
      </c>
      <c r="J194" s="92">
        <v>0</v>
      </c>
      <c r="K194" s="206"/>
    </row>
    <row r="195" spans="1:11" ht="22.5" x14ac:dyDescent="0.25">
      <c r="A195" s="206">
        <v>43</v>
      </c>
      <c r="B195" s="233" t="s">
        <v>2293</v>
      </c>
      <c r="C195" s="234" t="s">
        <v>402</v>
      </c>
      <c r="D195" s="90">
        <v>0</v>
      </c>
      <c r="E195" s="90">
        <v>0</v>
      </c>
      <c r="F195" s="218">
        <v>0</v>
      </c>
      <c r="G195" s="219">
        <v>900000</v>
      </c>
      <c r="H195" s="279"/>
      <c r="I195" s="276" t="s">
        <v>4631</v>
      </c>
      <c r="J195" s="92">
        <v>0</v>
      </c>
      <c r="K195" s="206"/>
    </row>
    <row r="196" spans="1:11" ht="22.5" x14ac:dyDescent="0.25">
      <c r="A196" s="206">
        <v>44</v>
      </c>
      <c r="B196" s="233" t="s">
        <v>2295</v>
      </c>
      <c r="C196" s="234" t="s">
        <v>403</v>
      </c>
      <c r="D196" s="90">
        <v>0</v>
      </c>
      <c r="E196" s="90">
        <v>0</v>
      </c>
      <c r="F196" s="218">
        <v>0</v>
      </c>
      <c r="G196" s="219">
        <v>500000</v>
      </c>
      <c r="H196" s="279"/>
      <c r="I196" s="276" t="s">
        <v>4631</v>
      </c>
      <c r="J196" s="92">
        <v>0</v>
      </c>
      <c r="K196" s="206"/>
    </row>
    <row r="197" spans="1:11" ht="22.5" x14ac:dyDescent="0.25">
      <c r="A197" s="206">
        <v>45</v>
      </c>
      <c r="B197" s="233" t="s">
        <v>2297</v>
      </c>
      <c r="C197" s="234" t="s">
        <v>404</v>
      </c>
      <c r="D197" s="90">
        <v>0</v>
      </c>
      <c r="E197" s="90">
        <v>0</v>
      </c>
      <c r="F197" s="218">
        <v>0</v>
      </c>
      <c r="G197" s="219">
        <v>500000</v>
      </c>
      <c r="H197" s="279"/>
      <c r="I197" s="276" t="s">
        <v>4631</v>
      </c>
      <c r="J197" s="92">
        <v>0</v>
      </c>
      <c r="K197" s="206"/>
    </row>
    <row r="198" spans="1:11" ht="22.5" x14ac:dyDescent="0.25">
      <c r="A198" s="609" t="s">
        <v>294</v>
      </c>
      <c r="B198" s="610"/>
      <c r="C198" s="611"/>
      <c r="D198" s="93">
        <v>227711136.69</v>
      </c>
      <c r="E198" s="93">
        <v>459784722.61000001</v>
      </c>
      <c r="F198" s="281">
        <v>2125000000</v>
      </c>
      <c r="G198" s="281">
        <v>1660306813</v>
      </c>
      <c r="H198" s="279"/>
      <c r="I198" s="276" t="s">
        <v>4631</v>
      </c>
      <c r="J198" s="94"/>
      <c r="K198" s="391"/>
    </row>
    <row r="199" spans="1:11" ht="22.5" x14ac:dyDescent="0.25">
      <c r="A199" s="270"/>
      <c r="B199" s="235" t="s">
        <v>295</v>
      </c>
      <c r="C199" s="236"/>
      <c r="D199" s="86"/>
      <c r="E199" s="86"/>
      <c r="F199" s="277"/>
      <c r="G199" s="277"/>
      <c r="H199" s="279"/>
      <c r="I199" s="276" t="s">
        <v>4631</v>
      </c>
      <c r="J199" s="86"/>
      <c r="K199" s="390"/>
    </row>
    <row r="200" spans="1:11" ht="22.5" x14ac:dyDescent="0.25">
      <c r="A200" s="609" t="s">
        <v>294</v>
      </c>
      <c r="B200" s="610"/>
      <c r="C200" s="611"/>
      <c r="D200" s="95"/>
      <c r="E200" s="95"/>
      <c r="F200" s="220"/>
      <c r="G200" s="282">
        <v>0</v>
      </c>
      <c r="H200" s="279"/>
      <c r="I200" s="276" t="s">
        <v>4631</v>
      </c>
      <c r="J200" s="97"/>
      <c r="K200" s="207"/>
    </row>
    <row r="201" spans="1:11" ht="22.5" x14ac:dyDescent="0.25">
      <c r="A201" s="609" t="s">
        <v>296</v>
      </c>
      <c r="B201" s="610"/>
      <c r="C201" s="611"/>
      <c r="D201" s="88">
        <v>227711136.69</v>
      </c>
      <c r="E201" s="88">
        <v>459784722.61000001</v>
      </c>
      <c r="F201" s="278">
        <v>2125000000</v>
      </c>
      <c r="G201" s="278">
        <v>1660306813</v>
      </c>
      <c r="H201" s="279"/>
      <c r="I201" s="276" t="s">
        <v>4631</v>
      </c>
      <c r="J201" s="97"/>
      <c r="K201" s="207"/>
    </row>
    <row r="202" spans="1:11" ht="22.5" x14ac:dyDescent="0.25">
      <c r="A202" s="269">
        <v>9</v>
      </c>
      <c r="B202" s="589" t="s">
        <v>405</v>
      </c>
      <c r="C202" s="590"/>
      <c r="D202" s="590"/>
      <c r="E202" s="590"/>
      <c r="F202" s="590"/>
      <c r="G202" s="591"/>
      <c r="H202" s="279"/>
      <c r="I202" s="276" t="s">
        <v>4631</v>
      </c>
      <c r="J202" s="85"/>
      <c r="K202" s="389"/>
    </row>
    <row r="203" spans="1:11" ht="22.5" x14ac:dyDescent="0.25">
      <c r="A203" s="270"/>
      <c r="B203" s="592" t="s">
        <v>255</v>
      </c>
      <c r="C203" s="615"/>
      <c r="D203" s="593"/>
      <c r="E203" s="86"/>
      <c r="F203" s="277"/>
      <c r="G203" s="277"/>
      <c r="H203" s="279"/>
      <c r="I203" s="276" t="s">
        <v>4631</v>
      </c>
      <c r="J203" s="86"/>
      <c r="K203" s="390"/>
    </row>
    <row r="204" spans="1:11" ht="22.5" x14ac:dyDescent="0.25">
      <c r="A204" s="271"/>
      <c r="B204" s="231" t="s">
        <v>2298</v>
      </c>
      <c r="C204" s="232" t="s">
        <v>406</v>
      </c>
      <c r="D204" s="87">
        <v>0</v>
      </c>
      <c r="E204" s="87">
        <v>0</v>
      </c>
      <c r="F204" s="280">
        <v>0</v>
      </c>
      <c r="G204" s="280">
        <v>0</v>
      </c>
      <c r="H204" s="279"/>
      <c r="I204" s="276" t="s">
        <v>4631</v>
      </c>
      <c r="J204" s="85"/>
      <c r="K204" s="389"/>
    </row>
    <row r="205" spans="1:11" ht="22.5" x14ac:dyDescent="0.25">
      <c r="A205" s="206">
        <v>1</v>
      </c>
      <c r="B205" s="233" t="s">
        <v>2299</v>
      </c>
      <c r="C205" s="234" t="s">
        <v>407</v>
      </c>
      <c r="D205" s="90">
        <v>0</v>
      </c>
      <c r="E205" s="90">
        <v>0</v>
      </c>
      <c r="F205" s="218">
        <v>0</v>
      </c>
      <c r="G205" s="218">
        <v>0</v>
      </c>
      <c r="H205" s="279"/>
      <c r="I205" s="276" t="s">
        <v>4631</v>
      </c>
      <c r="J205" s="89" t="s">
        <v>16</v>
      </c>
      <c r="K205" s="206"/>
    </row>
    <row r="206" spans="1:11" ht="22.5" x14ac:dyDescent="0.25">
      <c r="A206" s="271"/>
      <c r="B206" s="231" t="s">
        <v>2300</v>
      </c>
      <c r="C206" s="232" t="s">
        <v>408</v>
      </c>
      <c r="D206" s="87">
        <v>0</v>
      </c>
      <c r="E206" s="87">
        <v>0</v>
      </c>
      <c r="F206" s="280">
        <v>0</v>
      </c>
      <c r="G206" s="278">
        <v>3000000</v>
      </c>
      <c r="H206" s="279"/>
      <c r="I206" s="276" t="s">
        <v>4631</v>
      </c>
      <c r="J206" s="85"/>
      <c r="K206" s="389"/>
    </row>
    <row r="207" spans="1:11" ht="22.5" x14ac:dyDescent="0.25">
      <c r="A207" s="206">
        <v>2</v>
      </c>
      <c r="B207" s="233" t="s">
        <v>2301</v>
      </c>
      <c r="C207" s="234" t="s">
        <v>409</v>
      </c>
      <c r="D207" s="90">
        <v>0</v>
      </c>
      <c r="E207" s="90">
        <v>0</v>
      </c>
      <c r="F207" s="218">
        <v>0</v>
      </c>
      <c r="G207" s="219">
        <v>3000000</v>
      </c>
      <c r="H207" s="279"/>
      <c r="I207" s="276" t="s">
        <v>4631</v>
      </c>
      <c r="J207" s="89" t="s">
        <v>16</v>
      </c>
      <c r="K207" s="206"/>
    </row>
    <row r="208" spans="1:11" ht="22.5" x14ac:dyDescent="0.25">
      <c r="A208" s="271"/>
      <c r="B208" s="231" t="s">
        <v>2302</v>
      </c>
      <c r="C208" s="232" t="s">
        <v>410</v>
      </c>
      <c r="D208" s="88">
        <v>5280000</v>
      </c>
      <c r="E208" s="87">
        <v>0</v>
      </c>
      <c r="F208" s="278">
        <v>10000000</v>
      </c>
      <c r="G208" s="278">
        <v>13000000</v>
      </c>
      <c r="H208" s="279"/>
      <c r="I208" s="276" t="s">
        <v>4631</v>
      </c>
      <c r="J208" s="85"/>
      <c r="K208" s="389"/>
    </row>
    <row r="209" spans="1:11" ht="22.5" x14ac:dyDescent="0.25">
      <c r="A209" s="206">
        <v>3</v>
      </c>
      <c r="B209" s="233" t="s">
        <v>2303</v>
      </c>
      <c r="C209" s="234" t="s">
        <v>411</v>
      </c>
      <c r="D209" s="90">
        <v>0</v>
      </c>
      <c r="E209" s="90">
        <v>0</v>
      </c>
      <c r="F209" s="218">
        <v>0</v>
      </c>
      <c r="G209" s="219">
        <v>13000000</v>
      </c>
      <c r="H209" s="279"/>
      <c r="I209" s="276" t="s">
        <v>4631</v>
      </c>
      <c r="J209" s="89" t="s">
        <v>16</v>
      </c>
      <c r="K209" s="206"/>
    </row>
    <row r="210" spans="1:11" ht="22.5" x14ac:dyDescent="0.25">
      <c r="A210" s="206">
        <v>4</v>
      </c>
      <c r="B210" s="233" t="s">
        <v>2304</v>
      </c>
      <c r="C210" s="234" t="s">
        <v>412</v>
      </c>
      <c r="D210" s="91">
        <v>5280000</v>
      </c>
      <c r="E210" s="90">
        <v>0</v>
      </c>
      <c r="F210" s="218">
        <v>0</v>
      </c>
      <c r="G210" s="218">
        <v>0</v>
      </c>
      <c r="H210" s="279"/>
      <c r="I210" s="276" t="s">
        <v>4631</v>
      </c>
      <c r="J210" s="92">
        <v>0</v>
      </c>
      <c r="K210" s="206"/>
    </row>
    <row r="211" spans="1:11" ht="22.5" x14ac:dyDescent="0.25">
      <c r="A211" s="206">
        <v>5</v>
      </c>
      <c r="B211" s="233" t="s">
        <v>2305</v>
      </c>
      <c r="C211" s="234" t="s">
        <v>413</v>
      </c>
      <c r="D211" s="90">
        <v>0</v>
      </c>
      <c r="E211" s="90">
        <v>0</v>
      </c>
      <c r="F211" s="219">
        <v>10000000</v>
      </c>
      <c r="G211" s="218">
        <v>0</v>
      </c>
      <c r="H211" s="279"/>
      <c r="I211" s="276" t="s">
        <v>4631</v>
      </c>
      <c r="J211" s="92">
        <v>0</v>
      </c>
      <c r="K211" s="206"/>
    </row>
    <row r="212" spans="1:11" ht="22.5" x14ac:dyDescent="0.25">
      <c r="A212" s="208" t="s">
        <v>294</v>
      </c>
      <c r="B212" s="52"/>
      <c r="C212" s="237"/>
      <c r="D212" s="93">
        <v>5280000</v>
      </c>
      <c r="E212" s="96">
        <v>0</v>
      </c>
      <c r="F212" s="281">
        <v>10000000</v>
      </c>
      <c r="G212" s="281">
        <v>16000000</v>
      </c>
      <c r="H212" s="279"/>
      <c r="I212" s="276" t="s">
        <v>4631</v>
      </c>
      <c r="J212" s="94"/>
      <c r="K212" s="391"/>
    </row>
    <row r="213" spans="1:11" ht="22.5" x14ac:dyDescent="0.25">
      <c r="A213" s="270"/>
      <c r="B213" s="235" t="s">
        <v>295</v>
      </c>
      <c r="C213" s="236"/>
      <c r="D213" s="86"/>
      <c r="E213" s="86"/>
      <c r="F213" s="277"/>
      <c r="G213" s="277"/>
      <c r="H213" s="279"/>
      <c r="I213" s="276" t="s">
        <v>4631</v>
      </c>
      <c r="J213" s="86"/>
      <c r="K213" s="390"/>
    </row>
    <row r="214" spans="1:11" ht="22.5" x14ac:dyDescent="0.25">
      <c r="A214" s="208" t="s">
        <v>294</v>
      </c>
      <c r="B214" s="52"/>
      <c r="C214" s="237"/>
      <c r="D214" s="95"/>
      <c r="E214" s="95"/>
      <c r="F214" s="220"/>
      <c r="G214" s="282">
        <v>0</v>
      </c>
      <c r="H214" s="279"/>
      <c r="I214" s="276" t="s">
        <v>4631</v>
      </c>
      <c r="J214" s="97"/>
      <c r="K214" s="207"/>
    </row>
    <row r="215" spans="1:11" ht="22.5" x14ac:dyDescent="0.25">
      <c r="A215" s="208" t="s">
        <v>296</v>
      </c>
      <c r="B215" s="52"/>
      <c r="C215" s="237"/>
      <c r="D215" s="88">
        <v>5280000</v>
      </c>
      <c r="E215" s="87">
        <v>0</v>
      </c>
      <c r="F215" s="278">
        <v>10000000</v>
      </c>
      <c r="G215" s="278">
        <v>16000000</v>
      </c>
      <c r="H215" s="279"/>
      <c r="I215" s="276" t="s">
        <v>4631</v>
      </c>
      <c r="J215" s="97"/>
      <c r="K215" s="207"/>
    </row>
    <row r="216" spans="1:11" ht="22.5" x14ac:dyDescent="0.25">
      <c r="A216" s="269">
        <v>10</v>
      </c>
      <c r="B216" s="589" t="s">
        <v>5847</v>
      </c>
      <c r="C216" s="590"/>
      <c r="D216" s="590"/>
      <c r="E216" s="590"/>
      <c r="F216" s="590"/>
      <c r="G216" s="591"/>
      <c r="H216" s="279"/>
      <c r="I216" s="276" t="s">
        <v>4631</v>
      </c>
      <c r="J216" s="85"/>
      <c r="K216" s="389"/>
    </row>
    <row r="217" spans="1:11" ht="22.5" x14ac:dyDescent="0.25">
      <c r="A217" s="270"/>
      <c r="B217" s="592" t="s">
        <v>255</v>
      </c>
      <c r="C217" s="593"/>
      <c r="D217" s="86"/>
      <c r="E217" s="86"/>
      <c r="F217" s="277"/>
      <c r="G217" s="277"/>
      <c r="H217" s="279"/>
      <c r="I217" s="276" t="s">
        <v>4631</v>
      </c>
      <c r="J217" s="86"/>
      <c r="K217" s="390"/>
    </row>
    <row r="218" spans="1:11" ht="22.5" x14ac:dyDescent="0.25">
      <c r="A218" s="271"/>
      <c r="B218" s="231" t="s">
        <v>2306</v>
      </c>
      <c r="C218" s="232" t="s">
        <v>414</v>
      </c>
      <c r="D218" s="88">
        <v>10926720</v>
      </c>
      <c r="E218" s="88">
        <v>2000000</v>
      </c>
      <c r="F218" s="278">
        <v>113000000</v>
      </c>
      <c r="G218" s="278">
        <v>113000000</v>
      </c>
      <c r="H218" s="279"/>
      <c r="I218" s="276" t="s">
        <v>4631</v>
      </c>
      <c r="J218" s="85"/>
      <c r="K218" s="389"/>
    </row>
    <row r="219" spans="1:11" ht="33.75" x14ac:dyDescent="0.25">
      <c r="A219" s="206">
        <v>1</v>
      </c>
      <c r="B219" s="233" t="s">
        <v>2307</v>
      </c>
      <c r="C219" s="234" t="s">
        <v>415</v>
      </c>
      <c r="D219" s="90">
        <v>0</v>
      </c>
      <c r="E219" s="90">
        <v>0</v>
      </c>
      <c r="F219" s="218">
        <v>0</v>
      </c>
      <c r="G219" s="218">
        <v>0</v>
      </c>
      <c r="H219" s="279"/>
      <c r="I219" s="276" t="s">
        <v>4631</v>
      </c>
      <c r="J219" s="89" t="s">
        <v>16</v>
      </c>
      <c r="K219" s="206"/>
    </row>
    <row r="220" spans="1:11" ht="33.75" x14ac:dyDescent="0.25">
      <c r="A220" s="206">
        <v>2</v>
      </c>
      <c r="B220" s="233" t="s">
        <v>2308</v>
      </c>
      <c r="C220" s="234" t="s">
        <v>416</v>
      </c>
      <c r="D220" s="90">
        <v>0</v>
      </c>
      <c r="E220" s="90">
        <v>0</v>
      </c>
      <c r="F220" s="218">
        <v>0</v>
      </c>
      <c r="G220" s="218">
        <v>0</v>
      </c>
      <c r="H220" s="279"/>
      <c r="I220" s="276" t="s">
        <v>4631</v>
      </c>
      <c r="J220" s="89" t="s">
        <v>16</v>
      </c>
      <c r="K220" s="206"/>
    </row>
    <row r="221" spans="1:11" ht="22.5" x14ac:dyDescent="0.25">
      <c r="A221" s="206">
        <v>3</v>
      </c>
      <c r="B221" s="233" t="s">
        <v>2309</v>
      </c>
      <c r="C221" s="234" t="s">
        <v>417</v>
      </c>
      <c r="D221" s="90">
        <v>0</v>
      </c>
      <c r="E221" s="90">
        <v>0</v>
      </c>
      <c r="F221" s="219">
        <v>3000000</v>
      </c>
      <c r="G221" s="219">
        <v>3000000</v>
      </c>
      <c r="H221" s="279"/>
      <c r="I221" s="276" t="s">
        <v>4631</v>
      </c>
      <c r="J221" s="89" t="s">
        <v>16</v>
      </c>
      <c r="K221" s="206"/>
    </row>
    <row r="222" spans="1:11" ht="33.75" x14ac:dyDescent="0.25">
      <c r="A222" s="206">
        <v>4</v>
      </c>
      <c r="B222" s="233" t="s">
        <v>2310</v>
      </c>
      <c r="C222" s="234" t="s">
        <v>418</v>
      </c>
      <c r="D222" s="91">
        <v>10926720</v>
      </c>
      <c r="E222" s="91">
        <v>2000000</v>
      </c>
      <c r="F222" s="219">
        <v>13000000</v>
      </c>
      <c r="G222" s="219">
        <v>18000000</v>
      </c>
      <c r="H222" s="279"/>
      <c r="I222" s="276" t="s">
        <v>4631</v>
      </c>
      <c r="J222" s="89" t="s">
        <v>16</v>
      </c>
      <c r="K222" s="206"/>
    </row>
    <row r="223" spans="1:11" ht="33.75" x14ac:dyDescent="0.25">
      <c r="A223" s="206">
        <v>5</v>
      </c>
      <c r="B223" s="233" t="s">
        <v>2311</v>
      </c>
      <c r="C223" s="234" t="s">
        <v>419</v>
      </c>
      <c r="D223" s="90">
        <v>0</v>
      </c>
      <c r="E223" s="90">
        <v>0</v>
      </c>
      <c r="F223" s="219">
        <v>1000000</v>
      </c>
      <c r="G223" s="218">
        <v>0</v>
      </c>
      <c r="H223" s="279"/>
      <c r="I223" s="276" t="s">
        <v>4631</v>
      </c>
      <c r="J223" s="89" t="s">
        <v>16</v>
      </c>
      <c r="K223" s="206"/>
    </row>
    <row r="224" spans="1:11" ht="22.5" x14ac:dyDescent="0.25">
      <c r="A224" s="206">
        <v>6</v>
      </c>
      <c r="B224" s="233" t="s">
        <v>2312</v>
      </c>
      <c r="C224" s="234" t="s">
        <v>420</v>
      </c>
      <c r="D224" s="90">
        <v>0</v>
      </c>
      <c r="E224" s="90">
        <v>0</v>
      </c>
      <c r="F224" s="218">
        <v>0</v>
      </c>
      <c r="G224" s="218">
        <v>0</v>
      </c>
      <c r="H224" s="279"/>
      <c r="I224" s="276" t="s">
        <v>4631</v>
      </c>
      <c r="J224" s="92">
        <v>0</v>
      </c>
      <c r="K224" s="206"/>
    </row>
    <row r="225" spans="1:11" ht="22.5" x14ac:dyDescent="0.25">
      <c r="A225" s="206">
        <v>7</v>
      </c>
      <c r="B225" s="233" t="s">
        <v>2313</v>
      </c>
      <c r="C225" s="234" t="s">
        <v>421</v>
      </c>
      <c r="D225" s="90">
        <v>0</v>
      </c>
      <c r="E225" s="90">
        <v>0</v>
      </c>
      <c r="F225" s="218">
        <v>0</v>
      </c>
      <c r="G225" s="218">
        <v>0</v>
      </c>
      <c r="H225" s="279"/>
      <c r="I225" s="276" t="s">
        <v>4631</v>
      </c>
      <c r="J225" s="92">
        <v>0</v>
      </c>
      <c r="K225" s="206"/>
    </row>
    <row r="226" spans="1:11" ht="33.75" x14ac:dyDescent="0.25">
      <c r="A226" s="206">
        <v>8</v>
      </c>
      <c r="B226" s="233" t="s">
        <v>2314</v>
      </c>
      <c r="C226" s="234" t="s">
        <v>422</v>
      </c>
      <c r="D226" s="90">
        <v>0</v>
      </c>
      <c r="E226" s="90">
        <v>0</v>
      </c>
      <c r="F226" s="219">
        <v>2000000</v>
      </c>
      <c r="G226" s="218">
        <v>0</v>
      </c>
      <c r="H226" s="279"/>
      <c r="I226" s="276" t="s">
        <v>4631</v>
      </c>
      <c r="J226" s="92">
        <v>0</v>
      </c>
      <c r="K226" s="206"/>
    </row>
    <row r="227" spans="1:11" ht="33.75" x14ac:dyDescent="0.25">
      <c r="A227" s="206">
        <v>9</v>
      </c>
      <c r="B227" s="233" t="s">
        <v>2315</v>
      </c>
      <c r="C227" s="234" t="s">
        <v>423</v>
      </c>
      <c r="D227" s="90">
        <v>0</v>
      </c>
      <c r="E227" s="90">
        <v>0</v>
      </c>
      <c r="F227" s="218">
        <v>0</v>
      </c>
      <c r="G227" s="218">
        <v>0</v>
      </c>
      <c r="H227" s="279"/>
      <c r="I227" s="276" t="s">
        <v>4631</v>
      </c>
      <c r="J227" s="92">
        <v>0</v>
      </c>
      <c r="K227" s="206"/>
    </row>
    <row r="228" spans="1:11" ht="45" x14ac:dyDescent="0.25">
      <c r="A228" s="206">
        <v>10</v>
      </c>
      <c r="B228" s="233" t="s">
        <v>2316</v>
      </c>
      <c r="C228" s="234" t="s">
        <v>424</v>
      </c>
      <c r="D228" s="90">
        <v>0</v>
      </c>
      <c r="E228" s="90">
        <v>0</v>
      </c>
      <c r="F228" s="219">
        <v>2000000</v>
      </c>
      <c r="G228" s="218">
        <v>0</v>
      </c>
      <c r="H228" s="279"/>
      <c r="I228" s="276" t="s">
        <v>4631</v>
      </c>
      <c r="J228" s="92">
        <v>0</v>
      </c>
      <c r="K228" s="206"/>
    </row>
    <row r="229" spans="1:11" ht="22.5" x14ac:dyDescent="0.25">
      <c r="A229" s="206">
        <v>11</v>
      </c>
      <c r="B229" s="233" t="s">
        <v>2317</v>
      </c>
      <c r="C229" s="234" t="s">
        <v>425</v>
      </c>
      <c r="D229" s="90">
        <v>0</v>
      </c>
      <c r="E229" s="90">
        <v>0</v>
      </c>
      <c r="F229" s="219">
        <v>92000000</v>
      </c>
      <c r="G229" s="219">
        <v>92000000</v>
      </c>
      <c r="H229" s="279"/>
      <c r="I229" s="276" t="s">
        <v>4631</v>
      </c>
      <c r="J229" s="92">
        <v>0</v>
      </c>
      <c r="K229" s="206"/>
    </row>
    <row r="230" spans="1:11" ht="22.5" x14ac:dyDescent="0.25">
      <c r="A230" s="271"/>
      <c r="B230" s="231" t="s">
        <v>2318</v>
      </c>
      <c r="C230" s="232" t="s">
        <v>426</v>
      </c>
      <c r="D230" s="88">
        <v>21734275</v>
      </c>
      <c r="E230" s="88">
        <v>5182000</v>
      </c>
      <c r="F230" s="278">
        <v>34000000</v>
      </c>
      <c r="G230" s="278">
        <v>31000000</v>
      </c>
      <c r="H230" s="279"/>
      <c r="I230" s="276" t="s">
        <v>4631</v>
      </c>
      <c r="J230" s="85"/>
      <c r="K230" s="389"/>
    </row>
    <row r="231" spans="1:11" ht="22.5" x14ac:dyDescent="0.25">
      <c r="A231" s="206">
        <v>12</v>
      </c>
      <c r="B231" s="233" t="s">
        <v>2319</v>
      </c>
      <c r="C231" s="234" t="s">
        <v>427</v>
      </c>
      <c r="D231" s="91">
        <v>1645000</v>
      </c>
      <c r="E231" s="90">
        <v>0</v>
      </c>
      <c r="F231" s="219">
        <v>2000000</v>
      </c>
      <c r="G231" s="218">
        <v>0</v>
      </c>
      <c r="H231" s="279"/>
      <c r="I231" s="276" t="s">
        <v>4631</v>
      </c>
      <c r="J231" s="89" t="s">
        <v>16</v>
      </c>
      <c r="K231" s="206"/>
    </row>
    <row r="232" spans="1:11" ht="45" x14ac:dyDescent="0.25">
      <c r="A232" s="206">
        <v>13</v>
      </c>
      <c r="B232" s="233" t="s">
        <v>2320</v>
      </c>
      <c r="C232" s="234" t="s">
        <v>428</v>
      </c>
      <c r="D232" s="90">
        <v>0</v>
      </c>
      <c r="E232" s="90">
        <v>0</v>
      </c>
      <c r="F232" s="218">
        <v>0</v>
      </c>
      <c r="G232" s="218">
        <v>0</v>
      </c>
      <c r="H232" s="279"/>
      <c r="I232" s="276" t="s">
        <v>4631</v>
      </c>
      <c r="J232" s="89" t="s">
        <v>16</v>
      </c>
      <c r="K232" s="206"/>
    </row>
    <row r="233" spans="1:11" ht="22.5" x14ac:dyDescent="0.25">
      <c r="A233" s="206">
        <v>14</v>
      </c>
      <c r="B233" s="233" t="s">
        <v>2321</v>
      </c>
      <c r="C233" s="234" t="s">
        <v>429</v>
      </c>
      <c r="D233" s="91">
        <v>2635875</v>
      </c>
      <c r="E233" s="91">
        <v>982000</v>
      </c>
      <c r="F233" s="219">
        <v>3000000</v>
      </c>
      <c r="G233" s="218">
        <v>0</v>
      </c>
      <c r="H233" s="279"/>
      <c r="I233" s="276" t="s">
        <v>4631</v>
      </c>
      <c r="J233" s="89" t="s">
        <v>16</v>
      </c>
      <c r="K233" s="206"/>
    </row>
    <row r="234" spans="1:11" ht="22.5" x14ac:dyDescent="0.25">
      <c r="A234" s="206">
        <v>15</v>
      </c>
      <c r="B234" s="233" t="s">
        <v>2322</v>
      </c>
      <c r="C234" s="234" t="s">
        <v>430</v>
      </c>
      <c r="D234" s="90">
        <v>0</v>
      </c>
      <c r="E234" s="90">
        <v>0</v>
      </c>
      <c r="F234" s="218">
        <v>0</v>
      </c>
      <c r="G234" s="218">
        <v>0</v>
      </c>
      <c r="H234" s="279"/>
      <c r="I234" s="276" t="s">
        <v>4631</v>
      </c>
      <c r="J234" s="89" t="s">
        <v>16</v>
      </c>
      <c r="K234" s="206"/>
    </row>
    <row r="235" spans="1:11" ht="45" x14ac:dyDescent="0.25">
      <c r="A235" s="206">
        <v>16</v>
      </c>
      <c r="B235" s="233" t="s">
        <v>2323</v>
      </c>
      <c r="C235" s="234" t="s">
        <v>431</v>
      </c>
      <c r="D235" s="91">
        <v>930000</v>
      </c>
      <c r="E235" s="91">
        <v>750000</v>
      </c>
      <c r="F235" s="219">
        <v>1000000</v>
      </c>
      <c r="G235" s="219">
        <v>6000000</v>
      </c>
      <c r="H235" s="279"/>
      <c r="I235" s="276" t="s">
        <v>4631</v>
      </c>
      <c r="J235" s="89" t="s">
        <v>16</v>
      </c>
      <c r="K235" s="206"/>
    </row>
    <row r="236" spans="1:11" ht="45" x14ac:dyDescent="0.25">
      <c r="A236" s="206">
        <v>17</v>
      </c>
      <c r="B236" s="233" t="s">
        <v>2324</v>
      </c>
      <c r="C236" s="234" t="s">
        <v>432</v>
      </c>
      <c r="D236" s="90">
        <v>0</v>
      </c>
      <c r="E236" s="90">
        <v>0</v>
      </c>
      <c r="F236" s="218">
        <v>0</v>
      </c>
      <c r="G236" s="218">
        <v>0</v>
      </c>
      <c r="H236" s="279"/>
      <c r="I236" s="276" t="s">
        <v>4631</v>
      </c>
      <c r="J236" s="89" t="s">
        <v>16</v>
      </c>
      <c r="K236" s="206"/>
    </row>
    <row r="237" spans="1:11" ht="22.5" x14ac:dyDescent="0.25">
      <c r="A237" s="206">
        <v>18</v>
      </c>
      <c r="B237" s="233" t="s">
        <v>2325</v>
      </c>
      <c r="C237" s="234" t="s">
        <v>433</v>
      </c>
      <c r="D237" s="91">
        <v>1910000</v>
      </c>
      <c r="E237" s="90">
        <v>0</v>
      </c>
      <c r="F237" s="219">
        <v>2000000</v>
      </c>
      <c r="G237" s="219">
        <v>5000000</v>
      </c>
      <c r="H237" s="279"/>
      <c r="I237" s="276" t="s">
        <v>4631</v>
      </c>
      <c r="J237" s="89" t="s">
        <v>16</v>
      </c>
      <c r="K237" s="206"/>
    </row>
    <row r="238" spans="1:11" ht="22.5" x14ac:dyDescent="0.25">
      <c r="A238" s="206">
        <v>19</v>
      </c>
      <c r="B238" s="233" t="s">
        <v>2326</v>
      </c>
      <c r="C238" s="234" t="s">
        <v>434</v>
      </c>
      <c r="D238" s="90">
        <v>0</v>
      </c>
      <c r="E238" s="90">
        <v>0</v>
      </c>
      <c r="F238" s="218">
        <v>0</v>
      </c>
      <c r="G238" s="218">
        <v>0</v>
      </c>
      <c r="H238" s="279"/>
      <c r="I238" s="276" t="s">
        <v>4631</v>
      </c>
      <c r="J238" s="89" t="s">
        <v>16</v>
      </c>
      <c r="K238" s="206"/>
    </row>
    <row r="239" spans="1:11" ht="22.5" x14ac:dyDescent="0.25">
      <c r="A239" s="206">
        <v>20</v>
      </c>
      <c r="B239" s="233" t="s">
        <v>2327</v>
      </c>
      <c r="C239" s="234" t="s">
        <v>435</v>
      </c>
      <c r="D239" s="90">
        <v>0</v>
      </c>
      <c r="E239" s="90">
        <v>0</v>
      </c>
      <c r="F239" s="218">
        <v>0</v>
      </c>
      <c r="G239" s="218">
        <v>0</v>
      </c>
      <c r="H239" s="279"/>
      <c r="I239" s="276" t="s">
        <v>4631</v>
      </c>
      <c r="J239" s="89" t="s">
        <v>16</v>
      </c>
      <c r="K239" s="206"/>
    </row>
    <row r="240" spans="1:11" ht="22.5" x14ac:dyDescent="0.25">
      <c r="A240" s="206">
        <v>21</v>
      </c>
      <c r="B240" s="233" t="s">
        <v>2328</v>
      </c>
      <c r="C240" s="234" t="s">
        <v>436</v>
      </c>
      <c r="D240" s="90">
        <v>0</v>
      </c>
      <c r="E240" s="90">
        <v>0</v>
      </c>
      <c r="F240" s="219">
        <v>1000000</v>
      </c>
      <c r="G240" s="218">
        <v>0</v>
      </c>
      <c r="H240" s="279"/>
      <c r="I240" s="276" t="s">
        <v>4631</v>
      </c>
      <c r="J240" s="89" t="s">
        <v>16</v>
      </c>
      <c r="K240" s="206"/>
    </row>
    <row r="241" spans="1:11" ht="22.5" x14ac:dyDescent="0.25">
      <c r="A241" s="206">
        <v>22</v>
      </c>
      <c r="B241" s="233" t="s">
        <v>2329</v>
      </c>
      <c r="C241" s="234" t="s">
        <v>437</v>
      </c>
      <c r="D241" s="91">
        <v>800000</v>
      </c>
      <c r="E241" s="91">
        <v>850000</v>
      </c>
      <c r="F241" s="219">
        <v>4000000</v>
      </c>
      <c r="G241" s="219">
        <v>4000000</v>
      </c>
      <c r="H241" s="279"/>
      <c r="I241" s="276" t="s">
        <v>4631</v>
      </c>
      <c r="J241" s="92">
        <v>0</v>
      </c>
      <c r="K241" s="206"/>
    </row>
    <row r="242" spans="1:11" ht="22.5" x14ac:dyDescent="0.25">
      <c r="A242" s="206">
        <v>23</v>
      </c>
      <c r="B242" s="233" t="s">
        <v>2330</v>
      </c>
      <c r="C242" s="234" t="s">
        <v>438</v>
      </c>
      <c r="D242" s="90">
        <v>0</v>
      </c>
      <c r="E242" s="91">
        <v>900000</v>
      </c>
      <c r="F242" s="219">
        <v>2000000</v>
      </c>
      <c r="G242" s="218">
        <v>0</v>
      </c>
      <c r="H242" s="279"/>
      <c r="I242" s="276" t="s">
        <v>4631</v>
      </c>
      <c r="J242" s="92">
        <v>0</v>
      </c>
      <c r="K242" s="206"/>
    </row>
    <row r="243" spans="1:11" ht="22.5" x14ac:dyDescent="0.25">
      <c r="A243" s="206">
        <v>24</v>
      </c>
      <c r="B243" s="233" t="s">
        <v>2331</v>
      </c>
      <c r="C243" s="234" t="s">
        <v>439</v>
      </c>
      <c r="D243" s="91">
        <v>7000000</v>
      </c>
      <c r="E243" s="90">
        <v>0</v>
      </c>
      <c r="F243" s="219">
        <v>7000000</v>
      </c>
      <c r="G243" s="219">
        <v>7000000</v>
      </c>
      <c r="H243" s="279"/>
      <c r="I243" s="276" t="s">
        <v>4631</v>
      </c>
      <c r="J243" s="92">
        <v>0</v>
      </c>
      <c r="K243" s="206"/>
    </row>
    <row r="244" spans="1:11" ht="45" x14ac:dyDescent="0.25">
      <c r="A244" s="206">
        <v>25</v>
      </c>
      <c r="B244" s="233" t="s">
        <v>2332</v>
      </c>
      <c r="C244" s="234" t="s">
        <v>440</v>
      </c>
      <c r="D244" s="91">
        <v>2631400</v>
      </c>
      <c r="E244" s="90">
        <v>0</v>
      </c>
      <c r="F244" s="219">
        <v>2000000</v>
      </c>
      <c r="G244" s="219">
        <v>2000000</v>
      </c>
      <c r="H244" s="279"/>
      <c r="I244" s="276" t="s">
        <v>4631</v>
      </c>
      <c r="J244" s="92">
        <v>0</v>
      </c>
      <c r="K244" s="206"/>
    </row>
    <row r="245" spans="1:11" ht="22.5" x14ac:dyDescent="0.25">
      <c r="A245" s="206">
        <v>26</v>
      </c>
      <c r="B245" s="233" t="s">
        <v>2333</v>
      </c>
      <c r="C245" s="234" t="s">
        <v>441</v>
      </c>
      <c r="D245" s="91">
        <v>2200000</v>
      </c>
      <c r="E245" s="90">
        <v>0</v>
      </c>
      <c r="F245" s="219">
        <v>1000000</v>
      </c>
      <c r="G245" s="219">
        <v>2000000</v>
      </c>
      <c r="H245" s="279"/>
      <c r="I245" s="276" t="s">
        <v>4631</v>
      </c>
      <c r="J245" s="92">
        <v>0</v>
      </c>
      <c r="K245" s="206"/>
    </row>
    <row r="246" spans="1:11" ht="45" x14ac:dyDescent="0.25">
      <c r="A246" s="206">
        <v>27</v>
      </c>
      <c r="B246" s="233" t="s">
        <v>2334</v>
      </c>
      <c r="C246" s="234" t="s">
        <v>442</v>
      </c>
      <c r="D246" s="91">
        <v>992000</v>
      </c>
      <c r="E246" s="91">
        <v>850000</v>
      </c>
      <c r="F246" s="219">
        <v>2000000</v>
      </c>
      <c r="G246" s="219">
        <v>5000000</v>
      </c>
      <c r="H246" s="279"/>
      <c r="I246" s="276" t="s">
        <v>4631</v>
      </c>
      <c r="J246" s="92">
        <v>0</v>
      </c>
      <c r="K246" s="206"/>
    </row>
    <row r="247" spans="1:11" ht="22.5" x14ac:dyDescent="0.25">
      <c r="A247" s="206">
        <v>28</v>
      </c>
      <c r="B247" s="233" t="s">
        <v>2335</v>
      </c>
      <c r="C247" s="234" t="s">
        <v>443</v>
      </c>
      <c r="D247" s="90">
        <v>0</v>
      </c>
      <c r="E247" s="90">
        <v>0</v>
      </c>
      <c r="F247" s="219">
        <v>1500000</v>
      </c>
      <c r="G247" s="218">
        <v>0</v>
      </c>
      <c r="H247" s="279"/>
      <c r="I247" s="276" t="s">
        <v>4631</v>
      </c>
      <c r="J247" s="92">
        <v>0</v>
      </c>
      <c r="K247" s="206"/>
    </row>
    <row r="248" spans="1:11" ht="22.5" x14ac:dyDescent="0.25">
      <c r="A248" s="206">
        <v>29</v>
      </c>
      <c r="B248" s="233" t="s">
        <v>2336</v>
      </c>
      <c r="C248" s="234" t="s">
        <v>444</v>
      </c>
      <c r="D248" s="91">
        <v>990000</v>
      </c>
      <c r="E248" s="90">
        <v>0</v>
      </c>
      <c r="F248" s="219">
        <v>4000000</v>
      </c>
      <c r="G248" s="218">
        <v>0</v>
      </c>
      <c r="H248" s="279"/>
      <c r="I248" s="276" t="s">
        <v>4631</v>
      </c>
      <c r="J248" s="92">
        <v>0</v>
      </c>
      <c r="K248" s="206"/>
    </row>
    <row r="249" spans="1:11" ht="33.75" x14ac:dyDescent="0.25">
      <c r="A249" s="206">
        <v>30</v>
      </c>
      <c r="B249" s="233" t="s">
        <v>2337</v>
      </c>
      <c r="C249" s="234" t="s">
        <v>445</v>
      </c>
      <c r="D249" s="90">
        <v>0</v>
      </c>
      <c r="E249" s="91">
        <v>850000</v>
      </c>
      <c r="F249" s="219">
        <v>1500000</v>
      </c>
      <c r="G249" s="218">
        <v>0</v>
      </c>
      <c r="H249" s="279"/>
      <c r="I249" s="276" t="s">
        <v>4631</v>
      </c>
      <c r="J249" s="92">
        <v>0</v>
      </c>
      <c r="K249" s="206"/>
    </row>
    <row r="250" spans="1:11" ht="22.5" x14ac:dyDescent="0.25">
      <c r="A250" s="208" t="s">
        <v>294</v>
      </c>
      <c r="B250" s="52"/>
      <c r="C250" s="237"/>
      <c r="D250" s="93">
        <v>32660995</v>
      </c>
      <c r="E250" s="93">
        <v>7182000</v>
      </c>
      <c r="F250" s="281">
        <v>147000000</v>
      </c>
      <c r="G250" s="281">
        <v>144000000</v>
      </c>
      <c r="H250" s="279"/>
      <c r="I250" s="276" t="s">
        <v>4631</v>
      </c>
      <c r="J250" s="94"/>
      <c r="K250" s="391"/>
    </row>
    <row r="251" spans="1:11" ht="22.5" x14ac:dyDescent="0.25">
      <c r="A251" s="270"/>
      <c r="B251" s="235" t="s">
        <v>295</v>
      </c>
      <c r="C251" s="236"/>
      <c r="D251" s="86"/>
      <c r="E251" s="86"/>
      <c r="F251" s="277"/>
      <c r="G251" s="277"/>
      <c r="H251" s="279"/>
      <c r="I251" s="276" t="s">
        <v>4631</v>
      </c>
      <c r="J251" s="86"/>
      <c r="K251" s="390"/>
    </row>
    <row r="252" spans="1:11" ht="22.5" x14ac:dyDescent="0.25">
      <c r="A252" s="208" t="s">
        <v>294</v>
      </c>
      <c r="B252" s="52"/>
      <c r="C252" s="237"/>
      <c r="D252" s="95"/>
      <c r="E252" s="95"/>
      <c r="F252" s="220"/>
      <c r="G252" s="282">
        <v>0</v>
      </c>
      <c r="H252" s="279"/>
      <c r="I252" s="276" t="s">
        <v>4631</v>
      </c>
      <c r="J252" s="97"/>
      <c r="K252" s="207"/>
    </row>
    <row r="253" spans="1:11" ht="22.5" x14ac:dyDescent="0.25">
      <c r="A253" s="208" t="s">
        <v>296</v>
      </c>
      <c r="B253" s="52"/>
      <c r="C253" s="237"/>
      <c r="D253" s="88">
        <v>32660995</v>
      </c>
      <c r="E253" s="88">
        <v>7182000</v>
      </c>
      <c r="F253" s="278">
        <v>147000000</v>
      </c>
      <c r="G253" s="278">
        <v>144000000</v>
      </c>
      <c r="H253" s="279"/>
      <c r="I253" s="276" t="s">
        <v>4631</v>
      </c>
      <c r="J253" s="97"/>
      <c r="K253" s="207"/>
    </row>
    <row r="254" spans="1:11" ht="22.5" x14ac:dyDescent="0.25">
      <c r="A254" s="269">
        <v>12</v>
      </c>
      <c r="B254" s="589" t="s">
        <v>446</v>
      </c>
      <c r="C254" s="590"/>
      <c r="D254" s="590"/>
      <c r="E254" s="590"/>
      <c r="F254" s="590"/>
      <c r="G254" s="591"/>
      <c r="H254" s="279"/>
      <c r="I254" s="276" t="s">
        <v>4631</v>
      </c>
      <c r="J254" s="85"/>
      <c r="K254" s="389"/>
    </row>
    <row r="255" spans="1:11" ht="22.5" x14ac:dyDescent="0.25">
      <c r="A255" s="270"/>
      <c r="B255" s="592" t="s">
        <v>255</v>
      </c>
      <c r="C255" s="593"/>
      <c r="D255" s="86"/>
      <c r="E255" s="86"/>
      <c r="F255" s="277"/>
      <c r="G255" s="277"/>
      <c r="H255" s="279"/>
      <c r="I255" s="276" t="s">
        <v>4631</v>
      </c>
      <c r="J255" s="86"/>
      <c r="K255" s="390"/>
    </row>
    <row r="256" spans="1:11" ht="22.5" x14ac:dyDescent="0.25">
      <c r="A256" s="271"/>
      <c r="B256" s="231" t="s">
        <v>2338</v>
      </c>
      <c r="C256" s="232" t="s">
        <v>447</v>
      </c>
      <c r="D256" s="87">
        <v>0</v>
      </c>
      <c r="E256" s="87">
        <v>0</v>
      </c>
      <c r="F256" s="278">
        <v>10000000</v>
      </c>
      <c r="G256" s="278">
        <v>10000000</v>
      </c>
      <c r="H256" s="279"/>
      <c r="I256" s="276" t="s">
        <v>4631</v>
      </c>
      <c r="J256" s="85"/>
      <c r="K256" s="389"/>
    </row>
    <row r="257" spans="1:11" ht="22.5" x14ac:dyDescent="0.25">
      <c r="A257" s="206">
        <v>1</v>
      </c>
      <c r="B257" s="233" t="s">
        <v>2339</v>
      </c>
      <c r="C257" s="234" t="s">
        <v>448</v>
      </c>
      <c r="D257" s="90">
        <v>0</v>
      </c>
      <c r="E257" s="90">
        <v>0</v>
      </c>
      <c r="F257" s="218">
        <v>0</v>
      </c>
      <c r="G257" s="218">
        <v>0</v>
      </c>
      <c r="H257" s="279"/>
      <c r="I257" s="276" t="s">
        <v>4631</v>
      </c>
      <c r="J257" s="89" t="s">
        <v>16</v>
      </c>
      <c r="K257" s="206"/>
    </row>
    <row r="258" spans="1:11" ht="22.5" x14ac:dyDescent="0.25">
      <c r="A258" s="206">
        <v>2</v>
      </c>
      <c r="B258" s="233" t="s">
        <v>2340</v>
      </c>
      <c r="C258" s="234" t="s">
        <v>449</v>
      </c>
      <c r="D258" s="90">
        <v>0</v>
      </c>
      <c r="E258" s="90">
        <v>0</v>
      </c>
      <c r="F258" s="218">
        <v>0</v>
      </c>
      <c r="G258" s="218">
        <v>0</v>
      </c>
      <c r="H258" s="279"/>
      <c r="I258" s="276" t="s">
        <v>4631</v>
      </c>
      <c r="J258" s="92">
        <v>0</v>
      </c>
      <c r="K258" s="206"/>
    </row>
    <row r="259" spans="1:11" ht="22.5" x14ac:dyDescent="0.25">
      <c r="A259" s="206">
        <v>3</v>
      </c>
      <c r="B259" s="233" t="s">
        <v>2341</v>
      </c>
      <c r="C259" s="234" t="s">
        <v>450</v>
      </c>
      <c r="D259" s="90">
        <v>0</v>
      </c>
      <c r="E259" s="90">
        <v>0</v>
      </c>
      <c r="F259" s="218">
        <v>0</v>
      </c>
      <c r="G259" s="218">
        <v>0</v>
      </c>
      <c r="H259" s="279"/>
      <c r="I259" s="276" t="s">
        <v>4631</v>
      </c>
      <c r="J259" s="92">
        <v>0</v>
      </c>
      <c r="K259" s="206"/>
    </row>
    <row r="260" spans="1:11" ht="22.5" x14ac:dyDescent="0.25">
      <c r="A260" s="206">
        <v>4</v>
      </c>
      <c r="B260" s="233" t="s">
        <v>2342</v>
      </c>
      <c r="C260" s="234" t="s">
        <v>451</v>
      </c>
      <c r="D260" s="90">
        <v>0</v>
      </c>
      <c r="E260" s="90">
        <v>0</v>
      </c>
      <c r="F260" s="219">
        <v>10000000</v>
      </c>
      <c r="G260" s="219">
        <v>10000000</v>
      </c>
      <c r="H260" s="279"/>
      <c r="I260" s="276" t="s">
        <v>4631</v>
      </c>
      <c r="J260" s="92">
        <v>0</v>
      </c>
      <c r="K260" s="206"/>
    </row>
    <row r="261" spans="1:11" ht="22.5" x14ac:dyDescent="0.25">
      <c r="A261" s="271"/>
      <c r="B261" s="231" t="s">
        <v>2343</v>
      </c>
      <c r="C261" s="232" t="s">
        <v>452</v>
      </c>
      <c r="D261" s="88">
        <v>4904000</v>
      </c>
      <c r="E261" s="87">
        <v>0</v>
      </c>
      <c r="F261" s="280">
        <v>0</v>
      </c>
      <c r="G261" s="278">
        <v>6000000</v>
      </c>
      <c r="H261" s="279"/>
      <c r="I261" s="276" t="s">
        <v>4631</v>
      </c>
      <c r="J261" s="85"/>
      <c r="K261" s="389"/>
    </row>
    <row r="262" spans="1:11" ht="22.5" x14ac:dyDescent="0.25">
      <c r="A262" s="206">
        <v>5</v>
      </c>
      <c r="B262" s="233" t="s">
        <v>2344</v>
      </c>
      <c r="C262" s="234" t="s">
        <v>453</v>
      </c>
      <c r="D262" s="91">
        <v>4904000</v>
      </c>
      <c r="E262" s="90">
        <v>0</v>
      </c>
      <c r="F262" s="218">
        <v>0</v>
      </c>
      <c r="G262" s="219">
        <v>6000000</v>
      </c>
      <c r="H262" s="279"/>
      <c r="I262" s="276" t="s">
        <v>4631</v>
      </c>
      <c r="J262" s="92">
        <v>0</v>
      </c>
      <c r="K262" s="206"/>
    </row>
    <row r="263" spans="1:11" ht="22.5" x14ac:dyDescent="0.25">
      <c r="A263" s="208" t="s">
        <v>294</v>
      </c>
      <c r="B263" s="52"/>
      <c r="C263" s="237"/>
      <c r="D263" s="93">
        <v>4904000</v>
      </c>
      <c r="E263" s="96">
        <v>0</v>
      </c>
      <c r="F263" s="281">
        <v>10000000</v>
      </c>
      <c r="G263" s="281">
        <v>16000000</v>
      </c>
      <c r="H263" s="279"/>
      <c r="I263" s="276" t="s">
        <v>4631</v>
      </c>
      <c r="J263" s="94"/>
      <c r="K263" s="391"/>
    </row>
    <row r="264" spans="1:11" ht="22.5" x14ac:dyDescent="0.25">
      <c r="A264" s="270"/>
      <c r="B264" s="235" t="s">
        <v>295</v>
      </c>
      <c r="C264" s="236"/>
      <c r="D264" s="86"/>
      <c r="E264" s="86"/>
      <c r="F264" s="277"/>
      <c r="G264" s="277"/>
      <c r="H264" s="279"/>
      <c r="I264" s="276" t="s">
        <v>4631</v>
      </c>
      <c r="J264" s="86"/>
      <c r="K264" s="390"/>
    </row>
    <row r="265" spans="1:11" ht="22.5" x14ac:dyDescent="0.25">
      <c r="A265" s="208" t="s">
        <v>294</v>
      </c>
      <c r="B265" s="52"/>
      <c r="C265" s="237"/>
      <c r="D265" s="95"/>
      <c r="E265" s="95"/>
      <c r="F265" s="220"/>
      <c r="G265" s="282">
        <v>0</v>
      </c>
      <c r="H265" s="279"/>
      <c r="I265" s="276" t="s">
        <v>4631</v>
      </c>
      <c r="J265" s="97"/>
      <c r="K265" s="207"/>
    </row>
    <row r="266" spans="1:11" ht="22.5" x14ac:dyDescent="0.25">
      <c r="A266" s="208" t="s">
        <v>296</v>
      </c>
      <c r="B266" s="52"/>
      <c r="C266" s="237"/>
      <c r="D266" s="88">
        <v>4904000</v>
      </c>
      <c r="E266" s="87">
        <v>0</v>
      </c>
      <c r="F266" s="278">
        <v>10000000</v>
      </c>
      <c r="G266" s="278">
        <v>16000000</v>
      </c>
      <c r="H266" s="279"/>
      <c r="I266" s="276" t="s">
        <v>4631</v>
      </c>
      <c r="J266" s="97"/>
      <c r="K266" s="207"/>
    </row>
    <row r="267" spans="1:11" ht="22.5" x14ac:dyDescent="0.25">
      <c r="A267" s="269">
        <v>13</v>
      </c>
      <c r="B267" s="589" t="s">
        <v>454</v>
      </c>
      <c r="C267" s="590"/>
      <c r="D267" s="590"/>
      <c r="E267" s="590"/>
      <c r="F267" s="590"/>
      <c r="G267" s="591"/>
      <c r="H267" s="279"/>
      <c r="I267" s="276" t="s">
        <v>4631</v>
      </c>
      <c r="J267" s="85"/>
      <c r="K267" s="389"/>
    </row>
    <row r="268" spans="1:11" ht="22.5" x14ac:dyDescent="0.25">
      <c r="A268" s="270"/>
      <c r="B268" s="592" t="s">
        <v>255</v>
      </c>
      <c r="C268" s="593"/>
      <c r="D268" s="86"/>
      <c r="E268" s="86"/>
      <c r="F268" s="277"/>
      <c r="G268" s="277"/>
      <c r="H268" s="279"/>
      <c r="I268" s="276" t="s">
        <v>4631</v>
      </c>
      <c r="J268" s="86"/>
      <c r="K268" s="390"/>
    </row>
    <row r="269" spans="1:11" ht="22.5" x14ac:dyDescent="0.25">
      <c r="A269" s="271"/>
      <c r="B269" s="231" t="s">
        <v>2345</v>
      </c>
      <c r="C269" s="232" t="s">
        <v>298</v>
      </c>
      <c r="D269" s="87">
        <v>0</v>
      </c>
      <c r="E269" s="87">
        <v>0</v>
      </c>
      <c r="F269" s="280">
        <v>0</v>
      </c>
      <c r="G269" s="278">
        <v>1000000</v>
      </c>
      <c r="H269" s="279"/>
      <c r="I269" s="276" t="s">
        <v>4631</v>
      </c>
      <c r="J269" s="85"/>
      <c r="K269" s="389"/>
    </row>
    <row r="270" spans="1:11" ht="22.5" x14ac:dyDescent="0.25">
      <c r="A270" s="206">
        <v>1</v>
      </c>
      <c r="B270" s="233" t="s">
        <v>2346</v>
      </c>
      <c r="C270" s="234" t="s">
        <v>455</v>
      </c>
      <c r="D270" s="90">
        <v>0</v>
      </c>
      <c r="E270" s="90">
        <v>0</v>
      </c>
      <c r="F270" s="218">
        <v>0</v>
      </c>
      <c r="G270" s="218">
        <v>0</v>
      </c>
      <c r="H270" s="279"/>
      <c r="I270" s="276" t="s">
        <v>4631</v>
      </c>
      <c r="J270" s="92">
        <v>0</v>
      </c>
      <c r="K270" s="206"/>
    </row>
    <row r="271" spans="1:11" ht="22.5" x14ac:dyDescent="0.25">
      <c r="A271" s="206">
        <v>2</v>
      </c>
      <c r="B271" s="233" t="s">
        <v>2347</v>
      </c>
      <c r="C271" s="234" t="s">
        <v>456</v>
      </c>
      <c r="D271" s="90">
        <v>0</v>
      </c>
      <c r="E271" s="90">
        <v>0</v>
      </c>
      <c r="F271" s="218">
        <v>0</v>
      </c>
      <c r="G271" s="219">
        <v>1000000</v>
      </c>
      <c r="H271" s="279"/>
      <c r="I271" s="276" t="s">
        <v>4631</v>
      </c>
      <c r="J271" s="92">
        <v>0</v>
      </c>
      <c r="K271" s="206"/>
    </row>
    <row r="272" spans="1:11" ht="22.5" x14ac:dyDescent="0.25">
      <c r="A272" s="271"/>
      <c r="B272" s="231" t="s">
        <v>2348</v>
      </c>
      <c r="C272" s="232" t="s">
        <v>322</v>
      </c>
      <c r="D272" s="87">
        <v>0</v>
      </c>
      <c r="E272" s="87">
        <v>0</v>
      </c>
      <c r="F272" s="278">
        <v>2500000</v>
      </c>
      <c r="G272" s="278">
        <v>1200000</v>
      </c>
      <c r="H272" s="279"/>
      <c r="I272" s="276" t="s">
        <v>4631</v>
      </c>
      <c r="J272" s="85"/>
      <c r="K272" s="389"/>
    </row>
    <row r="273" spans="1:11" ht="22.5" x14ac:dyDescent="0.25">
      <c r="A273" s="206">
        <v>3</v>
      </c>
      <c r="B273" s="233" t="s">
        <v>2349</v>
      </c>
      <c r="C273" s="234" t="s">
        <v>457</v>
      </c>
      <c r="D273" s="90">
        <v>0</v>
      </c>
      <c r="E273" s="90">
        <v>0</v>
      </c>
      <c r="F273" s="219">
        <v>1000000</v>
      </c>
      <c r="G273" s="218">
        <v>0</v>
      </c>
      <c r="H273" s="279"/>
      <c r="I273" s="276" t="s">
        <v>4631</v>
      </c>
      <c r="J273" s="89" t="s">
        <v>16</v>
      </c>
      <c r="K273" s="206"/>
    </row>
    <row r="274" spans="1:11" ht="22.5" x14ac:dyDescent="0.25">
      <c r="A274" s="206">
        <v>4</v>
      </c>
      <c r="B274" s="233" t="s">
        <v>2350</v>
      </c>
      <c r="C274" s="234" t="s">
        <v>458</v>
      </c>
      <c r="D274" s="90">
        <v>0</v>
      </c>
      <c r="E274" s="90">
        <v>0</v>
      </c>
      <c r="F274" s="219">
        <v>500000</v>
      </c>
      <c r="G274" s="218">
        <v>0</v>
      </c>
      <c r="H274" s="279"/>
      <c r="I274" s="276" t="s">
        <v>4631</v>
      </c>
      <c r="J274" s="89" t="s">
        <v>16</v>
      </c>
      <c r="K274" s="206"/>
    </row>
    <row r="275" spans="1:11" ht="22.5" x14ac:dyDescent="0.25">
      <c r="A275" s="206">
        <v>5</v>
      </c>
      <c r="B275" s="233" t="s">
        <v>2351</v>
      </c>
      <c r="C275" s="234" t="s">
        <v>459</v>
      </c>
      <c r="D275" s="90">
        <v>0</v>
      </c>
      <c r="E275" s="90">
        <v>0</v>
      </c>
      <c r="F275" s="218">
        <v>0</v>
      </c>
      <c r="G275" s="218">
        <v>0</v>
      </c>
      <c r="H275" s="279"/>
      <c r="I275" s="276" t="s">
        <v>4631</v>
      </c>
      <c r="J275" s="89" t="s">
        <v>16</v>
      </c>
      <c r="K275" s="206"/>
    </row>
    <row r="276" spans="1:11" ht="22.5" x14ac:dyDescent="0.25">
      <c r="A276" s="206">
        <v>6</v>
      </c>
      <c r="B276" s="233" t="s">
        <v>2352</v>
      </c>
      <c r="C276" s="234" t="s">
        <v>460</v>
      </c>
      <c r="D276" s="90">
        <v>0</v>
      </c>
      <c r="E276" s="90">
        <v>0</v>
      </c>
      <c r="F276" s="219">
        <v>1000000</v>
      </c>
      <c r="G276" s="218">
        <v>0</v>
      </c>
      <c r="H276" s="279"/>
      <c r="I276" s="276" t="s">
        <v>4631</v>
      </c>
      <c r="J276" s="92">
        <v>0</v>
      </c>
      <c r="K276" s="206"/>
    </row>
    <row r="277" spans="1:11" ht="22.5" x14ac:dyDescent="0.25">
      <c r="A277" s="206">
        <v>7</v>
      </c>
      <c r="B277" s="233" t="s">
        <v>2353</v>
      </c>
      <c r="C277" s="234" t="s">
        <v>461</v>
      </c>
      <c r="D277" s="90">
        <v>0</v>
      </c>
      <c r="E277" s="90">
        <v>0</v>
      </c>
      <c r="F277" s="218">
        <v>0</v>
      </c>
      <c r="G277" s="219">
        <v>1200000</v>
      </c>
      <c r="H277" s="279"/>
      <c r="I277" s="276" t="s">
        <v>4631</v>
      </c>
      <c r="J277" s="92">
        <v>0</v>
      </c>
      <c r="K277" s="206"/>
    </row>
    <row r="278" spans="1:11" ht="22.5" x14ac:dyDescent="0.25">
      <c r="A278" s="271"/>
      <c r="B278" s="231" t="s">
        <v>2354</v>
      </c>
      <c r="C278" s="232" t="s">
        <v>462</v>
      </c>
      <c r="D278" s="88">
        <v>1899000</v>
      </c>
      <c r="E278" s="88">
        <v>990000</v>
      </c>
      <c r="F278" s="278">
        <v>2000000</v>
      </c>
      <c r="G278" s="278">
        <v>800000</v>
      </c>
      <c r="H278" s="279"/>
      <c r="I278" s="276" t="s">
        <v>4631</v>
      </c>
      <c r="J278" s="85"/>
      <c r="K278" s="389"/>
    </row>
    <row r="279" spans="1:11" ht="22.5" x14ac:dyDescent="0.25">
      <c r="A279" s="206">
        <v>8</v>
      </c>
      <c r="B279" s="233" t="s">
        <v>2355</v>
      </c>
      <c r="C279" s="234" t="s">
        <v>463</v>
      </c>
      <c r="D279" s="91">
        <v>1899000</v>
      </c>
      <c r="E279" s="91">
        <v>990000</v>
      </c>
      <c r="F279" s="219">
        <v>2000000</v>
      </c>
      <c r="G279" s="219">
        <v>800000</v>
      </c>
      <c r="H279" s="279"/>
      <c r="I279" s="276" t="s">
        <v>4631</v>
      </c>
      <c r="J279" s="89" t="s">
        <v>16</v>
      </c>
      <c r="K279" s="206"/>
    </row>
    <row r="280" spans="1:11" ht="22.5" x14ac:dyDescent="0.25">
      <c r="A280" s="271"/>
      <c r="B280" s="231" t="s">
        <v>2356</v>
      </c>
      <c r="C280" s="232" t="s">
        <v>464</v>
      </c>
      <c r="D280" s="87">
        <v>0</v>
      </c>
      <c r="E280" s="87">
        <v>0</v>
      </c>
      <c r="F280" s="280">
        <v>0</v>
      </c>
      <c r="G280" s="280">
        <v>0</v>
      </c>
      <c r="H280" s="279"/>
      <c r="I280" s="276" t="s">
        <v>4631</v>
      </c>
      <c r="J280" s="85"/>
      <c r="K280" s="389"/>
    </row>
    <row r="281" spans="1:11" ht="22.5" x14ac:dyDescent="0.25">
      <c r="A281" s="206">
        <v>9</v>
      </c>
      <c r="B281" s="233" t="s">
        <v>2357</v>
      </c>
      <c r="C281" s="234" t="s">
        <v>465</v>
      </c>
      <c r="D281" s="90">
        <v>0</v>
      </c>
      <c r="E281" s="90">
        <v>0</v>
      </c>
      <c r="F281" s="218">
        <v>0</v>
      </c>
      <c r="G281" s="218">
        <v>0</v>
      </c>
      <c r="H281" s="279"/>
      <c r="I281" s="276" t="s">
        <v>4631</v>
      </c>
      <c r="J281" s="89" t="s">
        <v>16</v>
      </c>
      <c r="K281" s="206"/>
    </row>
    <row r="282" spans="1:11" ht="22.5" x14ac:dyDescent="0.25">
      <c r="A282" s="271"/>
      <c r="B282" s="231" t="s">
        <v>2358</v>
      </c>
      <c r="C282" s="232" t="s">
        <v>466</v>
      </c>
      <c r="D282" s="87">
        <v>0</v>
      </c>
      <c r="E282" s="87">
        <v>0</v>
      </c>
      <c r="F282" s="280">
        <v>0</v>
      </c>
      <c r="G282" s="280">
        <v>0</v>
      </c>
      <c r="H282" s="279"/>
      <c r="I282" s="276" t="s">
        <v>4631</v>
      </c>
      <c r="J282" s="85"/>
      <c r="K282" s="389"/>
    </row>
    <row r="283" spans="1:11" ht="22.5" x14ac:dyDescent="0.25">
      <c r="A283" s="206">
        <v>10</v>
      </c>
      <c r="B283" s="233" t="s">
        <v>2359</v>
      </c>
      <c r="C283" s="234" t="s">
        <v>467</v>
      </c>
      <c r="D283" s="90">
        <v>0</v>
      </c>
      <c r="E283" s="90">
        <v>0</v>
      </c>
      <c r="F283" s="218">
        <v>0</v>
      </c>
      <c r="G283" s="218">
        <v>0</v>
      </c>
      <c r="H283" s="279"/>
      <c r="I283" s="276" t="s">
        <v>4631</v>
      </c>
      <c r="J283" s="89" t="s">
        <v>16</v>
      </c>
      <c r="K283" s="206"/>
    </row>
    <row r="284" spans="1:11" ht="22.5" x14ac:dyDescent="0.25">
      <c r="A284" s="208" t="s">
        <v>294</v>
      </c>
      <c r="B284" s="52"/>
      <c r="C284" s="237"/>
      <c r="D284" s="93">
        <v>1899000</v>
      </c>
      <c r="E284" s="93">
        <v>990000</v>
      </c>
      <c r="F284" s="281">
        <v>4500000</v>
      </c>
      <c r="G284" s="281">
        <v>3000000</v>
      </c>
      <c r="H284" s="279"/>
      <c r="I284" s="276" t="s">
        <v>4631</v>
      </c>
      <c r="J284" s="94"/>
      <c r="K284" s="391"/>
    </row>
    <row r="285" spans="1:11" ht="22.5" x14ac:dyDescent="0.25">
      <c r="A285" s="270"/>
      <c r="B285" s="235" t="s">
        <v>295</v>
      </c>
      <c r="C285" s="236"/>
      <c r="D285" s="86"/>
      <c r="E285" s="86"/>
      <c r="F285" s="277"/>
      <c r="G285" s="277"/>
      <c r="H285" s="279"/>
      <c r="I285" s="276" t="s">
        <v>4631</v>
      </c>
      <c r="J285" s="86"/>
      <c r="K285" s="390"/>
    </row>
    <row r="286" spans="1:11" ht="22.5" x14ac:dyDescent="0.25">
      <c r="A286" s="208" t="s">
        <v>294</v>
      </c>
      <c r="B286" s="52"/>
      <c r="C286" s="237"/>
      <c r="D286" s="95"/>
      <c r="E286" s="95"/>
      <c r="F286" s="220"/>
      <c r="G286" s="282">
        <v>0</v>
      </c>
      <c r="H286" s="279"/>
      <c r="I286" s="276" t="s">
        <v>4631</v>
      </c>
      <c r="J286" s="97"/>
      <c r="K286" s="207"/>
    </row>
    <row r="287" spans="1:11" ht="22.5" x14ac:dyDescent="0.25">
      <c r="A287" s="208" t="s">
        <v>296</v>
      </c>
      <c r="B287" s="52"/>
      <c r="C287" s="237"/>
      <c r="D287" s="88">
        <v>1899000</v>
      </c>
      <c r="E287" s="88">
        <v>990000</v>
      </c>
      <c r="F287" s="278">
        <v>4500000</v>
      </c>
      <c r="G287" s="278">
        <v>3000000</v>
      </c>
      <c r="H287" s="279"/>
      <c r="I287" s="276" t="s">
        <v>4631</v>
      </c>
      <c r="J287" s="97"/>
      <c r="K287" s="207"/>
    </row>
    <row r="288" spans="1:11" ht="22.5" x14ac:dyDescent="0.25">
      <c r="A288" s="269">
        <v>14</v>
      </c>
      <c r="B288" s="589" t="s">
        <v>468</v>
      </c>
      <c r="C288" s="590"/>
      <c r="D288" s="590"/>
      <c r="E288" s="590"/>
      <c r="F288" s="590"/>
      <c r="G288" s="591"/>
      <c r="H288" s="279"/>
      <c r="I288" s="276" t="s">
        <v>4631</v>
      </c>
      <c r="J288" s="85"/>
      <c r="K288" s="389"/>
    </row>
    <row r="289" spans="1:11" ht="22.5" x14ac:dyDescent="0.25">
      <c r="A289" s="270"/>
      <c r="B289" s="592" t="s">
        <v>255</v>
      </c>
      <c r="C289" s="593"/>
      <c r="D289" s="86"/>
      <c r="E289" s="86"/>
      <c r="F289" s="277"/>
      <c r="G289" s="277"/>
      <c r="H289" s="279"/>
      <c r="I289" s="276" t="s">
        <v>4631</v>
      </c>
      <c r="J289" s="86"/>
      <c r="K289" s="390"/>
    </row>
    <row r="290" spans="1:11" ht="22.5" x14ac:dyDescent="0.25">
      <c r="A290" s="271"/>
      <c r="B290" s="231" t="s">
        <v>2360</v>
      </c>
      <c r="C290" s="232" t="s">
        <v>469</v>
      </c>
      <c r="D290" s="88">
        <v>860750</v>
      </c>
      <c r="E290" s="88">
        <v>885000</v>
      </c>
      <c r="F290" s="278">
        <v>6442000</v>
      </c>
      <c r="G290" s="278">
        <v>4000000</v>
      </c>
      <c r="H290" s="279"/>
      <c r="I290" s="276" t="s">
        <v>4631</v>
      </c>
      <c r="J290" s="85"/>
      <c r="K290" s="389"/>
    </row>
    <row r="291" spans="1:11" ht="22.5" x14ac:dyDescent="0.25">
      <c r="A291" s="206">
        <v>1</v>
      </c>
      <c r="B291" s="233" t="s">
        <v>2361</v>
      </c>
      <c r="C291" s="234" t="s">
        <v>470</v>
      </c>
      <c r="D291" s="90">
        <v>0</v>
      </c>
      <c r="E291" s="90">
        <v>0</v>
      </c>
      <c r="F291" s="218">
        <v>0</v>
      </c>
      <c r="G291" s="218">
        <v>0</v>
      </c>
      <c r="H291" s="279"/>
      <c r="I291" s="276" t="s">
        <v>4631</v>
      </c>
      <c r="J291" s="92">
        <v>0</v>
      </c>
      <c r="K291" s="206"/>
    </row>
    <row r="292" spans="1:11" ht="33.75" x14ac:dyDescent="0.25">
      <c r="A292" s="206">
        <v>2</v>
      </c>
      <c r="B292" s="233" t="s">
        <v>2362</v>
      </c>
      <c r="C292" s="234" t="s">
        <v>471</v>
      </c>
      <c r="D292" s="91">
        <v>860750</v>
      </c>
      <c r="E292" s="91">
        <v>885000</v>
      </c>
      <c r="F292" s="219">
        <v>6442000</v>
      </c>
      <c r="G292" s="219">
        <v>4000000</v>
      </c>
      <c r="H292" s="279"/>
      <c r="I292" s="276" t="s">
        <v>4631</v>
      </c>
      <c r="J292" s="92">
        <v>0</v>
      </c>
      <c r="K292" s="206"/>
    </row>
    <row r="293" spans="1:11" ht="22.5" x14ac:dyDescent="0.25">
      <c r="A293" s="271"/>
      <c r="B293" s="231" t="s">
        <v>2363</v>
      </c>
      <c r="C293" s="232" t="s">
        <v>322</v>
      </c>
      <c r="D293" s="88">
        <v>666000</v>
      </c>
      <c r="E293" s="87">
        <v>0</v>
      </c>
      <c r="F293" s="280">
        <v>0</v>
      </c>
      <c r="G293" s="278">
        <v>3000000</v>
      </c>
      <c r="H293" s="279"/>
      <c r="I293" s="276" t="s">
        <v>4631</v>
      </c>
      <c r="J293" s="85"/>
      <c r="K293" s="389"/>
    </row>
    <row r="294" spans="1:11" ht="33.75" x14ac:dyDescent="0.25">
      <c r="A294" s="206">
        <v>3</v>
      </c>
      <c r="B294" s="233" t="s">
        <v>2364</v>
      </c>
      <c r="C294" s="234" t="s">
        <v>472</v>
      </c>
      <c r="D294" s="91">
        <v>666000</v>
      </c>
      <c r="E294" s="90">
        <v>0</v>
      </c>
      <c r="F294" s="218">
        <v>0</v>
      </c>
      <c r="G294" s="219">
        <v>3000000</v>
      </c>
      <c r="H294" s="279"/>
      <c r="I294" s="276" t="s">
        <v>4631</v>
      </c>
      <c r="J294" s="92">
        <v>0</v>
      </c>
      <c r="K294" s="206"/>
    </row>
    <row r="295" spans="1:11" ht="22.5" x14ac:dyDescent="0.25">
      <c r="A295" s="206">
        <v>4</v>
      </c>
      <c r="B295" s="233" t="s">
        <v>2365</v>
      </c>
      <c r="C295" s="234" t="s">
        <v>473</v>
      </c>
      <c r="D295" s="90">
        <v>0</v>
      </c>
      <c r="E295" s="90">
        <v>0</v>
      </c>
      <c r="F295" s="218">
        <v>0</v>
      </c>
      <c r="G295" s="218">
        <v>0</v>
      </c>
      <c r="H295" s="279"/>
      <c r="I295" s="276" t="s">
        <v>4631</v>
      </c>
      <c r="J295" s="92">
        <v>0</v>
      </c>
      <c r="K295" s="206"/>
    </row>
    <row r="296" spans="1:11" ht="22.5" x14ac:dyDescent="0.25">
      <c r="A296" s="271"/>
      <c r="B296" s="231" t="s">
        <v>2366</v>
      </c>
      <c r="C296" s="232" t="s">
        <v>298</v>
      </c>
      <c r="D296" s="88">
        <v>1045594.63</v>
      </c>
      <c r="E296" s="87">
        <v>0</v>
      </c>
      <c r="F296" s="280">
        <v>0</v>
      </c>
      <c r="G296" s="278">
        <v>1300000</v>
      </c>
      <c r="H296" s="279"/>
      <c r="I296" s="276" t="s">
        <v>4631</v>
      </c>
      <c r="J296" s="85"/>
      <c r="K296" s="389"/>
    </row>
    <row r="297" spans="1:11" ht="22.5" x14ac:dyDescent="0.25">
      <c r="A297" s="206">
        <v>5</v>
      </c>
      <c r="B297" s="233" t="s">
        <v>2367</v>
      </c>
      <c r="C297" s="234" t="s">
        <v>474</v>
      </c>
      <c r="D297" s="90">
        <v>0</v>
      </c>
      <c r="E297" s="90">
        <v>0</v>
      </c>
      <c r="F297" s="218">
        <v>0</v>
      </c>
      <c r="G297" s="219">
        <v>800000</v>
      </c>
      <c r="H297" s="279"/>
      <c r="I297" s="276" t="s">
        <v>4631</v>
      </c>
      <c r="J297" s="92">
        <v>0</v>
      </c>
      <c r="K297" s="206"/>
    </row>
    <row r="298" spans="1:11" ht="22.5" x14ac:dyDescent="0.25">
      <c r="A298" s="206">
        <v>6</v>
      </c>
      <c r="B298" s="233" t="s">
        <v>2368</v>
      </c>
      <c r="C298" s="234" t="s">
        <v>475</v>
      </c>
      <c r="D298" s="91">
        <v>1045594.63</v>
      </c>
      <c r="E298" s="90">
        <v>0</v>
      </c>
      <c r="F298" s="218">
        <v>0</v>
      </c>
      <c r="G298" s="219">
        <v>500000</v>
      </c>
      <c r="H298" s="279"/>
      <c r="I298" s="276" t="s">
        <v>4631</v>
      </c>
      <c r="J298" s="92">
        <v>0</v>
      </c>
      <c r="K298" s="206"/>
    </row>
    <row r="299" spans="1:11" ht="22.5" x14ac:dyDescent="0.25">
      <c r="A299" s="271"/>
      <c r="B299" s="231" t="s">
        <v>2369</v>
      </c>
      <c r="C299" s="232" t="s">
        <v>476</v>
      </c>
      <c r="D299" s="88">
        <v>40730000</v>
      </c>
      <c r="E299" s="87">
        <v>0</v>
      </c>
      <c r="F299" s="278">
        <v>20000000</v>
      </c>
      <c r="G299" s="278">
        <v>7700000</v>
      </c>
      <c r="H299" s="279"/>
      <c r="I299" s="276" t="s">
        <v>4631</v>
      </c>
      <c r="J299" s="85"/>
      <c r="K299" s="389"/>
    </row>
    <row r="300" spans="1:11" ht="22.5" x14ac:dyDescent="0.25">
      <c r="A300" s="206">
        <v>7</v>
      </c>
      <c r="B300" s="233" t="s">
        <v>2370</v>
      </c>
      <c r="C300" s="234" t="s">
        <v>477</v>
      </c>
      <c r="D300" s="91">
        <v>40730000</v>
      </c>
      <c r="E300" s="90">
        <v>0</v>
      </c>
      <c r="F300" s="218">
        <v>0</v>
      </c>
      <c r="G300" s="218">
        <v>0</v>
      </c>
      <c r="H300" s="279"/>
      <c r="I300" s="276" t="s">
        <v>4631</v>
      </c>
      <c r="J300" s="92">
        <v>0</v>
      </c>
      <c r="K300" s="206"/>
    </row>
    <row r="301" spans="1:11" ht="22.5" x14ac:dyDescent="0.25">
      <c r="A301" s="206">
        <v>8</v>
      </c>
      <c r="B301" s="233" t="s">
        <v>2371</v>
      </c>
      <c r="C301" s="234" t="s">
        <v>478</v>
      </c>
      <c r="D301" s="90">
        <v>0</v>
      </c>
      <c r="E301" s="90">
        <v>0</v>
      </c>
      <c r="F301" s="219">
        <v>20000000</v>
      </c>
      <c r="G301" s="219">
        <v>7700000</v>
      </c>
      <c r="H301" s="279"/>
      <c r="I301" s="276" t="s">
        <v>4631</v>
      </c>
      <c r="J301" s="92">
        <v>0</v>
      </c>
      <c r="K301" s="206"/>
    </row>
    <row r="302" spans="1:11" ht="22.5" x14ac:dyDescent="0.25">
      <c r="A302" s="271"/>
      <c r="B302" s="231" t="s">
        <v>2372</v>
      </c>
      <c r="C302" s="232" t="s">
        <v>301</v>
      </c>
      <c r="D302" s="88">
        <v>3401362.5</v>
      </c>
      <c r="E302" s="87">
        <v>0</v>
      </c>
      <c r="F302" s="280">
        <v>0</v>
      </c>
      <c r="G302" s="278">
        <v>2000000</v>
      </c>
      <c r="H302" s="279"/>
      <c r="I302" s="276" t="s">
        <v>4631</v>
      </c>
      <c r="J302" s="85"/>
      <c r="K302" s="389"/>
    </row>
    <row r="303" spans="1:11" ht="22.5" x14ac:dyDescent="0.25">
      <c r="A303" s="206">
        <v>9</v>
      </c>
      <c r="B303" s="233" t="s">
        <v>2373</v>
      </c>
      <c r="C303" s="234" t="s">
        <v>479</v>
      </c>
      <c r="D303" s="91">
        <v>775000</v>
      </c>
      <c r="E303" s="90">
        <v>0</v>
      </c>
      <c r="F303" s="218">
        <v>0</v>
      </c>
      <c r="G303" s="218">
        <v>0</v>
      </c>
      <c r="H303" s="279"/>
      <c r="I303" s="276" t="s">
        <v>4631</v>
      </c>
      <c r="J303" s="92">
        <v>0</v>
      </c>
      <c r="K303" s="206"/>
    </row>
    <row r="304" spans="1:11" ht="33.75" x14ac:dyDescent="0.25">
      <c r="A304" s="206">
        <v>13</v>
      </c>
      <c r="B304" s="233" t="s">
        <v>2374</v>
      </c>
      <c r="C304" s="234" t="s">
        <v>480</v>
      </c>
      <c r="D304" s="91">
        <v>1023800</v>
      </c>
      <c r="E304" s="90">
        <v>0</v>
      </c>
      <c r="F304" s="218">
        <v>0</v>
      </c>
      <c r="G304" s="218">
        <v>0</v>
      </c>
      <c r="H304" s="279"/>
      <c r="I304" s="276" t="s">
        <v>4631</v>
      </c>
      <c r="J304" s="92">
        <v>0</v>
      </c>
      <c r="K304" s="206"/>
    </row>
    <row r="305" spans="1:11" ht="22.5" x14ac:dyDescent="0.25">
      <c r="A305" s="206">
        <v>15</v>
      </c>
      <c r="B305" s="233" t="s">
        <v>2375</v>
      </c>
      <c r="C305" s="234" t="s">
        <v>481</v>
      </c>
      <c r="D305" s="91">
        <v>838050</v>
      </c>
      <c r="E305" s="90">
        <v>0</v>
      </c>
      <c r="F305" s="218">
        <v>0</v>
      </c>
      <c r="G305" s="219">
        <v>1050000</v>
      </c>
      <c r="H305" s="279"/>
      <c r="I305" s="276" t="s">
        <v>4631</v>
      </c>
      <c r="J305" s="92">
        <v>0</v>
      </c>
      <c r="K305" s="206"/>
    </row>
    <row r="306" spans="1:11" ht="22.5" x14ac:dyDescent="0.25">
      <c r="A306" s="206">
        <v>16</v>
      </c>
      <c r="B306" s="233" t="s">
        <v>2376</v>
      </c>
      <c r="C306" s="234" t="s">
        <v>482</v>
      </c>
      <c r="D306" s="90">
        <v>0</v>
      </c>
      <c r="E306" s="90">
        <v>0</v>
      </c>
      <c r="F306" s="218">
        <v>0</v>
      </c>
      <c r="G306" s="219">
        <v>950000</v>
      </c>
      <c r="H306" s="279"/>
      <c r="I306" s="276" t="s">
        <v>4631</v>
      </c>
      <c r="J306" s="92">
        <v>0</v>
      </c>
      <c r="K306" s="206"/>
    </row>
    <row r="307" spans="1:11" ht="22.5" x14ac:dyDescent="0.25">
      <c r="A307" s="206">
        <v>19</v>
      </c>
      <c r="B307" s="233" t="s">
        <v>2377</v>
      </c>
      <c r="C307" s="234" t="s">
        <v>483</v>
      </c>
      <c r="D307" s="91">
        <v>764512.5</v>
      </c>
      <c r="E307" s="90">
        <v>0</v>
      </c>
      <c r="F307" s="218">
        <v>0</v>
      </c>
      <c r="G307" s="218">
        <v>0</v>
      </c>
      <c r="H307" s="279"/>
      <c r="I307" s="276" t="s">
        <v>4631</v>
      </c>
      <c r="J307" s="92">
        <v>0</v>
      </c>
      <c r="K307" s="206"/>
    </row>
    <row r="308" spans="1:11" ht="22.5" x14ac:dyDescent="0.25">
      <c r="A308" s="271"/>
      <c r="B308" s="231" t="s">
        <v>2378</v>
      </c>
      <c r="C308" s="232" t="s">
        <v>485</v>
      </c>
      <c r="D308" s="87">
        <v>0</v>
      </c>
      <c r="E308" s="87">
        <v>0</v>
      </c>
      <c r="F308" s="278">
        <v>3000000</v>
      </c>
      <c r="G308" s="278">
        <v>2000000</v>
      </c>
      <c r="H308" s="279"/>
      <c r="I308" s="276" t="s">
        <v>4631</v>
      </c>
      <c r="J308" s="85"/>
      <c r="K308" s="389"/>
    </row>
    <row r="309" spans="1:11" ht="22.5" x14ac:dyDescent="0.25">
      <c r="A309" s="206">
        <v>25</v>
      </c>
      <c r="B309" s="233" t="s">
        <v>2379</v>
      </c>
      <c r="C309" s="234" t="s">
        <v>486</v>
      </c>
      <c r="D309" s="90">
        <v>0</v>
      </c>
      <c r="E309" s="90">
        <v>0</v>
      </c>
      <c r="F309" s="219">
        <v>3000000</v>
      </c>
      <c r="G309" s="219">
        <v>2000000</v>
      </c>
      <c r="H309" s="279"/>
      <c r="I309" s="276" t="s">
        <v>4631</v>
      </c>
      <c r="J309" s="89" t="s">
        <v>16</v>
      </c>
      <c r="K309" s="206"/>
    </row>
    <row r="310" spans="1:11" ht="22.5" x14ac:dyDescent="0.25">
      <c r="A310" s="208" t="s">
        <v>294</v>
      </c>
      <c r="B310" s="52"/>
      <c r="C310" s="237"/>
      <c r="D310" s="93">
        <v>46703707.130000003</v>
      </c>
      <c r="E310" s="93">
        <v>885000</v>
      </c>
      <c r="F310" s="281">
        <v>29442000</v>
      </c>
      <c r="G310" s="281">
        <v>20000000</v>
      </c>
      <c r="H310" s="279"/>
      <c r="I310" s="276" t="s">
        <v>4631</v>
      </c>
      <c r="J310" s="94"/>
      <c r="K310" s="391"/>
    </row>
    <row r="311" spans="1:11" ht="22.5" x14ac:dyDescent="0.25">
      <c r="A311" s="270"/>
      <c r="B311" s="235" t="s">
        <v>295</v>
      </c>
      <c r="C311" s="236"/>
      <c r="D311" s="86"/>
      <c r="E311" s="86"/>
      <c r="F311" s="277"/>
      <c r="G311" s="277"/>
      <c r="H311" s="279"/>
      <c r="I311" s="276" t="s">
        <v>4631</v>
      </c>
      <c r="J311" s="86"/>
      <c r="K311" s="390"/>
    </row>
    <row r="312" spans="1:11" ht="22.5" x14ac:dyDescent="0.25">
      <c r="A312" s="208" t="s">
        <v>294</v>
      </c>
      <c r="B312" s="52"/>
      <c r="C312" s="237"/>
      <c r="D312" s="95"/>
      <c r="E312" s="95"/>
      <c r="F312" s="220"/>
      <c r="G312" s="282">
        <v>0</v>
      </c>
      <c r="H312" s="279"/>
      <c r="I312" s="276" t="s">
        <v>4631</v>
      </c>
      <c r="J312" s="97"/>
      <c r="K312" s="207"/>
    </row>
    <row r="313" spans="1:11" ht="22.5" x14ac:dyDescent="0.25">
      <c r="A313" s="208" t="s">
        <v>296</v>
      </c>
      <c r="B313" s="52"/>
      <c r="C313" s="237"/>
      <c r="D313" s="88">
        <v>46703707.130000003</v>
      </c>
      <c r="E313" s="88">
        <v>885000</v>
      </c>
      <c r="F313" s="278">
        <v>29442000</v>
      </c>
      <c r="G313" s="278">
        <v>20000000</v>
      </c>
      <c r="H313" s="279"/>
      <c r="I313" s="276" t="s">
        <v>4631</v>
      </c>
      <c r="J313" s="97"/>
      <c r="K313" s="207"/>
    </row>
    <row r="314" spans="1:11" ht="22.5" x14ac:dyDescent="0.25">
      <c r="A314" s="269">
        <v>17</v>
      </c>
      <c r="B314" s="589" t="s">
        <v>487</v>
      </c>
      <c r="C314" s="590"/>
      <c r="D314" s="590"/>
      <c r="E314" s="590"/>
      <c r="F314" s="590"/>
      <c r="G314" s="591"/>
      <c r="H314" s="279"/>
      <c r="I314" s="276" t="s">
        <v>4631</v>
      </c>
      <c r="J314" s="85"/>
      <c r="K314" s="389"/>
    </row>
    <row r="315" spans="1:11" ht="22.5" x14ac:dyDescent="0.25">
      <c r="A315" s="270"/>
      <c r="B315" s="592" t="s">
        <v>255</v>
      </c>
      <c r="C315" s="593"/>
      <c r="D315" s="86"/>
      <c r="E315" s="86"/>
      <c r="F315" s="277"/>
      <c r="G315" s="277"/>
      <c r="H315" s="279"/>
      <c r="I315" s="276" t="s">
        <v>4631</v>
      </c>
      <c r="J315" s="86"/>
      <c r="K315" s="390"/>
    </row>
    <row r="316" spans="1:11" ht="22.5" x14ac:dyDescent="0.25">
      <c r="A316" s="271"/>
      <c r="B316" s="231" t="s">
        <v>2380</v>
      </c>
      <c r="C316" s="232" t="s">
        <v>488</v>
      </c>
      <c r="D316" s="87">
        <v>0</v>
      </c>
      <c r="E316" s="87">
        <v>0</v>
      </c>
      <c r="F316" s="280">
        <v>0</v>
      </c>
      <c r="G316" s="280">
        <v>0</v>
      </c>
      <c r="H316" s="279"/>
      <c r="I316" s="276" t="s">
        <v>4631</v>
      </c>
      <c r="J316" s="85"/>
      <c r="K316" s="389"/>
    </row>
    <row r="317" spans="1:11" ht="22.5" x14ac:dyDescent="0.25">
      <c r="A317" s="206">
        <v>1</v>
      </c>
      <c r="B317" s="233" t="s">
        <v>2381</v>
      </c>
      <c r="C317" s="234" t="s">
        <v>489</v>
      </c>
      <c r="D317" s="90">
        <v>0</v>
      </c>
      <c r="E317" s="90">
        <v>0</v>
      </c>
      <c r="F317" s="218">
        <v>0</v>
      </c>
      <c r="G317" s="218">
        <v>0</v>
      </c>
      <c r="H317" s="279"/>
      <c r="I317" s="276" t="s">
        <v>4631</v>
      </c>
      <c r="J317" s="92">
        <v>0</v>
      </c>
      <c r="K317" s="206"/>
    </row>
    <row r="318" spans="1:11" ht="22.5" x14ac:dyDescent="0.25">
      <c r="A318" s="206">
        <v>2</v>
      </c>
      <c r="B318" s="233" t="s">
        <v>2382</v>
      </c>
      <c r="C318" s="234" t="s">
        <v>490</v>
      </c>
      <c r="D318" s="90">
        <v>0</v>
      </c>
      <c r="E318" s="90">
        <v>0</v>
      </c>
      <c r="F318" s="218">
        <v>0</v>
      </c>
      <c r="G318" s="218">
        <v>0</v>
      </c>
      <c r="H318" s="279"/>
      <c r="I318" s="276" t="s">
        <v>4631</v>
      </c>
      <c r="J318" s="92">
        <v>0</v>
      </c>
      <c r="K318" s="206"/>
    </row>
    <row r="319" spans="1:11" ht="22.5" x14ac:dyDescent="0.25">
      <c r="A319" s="271"/>
      <c r="B319" s="231" t="s">
        <v>2383</v>
      </c>
      <c r="C319" s="232" t="s">
        <v>491</v>
      </c>
      <c r="D319" s="87">
        <v>0</v>
      </c>
      <c r="E319" s="87">
        <v>0</v>
      </c>
      <c r="F319" s="278">
        <v>500000000</v>
      </c>
      <c r="G319" s="278">
        <v>500000000</v>
      </c>
      <c r="H319" s="279"/>
      <c r="I319" s="276" t="s">
        <v>4631</v>
      </c>
      <c r="J319" s="85"/>
      <c r="K319" s="389"/>
    </row>
    <row r="320" spans="1:11" ht="22.5" x14ac:dyDescent="0.25">
      <c r="A320" s="206">
        <v>3</v>
      </c>
      <c r="B320" s="233" t="s">
        <v>2384</v>
      </c>
      <c r="C320" s="234" t="s">
        <v>492</v>
      </c>
      <c r="D320" s="90">
        <v>0</v>
      </c>
      <c r="E320" s="90">
        <v>0</v>
      </c>
      <c r="F320" s="219">
        <v>250000000</v>
      </c>
      <c r="G320" s="219">
        <v>250000000</v>
      </c>
      <c r="H320" s="279"/>
      <c r="I320" s="276" t="s">
        <v>4631</v>
      </c>
      <c r="J320" s="89" t="s">
        <v>16</v>
      </c>
      <c r="K320" s="206"/>
    </row>
    <row r="321" spans="1:11" ht="22.5" x14ac:dyDescent="0.25">
      <c r="A321" s="206">
        <v>4</v>
      </c>
      <c r="B321" s="233" t="s">
        <v>2385</v>
      </c>
      <c r="C321" s="234" t="s">
        <v>493</v>
      </c>
      <c r="D321" s="90">
        <v>0</v>
      </c>
      <c r="E321" s="90">
        <v>0</v>
      </c>
      <c r="F321" s="219">
        <v>250000000</v>
      </c>
      <c r="G321" s="219">
        <v>250000000</v>
      </c>
      <c r="H321" s="279"/>
      <c r="I321" s="276" t="s">
        <v>4631</v>
      </c>
      <c r="J321" s="89" t="s">
        <v>16</v>
      </c>
      <c r="K321" s="206"/>
    </row>
    <row r="322" spans="1:11" ht="22.5" x14ac:dyDescent="0.25">
      <c r="A322" s="271"/>
      <c r="B322" s="231" t="s">
        <v>2386</v>
      </c>
      <c r="C322" s="232" t="s">
        <v>494</v>
      </c>
      <c r="D322" s="88">
        <v>68720699</v>
      </c>
      <c r="E322" s="88">
        <v>33802342.960000001</v>
      </c>
      <c r="F322" s="278">
        <v>369000000</v>
      </c>
      <c r="G322" s="278">
        <v>928800000</v>
      </c>
      <c r="H322" s="279"/>
      <c r="I322" s="276" t="s">
        <v>4631</v>
      </c>
      <c r="J322" s="85"/>
      <c r="K322" s="389"/>
    </row>
    <row r="323" spans="1:11" ht="22.5" x14ac:dyDescent="0.25">
      <c r="A323" s="206">
        <v>5</v>
      </c>
      <c r="B323" s="233" t="s">
        <v>2387</v>
      </c>
      <c r="C323" s="234" t="s">
        <v>495</v>
      </c>
      <c r="D323" s="91">
        <v>905000</v>
      </c>
      <c r="E323" s="90">
        <v>0</v>
      </c>
      <c r="F323" s="219">
        <v>2000000</v>
      </c>
      <c r="G323" s="219">
        <v>10000000</v>
      </c>
      <c r="H323" s="279"/>
      <c r="I323" s="276" t="s">
        <v>4631</v>
      </c>
      <c r="J323" s="89" t="s">
        <v>16</v>
      </c>
      <c r="K323" s="206"/>
    </row>
    <row r="324" spans="1:11" ht="22.5" x14ac:dyDescent="0.25">
      <c r="A324" s="206">
        <v>6</v>
      </c>
      <c r="B324" s="233" t="s">
        <v>2388</v>
      </c>
      <c r="C324" s="234" t="s">
        <v>496</v>
      </c>
      <c r="D324" s="91">
        <v>11953799</v>
      </c>
      <c r="E324" s="90">
        <v>0</v>
      </c>
      <c r="F324" s="219">
        <v>7000000</v>
      </c>
      <c r="G324" s="219">
        <v>35000000</v>
      </c>
      <c r="H324" s="279"/>
      <c r="I324" s="276" t="s">
        <v>4631</v>
      </c>
      <c r="J324" s="89" t="s">
        <v>16</v>
      </c>
      <c r="K324" s="206"/>
    </row>
    <row r="325" spans="1:11" ht="22.5" x14ac:dyDescent="0.25">
      <c r="A325" s="206">
        <v>7</v>
      </c>
      <c r="B325" s="233" t="s">
        <v>2389</v>
      </c>
      <c r="C325" s="234" t="s">
        <v>497</v>
      </c>
      <c r="D325" s="91">
        <v>40861900</v>
      </c>
      <c r="E325" s="91">
        <v>33802342.960000001</v>
      </c>
      <c r="F325" s="219">
        <v>100000000</v>
      </c>
      <c r="G325" s="219">
        <v>65000000</v>
      </c>
      <c r="H325" s="279"/>
      <c r="I325" s="276" t="s">
        <v>4631</v>
      </c>
      <c r="J325" s="89" t="s">
        <v>16</v>
      </c>
      <c r="K325" s="206"/>
    </row>
    <row r="326" spans="1:11" ht="22.5" x14ac:dyDescent="0.25">
      <c r="A326" s="206">
        <v>8</v>
      </c>
      <c r="B326" s="233" t="s">
        <v>2390</v>
      </c>
      <c r="C326" s="234" t="s">
        <v>498</v>
      </c>
      <c r="D326" s="91">
        <v>15000000</v>
      </c>
      <c r="E326" s="90">
        <v>0</v>
      </c>
      <c r="F326" s="218">
        <v>0</v>
      </c>
      <c r="G326" s="219">
        <v>20000000</v>
      </c>
      <c r="H326" s="279"/>
      <c r="I326" s="276" t="s">
        <v>4631</v>
      </c>
      <c r="J326" s="89" t="s">
        <v>16</v>
      </c>
      <c r="K326" s="206"/>
    </row>
    <row r="327" spans="1:11" ht="22.5" x14ac:dyDescent="0.25">
      <c r="A327" s="206">
        <v>9</v>
      </c>
      <c r="B327" s="233" t="s">
        <v>2391</v>
      </c>
      <c r="C327" s="234" t="s">
        <v>499</v>
      </c>
      <c r="D327" s="90">
        <v>0</v>
      </c>
      <c r="E327" s="90">
        <v>0</v>
      </c>
      <c r="F327" s="219">
        <v>10000000</v>
      </c>
      <c r="G327" s="219">
        <v>10000000</v>
      </c>
      <c r="H327" s="279"/>
      <c r="I327" s="276" t="s">
        <v>4631</v>
      </c>
      <c r="J327" s="92">
        <v>0</v>
      </c>
      <c r="K327" s="206"/>
    </row>
    <row r="328" spans="1:11" ht="33" customHeight="1" x14ac:dyDescent="0.25">
      <c r="A328" s="206">
        <v>10</v>
      </c>
      <c r="B328" s="233" t="s">
        <v>2392</v>
      </c>
      <c r="C328" s="234" t="s">
        <v>500</v>
      </c>
      <c r="D328" s="90">
        <v>0</v>
      </c>
      <c r="E328" s="90">
        <v>0</v>
      </c>
      <c r="F328" s="219">
        <v>150000000</v>
      </c>
      <c r="G328" s="219">
        <v>310000000</v>
      </c>
      <c r="H328" s="286">
        <f>G328</f>
        <v>310000000</v>
      </c>
      <c r="I328" s="276"/>
      <c r="J328" s="276" t="s">
        <v>5898</v>
      </c>
      <c r="K328" s="393" t="s">
        <v>6063</v>
      </c>
    </row>
    <row r="329" spans="1:11" ht="30.6" customHeight="1" x14ac:dyDescent="0.25">
      <c r="A329" s="206">
        <v>11</v>
      </c>
      <c r="B329" s="233" t="s">
        <v>2393</v>
      </c>
      <c r="C329" s="234" t="s">
        <v>501</v>
      </c>
      <c r="D329" s="90">
        <v>0</v>
      </c>
      <c r="E329" s="90">
        <v>0</v>
      </c>
      <c r="F329" s="219">
        <v>100000000</v>
      </c>
      <c r="G329" s="219">
        <v>478800000</v>
      </c>
      <c r="H329" s="286">
        <f>G329</f>
        <v>478800000</v>
      </c>
      <c r="I329" s="276"/>
      <c r="J329" s="276" t="s">
        <v>5898</v>
      </c>
      <c r="K329" s="393" t="s">
        <v>6063</v>
      </c>
    </row>
    <row r="330" spans="1:11" ht="22.5" x14ac:dyDescent="0.25">
      <c r="A330" s="271"/>
      <c r="B330" s="231" t="s">
        <v>2394</v>
      </c>
      <c r="C330" s="232" t="s">
        <v>502</v>
      </c>
      <c r="D330" s="87">
        <v>0</v>
      </c>
      <c r="E330" s="87">
        <v>0</v>
      </c>
      <c r="F330" s="278">
        <v>10000000</v>
      </c>
      <c r="G330" s="278">
        <v>20000000</v>
      </c>
      <c r="H330" s="279"/>
      <c r="I330" s="276" t="s">
        <v>4631</v>
      </c>
      <c r="J330" s="85"/>
      <c r="K330" s="389"/>
    </row>
    <row r="331" spans="1:11" ht="22.5" x14ac:dyDescent="0.25">
      <c r="A331" s="206">
        <v>12</v>
      </c>
      <c r="B331" s="233" t="s">
        <v>2395</v>
      </c>
      <c r="C331" s="234" t="s">
        <v>503</v>
      </c>
      <c r="D331" s="90">
        <v>0</v>
      </c>
      <c r="E331" s="90">
        <v>0</v>
      </c>
      <c r="F331" s="218">
        <v>0</v>
      </c>
      <c r="G331" s="219">
        <v>10000000</v>
      </c>
      <c r="H331" s="279"/>
      <c r="I331" s="276" t="s">
        <v>4631</v>
      </c>
      <c r="J331" s="92">
        <v>0</v>
      </c>
      <c r="K331" s="206"/>
    </row>
    <row r="332" spans="1:11" ht="22.5" x14ac:dyDescent="0.25">
      <c r="A332" s="206">
        <v>13</v>
      </c>
      <c r="B332" s="233" t="s">
        <v>2396</v>
      </c>
      <c r="C332" s="234" t="s">
        <v>504</v>
      </c>
      <c r="D332" s="90">
        <v>0</v>
      </c>
      <c r="E332" s="90">
        <v>0</v>
      </c>
      <c r="F332" s="219">
        <v>10000000</v>
      </c>
      <c r="G332" s="219">
        <v>10000000</v>
      </c>
      <c r="H332" s="279"/>
      <c r="I332" s="276" t="s">
        <v>4631</v>
      </c>
      <c r="J332" s="92">
        <v>0</v>
      </c>
      <c r="K332" s="206"/>
    </row>
    <row r="333" spans="1:11" ht="22.5" x14ac:dyDescent="0.25">
      <c r="A333" s="271"/>
      <c r="B333" s="231" t="s">
        <v>2397</v>
      </c>
      <c r="C333" s="232" t="s">
        <v>505</v>
      </c>
      <c r="D333" s="87">
        <v>0</v>
      </c>
      <c r="E333" s="87">
        <v>0</v>
      </c>
      <c r="F333" s="278">
        <v>10000000</v>
      </c>
      <c r="G333" s="278">
        <v>20000000</v>
      </c>
      <c r="H333" s="279"/>
      <c r="I333" s="276" t="s">
        <v>4631</v>
      </c>
      <c r="J333" s="85"/>
      <c r="K333" s="389"/>
    </row>
    <row r="334" spans="1:11" ht="22.5" x14ac:dyDescent="0.25">
      <c r="A334" s="206">
        <v>14</v>
      </c>
      <c r="B334" s="233" t="s">
        <v>2398</v>
      </c>
      <c r="C334" s="234" t="s">
        <v>506</v>
      </c>
      <c r="D334" s="90">
        <v>0</v>
      </c>
      <c r="E334" s="90">
        <v>0</v>
      </c>
      <c r="F334" s="218">
        <v>0</v>
      </c>
      <c r="G334" s="219">
        <v>10000000</v>
      </c>
      <c r="H334" s="279"/>
      <c r="I334" s="276" t="s">
        <v>4631</v>
      </c>
      <c r="J334" s="92">
        <v>0</v>
      </c>
      <c r="K334" s="206"/>
    </row>
    <row r="335" spans="1:11" ht="22.5" x14ac:dyDescent="0.25">
      <c r="A335" s="206">
        <v>15</v>
      </c>
      <c r="B335" s="233" t="s">
        <v>2399</v>
      </c>
      <c r="C335" s="234" t="s">
        <v>507</v>
      </c>
      <c r="D335" s="90">
        <v>0</v>
      </c>
      <c r="E335" s="90">
        <v>0</v>
      </c>
      <c r="F335" s="219">
        <v>10000000</v>
      </c>
      <c r="G335" s="219">
        <v>10000000</v>
      </c>
      <c r="H335" s="279"/>
      <c r="I335" s="276" t="s">
        <v>4631</v>
      </c>
      <c r="J335" s="92">
        <v>0</v>
      </c>
      <c r="K335" s="206"/>
    </row>
    <row r="336" spans="1:11" ht="22.5" x14ac:dyDescent="0.25">
      <c r="A336" s="208" t="s">
        <v>294</v>
      </c>
      <c r="B336" s="52"/>
      <c r="C336" s="237"/>
      <c r="D336" s="93">
        <v>68720699</v>
      </c>
      <c r="E336" s="93">
        <v>33802342.960000001</v>
      </c>
      <c r="F336" s="281">
        <v>889000000</v>
      </c>
      <c r="G336" s="281">
        <v>1468800000</v>
      </c>
      <c r="H336" s="279"/>
      <c r="I336" s="276" t="s">
        <v>4631</v>
      </c>
      <c r="J336" s="94"/>
      <c r="K336" s="391"/>
    </row>
    <row r="337" spans="1:11" ht="22.5" x14ac:dyDescent="0.25">
      <c r="A337" s="270"/>
      <c r="B337" s="235" t="s">
        <v>295</v>
      </c>
      <c r="C337" s="236"/>
      <c r="D337" s="86"/>
      <c r="E337" s="86"/>
      <c r="F337" s="277"/>
      <c r="G337" s="277"/>
      <c r="H337" s="279"/>
      <c r="I337" s="276" t="s">
        <v>4631</v>
      </c>
      <c r="J337" s="86"/>
      <c r="K337" s="390"/>
    </row>
    <row r="338" spans="1:11" ht="22.5" x14ac:dyDescent="0.25">
      <c r="A338" s="208" t="s">
        <v>294</v>
      </c>
      <c r="B338" s="52"/>
      <c r="C338" s="237"/>
      <c r="D338" s="95"/>
      <c r="E338" s="95"/>
      <c r="F338" s="220"/>
      <c r="G338" s="282">
        <v>0</v>
      </c>
      <c r="H338" s="279"/>
      <c r="I338" s="276" t="s">
        <v>4631</v>
      </c>
      <c r="J338" s="97"/>
      <c r="K338" s="207"/>
    </row>
    <row r="339" spans="1:11" ht="21" x14ac:dyDescent="0.25">
      <c r="A339" s="208" t="s">
        <v>296</v>
      </c>
      <c r="B339" s="52"/>
      <c r="C339" s="237"/>
      <c r="D339" s="88">
        <v>68720699</v>
      </c>
      <c r="E339" s="88">
        <v>33802342.960000001</v>
      </c>
      <c r="F339" s="278">
        <v>889000000</v>
      </c>
      <c r="G339" s="278">
        <v>1468800000</v>
      </c>
      <c r="H339" s="278">
        <f>SUM(H16:H338)</f>
        <v>788800000</v>
      </c>
      <c r="I339" s="276"/>
      <c r="J339" s="97"/>
      <c r="K339" s="207"/>
    </row>
    <row r="340" spans="1:11" ht="22.5" x14ac:dyDescent="0.25">
      <c r="A340" s="269">
        <v>18</v>
      </c>
      <c r="B340" s="589" t="s">
        <v>508</v>
      </c>
      <c r="C340" s="590"/>
      <c r="D340" s="590"/>
      <c r="E340" s="590"/>
      <c r="F340" s="590"/>
      <c r="G340" s="591"/>
      <c r="H340" s="279"/>
      <c r="I340" s="276" t="s">
        <v>4631</v>
      </c>
      <c r="J340" s="85"/>
      <c r="K340" s="389"/>
    </row>
    <row r="341" spans="1:11" ht="22.5" x14ac:dyDescent="0.25">
      <c r="A341" s="270"/>
      <c r="B341" s="592" t="s">
        <v>255</v>
      </c>
      <c r="C341" s="593"/>
      <c r="D341" s="86"/>
      <c r="E341" s="86"/>
      <c r="F341" s="277"/>
      <c r="G341" s="277"/>
      <c r="H341" s="279"/>
      <c r="I341" s="276" t="s">
        <v>4631</v>
      </c>
      <c r="J341" s="86"/>
      <c r="K341" s="390"/>
    </row>
    <row r="342" spans="1:11" ht="22.5" x14ac:dyDescent="0.25">
      <c r="A342" s="271"/>
      <c r="B342" s="231" t="s">
        <v>2400</v>
      </c>
      <c r="C342" s="232" t="s">
        <v>509</v>
      </c>
      <c r="D342" s="88">
        <v>53000000</v>
      </c>
      <c r="E342" s="88">
        <v>19162350.010000002</v>
      </c>
      <c r="F342" s="278">
        <v>610000000</v>
      </c>
      <c r="G342" s="278">
        <v>520000000</v>
      </c>
      <c r="H342" s="279"/>
      <c r="I342" s="276" t="s">
        <v>4631</v>
      </c>
      <c r="J342" s="85"/>
      <c r="K342" s="389"/>
    </row>
    <row r="343" spans="1:11" ht="22.5" x14ac:dyDescent="0.25">
      <c r="A343" s="206">
        <v>1</v>
      </c>
      <c r="B343" s="233" t="s">
        <v>2401</v>
      </c>
      <c r="C343" s="234" t="s">
        <v>510</v>
      </c>
      <c r="D343" s="91">
        <v>5000000</v>
      </c>
      <c r="E343" s="90">
        <v>0</v>
      </c>
      <c r="F343" s="219">
        <v>10000000</v>
      </c>
      <c r="G343" s="219">
        <v>10000000</v>
      </c>
      <c r="H343" s="279"/>
      <c r="I343" s="276" t="s">
        <v>4631</v>
      </c>
      <c r="J343" s="89" t="s">
        <v>16</v>
      </c>
      <c r="K343" s="206"/>
    </row>
    <row r="344" spans="1:11" ht="22.5" x14ac:dyDescent="0.25">
      <c r="A344" s="206">
        <v>2</v>
      </c>
      <c r="B344" s="233" t="s">
        <v>2402</v>
      </c>
      <c r="C344" s="234" t="s">
        <v>511</v>
      </c>
      <c r="D344" s="90">
        <v>0</v>
      </c>
      <c r="E344" s="90">
        <v>0</v>
      </c>
      <c r="F344" s="218">
        <v>0</v>
      </c>
      <c r="G344" s="219">
        <v>10000000</v>
      </c>
      <c r="H344" s="279"/>
      <c r="I344" s="276" t="s">
        <v>4631</v>
      </c>
      <c r="J344" s="89" t="s">
        <v>16</v>
      </c>
      <c r="K344" s="206"/>
    </row>
    <row r="345" spans="1:11" ht="22.5" x14ac:dyDescent="0.25">
      <c r="A345" s="206">
        <v>3</v>
      </c>
      <c r="B345" s="233" t="s">
        <v>2403</v>
      </c>
      <c r="C345" s="234" t="s">
        <v>512</v>
      </c>
      <c r="D345" s="91">
        <v>48000000</v>
      </c>
      <c r="E345" s="91">
        <v>19162350.010000002</v>
      </c>
      <c r="F345" s="219">
        <v>600000000</v>
      </c>
      <c r="G345" s="219">
        <v>500000000</v>
      </c>
      <c r="H345" s="279"/>
      <c r="I345" s="276" t="s">
        <v>4631</v>
      </c>
      <c r="J345" s="89" t="s">
        <v>16</v>
      </c>
      <c r="K345" s="206"/>
    </row>
    <row r="346" spans="1:11" ht="22.5" x14ac:dyDescent="0.25">
      <c r="A346" s="206">
        <v>4</v>
      </c>
      <c r="B346" s="233" t="s">
        <v>2404</v>
      </c>
      <c r="C346" s="234" t="s">
        <v>513</v>
      </c>
      <c r="D346" s="90">
        <v>0</v>
      </c>
      <c r="E346" s="90">
        <v>0</v>
      </c>
      <c r="F346" s="218">
        <v>0</v>
      </c>
      <c r="G346" s="218">
        <v>0</v>
      </c>
      <c r="H346" s="279"/>
      <c r="I346" s="276" t="s">
        <v>4631</v>
      </c>
      <c r="J346" s="89" t="s">
        <v>16</v>
      </c>
      <c r="K346" s="206"/>
    </row>
    <row r="347" spans="1:11" ht="22.5" x14ac:dyDescent="0.25">
      <c r="A347" s="206">
        <v>5</v>
      </c>
      <c r="B347" s="233" t="s">
        <v>2405</v>
      </c>
      <c r="C347" s="234" t="s">
        <v>514</v>
      </c>
      <c r="D347" s="90">
        <v>0</v>
      </c>
      <c r="E347" s="90">
        <v>0</v>
      </c>
      <c r="F347" s="218">
        <v>0</v>
      </c>
      <c r="G347" s="218">
        <v>0</v>
      </c>
      <c r="H347" s="279"/>
      <c r="I347" s="276" t="s">
        <v>4631</v>
      </c>
      <c r="J347" s="89" t="s">
        <v>16</v>
      </c>
      <c r="K347" s="206"/>
    </row>
    <row r="348" spans="1:11" ht="22.5" x14ac:dyDescent="0.25">
      <c r="A348" s="271"/>
      <c r="B348" s="231" t="s">
        <v>2406</v>
      </c>
      <c r="C348" s="232" t="s">
        <v>515</v>
      </c>
      <c r="D348" s="87">
        <v>0</v>
      </c>
      <c r="E348" s="87">
        <v>0</v>
      </c>
      <c r="F348" s="278">
        <v>14000000</v>
      </c>
      <c r="G348" s="278">
        <v>14000000</v>
      </c>
      <c r="H348" s="279"/>
      <c r="I348" s="276" t="s">
        <v>4631</v>
      </c>
      <c r="J348" s="85"/>
      <c r="K348" s="389"/>
    </row>
    <row r="349" spans="1:11" ht="33.75" x14ac:dyDescent="0.25">
      <c r="A349" s="206">
        <v>6</v>
      </c>
      <c r="B349" s="233" t="s">
        <v>2407</v>
      </c>
      <c r="C349" s="234" t="s">
        <v>516</v>
      </c>
      <c r="D349" s="90">
        <v>0</v>
      </c>
      <c r="E349" s="90">
        <v>0</v>
      </c>
      <c r="F349" s="219">
        <v>10000000</v>
      </c>
      <c r="G349" s="219">
        <v>10000000</v>
      </c>
      <c r="H349" s="279"/>
      <c r="I349" s="276" t="s">
        <v>4631</v>
      </c>
      <c r="J349" s="89" t="s">
        <v>16</v>
      </c>
      <c r="K349" s="206"/>
    </row>
    <row r="350" spans="1:11" ht="22.5" x14ac:dyDescent="0.25">
      <c r="A350" s="206">
        <v>7</v>
      </c>
      <c r="B350" s="233" t="s">
        <v>2408</v>
      </c>
      <c r="C350" s="234" t="s">
        <v>517</v>
      </c>
      <c r="D350" s="90">
        <v>0</v>
      </c>
      <c r="E350" s="90">
        <v>0</v>
      </c>
      <c r="F350" s="219">
        <v>4000000</v>
      </c>
      <c r="G350" s="219">
        <v>4000000</v>
      </c>
      <c r="H350" s="279"/>
      <c r="I350" s="276" t="s">
        <v>4631</v>
      </c>
      <c r="J350" s="89" t="s">
        <v>16</v>
      </c>
      <c r="K350" s="206"/>
    </row>
    <row r="351" spans="1:11" ht="22.5" x14ac:dyDescent="0.25">
      <c r="A351" s="206">
        <v>8</v>
      </c>
      <c r="B351" s="233" t="s">
        <v>2409</v>
      </c>
      <c r="C351" s="234" t="s">
        <v>518</v>
      </c>
      <c r="D351" s="90">
        <v>0</v>
      </c>
      <c r="E351" s="90">
        <v>0</v>
      </c>
      <c r="F351" s="218">
        <v>0</v>
      </c>
      <c r="G351" s="218">
        <v>0</v>
      </c>
      <c r="H351" s="279"/>
      <c r="I351" s="276" t="s">
        <v>4631</v>
      </c>
      <c r="J351" s="92">
        <v>0</v>
      </c>
      <c r="K351" s="206"/>
    </row>
    <row r="352" spans="1:11" ht="22.5" x14ac:dyDescent="0.25">
      <c r="A352" s="271"/>
      <c r="B352" s="231" t="s">
        <v>2410</v>
      </c>
      <c r="C352" s="232" t="s">
        <v>519</v>
      </c>
      <c r="D352" s="87">
        <v>0</v>
      </c>
      <c r="E352" s="87">
        <v>0</v>
      </c>
      <c r="F352" s="280">
        <v>0</v>
      </c>
      <c r="G352" s="280">
        <v>0</v>
      </c>
      <c r="H352" s="279"/>
      <c r="I352" s="276" t="s">
        <v>4631</v>
      </c>
      <c r="J352" s="85"/>
      <c r="K352" s="389"/>
    </row>
    <row r="353" spans="1:11" ht="22.5" x14ac:dyDescent="0.25">
      <c r="A353" s="206">
        <v>9</v>
      </c>
      <c r="B353" s="233" t="s">
        <v>2411</v>
      </c>
      <c r="C353" s="234" t="s">
        <v>520</v>
      </c>
      <c r="D353" s="90">
        <v>0</v>
      </c>
      <c r="E353" s="90">
        <v>0</v>
      </c>
      <c r="F353" s="218">
        <v>0</v>
      </c>
      <c r="G353" s="218">
        <v>0</v>
      </c>
      <c r="H353" s="279"/>
      <c r="I353" s="276" t="s">
        <v>4631</v>
      </c>
      <c r="J353" s="89" t="s">
        <v>16</v>
      </c>
      <c r="K353" s="206"/>
    </row>
    <row r="354" spans="1:11" ht="22.5" x14ac:dyDescent="0.25">
      <c r="A354" s="206">
        <v>10</v>
      </c>
      <c r="B354" s="233" t="s">
        <v>2412</v>
      </c>
      <c r="C354" s="234" t="s">
        <v>521</v>
      </c>
      <c r="D354" s="90">
        <v>0</v>
      </c>
      <c r="E354" s="90">
        <v>0</v>
      </c>
      <c r="F354" s="218">
        <v>0</v>
      </c>
      <c r="G354" s="218">
        <v>0</v>
      </c>
      <c r="H354" s="279"/>
      <c r="I354" s="276" t="s">
        <v>4631</v>
      </c>
      <c r="J354" s="89" t="s">
        <v>16</v>
      </c>
      <c r="K354" s="206"/>
    </row>
    <row r="355" spans="1:11" ht="22.5" x14ac:dyDescent="0.25">
      <c r="A355" s="206">
        <v>11</v>
      </c>
      <c r="B355" s="233" t="s">
        <v>2413</v>
      </c>
      <c r="C355" s="234" t="s">
        <v>522</v>
      </c>
      <c r="D355" s="90">
        <v>0</v>
      </c>
      <c r="E355" s="90">
        <v>0</v>
      </c>
      <c r="F355" s="218">
        <v>0</v>
      </c>
      <c r="G355" s="218">
        <v>0</v>
      </c>
      <c r="H355" s="279"/>
      <c r="I355" s="276" t="s">
        <v>4631</v>
      </c>
      <c r="J355" s="89" t="s">
        <v>16</v>
      </c>
      <c r="K355" s="206"/>
    </row>
    <row r="356" spans="1:11" ht="22.5" x14ac:dyDescent="0.25">
      <c r="A356" s="271"/>
      <c r="B356" s="231" t="s">
        <v>2414</v>
      </c>
      <c r="C356" s="232" t="s">
        <v>523</v>
      </c>
      <c r="D356" s="87">
        <v>0</v>
      </c>
      <c r="E356" s="87">
        <v>0</v>
      </c>
      <c r="F356" s="278">
        <v>30000000</v>
      </c>
      <c r="G356" s="278">
        <v>35000000</v>
      </c>
      <c r="H356" s="279"/>
      <c r="I356" s="276" t="s">
        <v>4631</v>
      </c>
      <c r="J356" s="85"/>
      <c r="K356" s="389"/>
    </row>
    <row r="357" spans="1:11" ht="22.5" x14ac:dyDescent="0.25">
      <c r="A357" s="206">
        <v>12</v>
      </c>
      <c r="B357" s="233" t="s">
        <v>2415</v>
      </c>
      <c r="C357" s="234" t="s">
        <v>524</v>
      </c>
      <c r="D357" s="90">
        <v>0</v>
      </c>
      <c r="E357" s="90">
        <v>0</v>
      </c>
      <c r="F357" s="219">
        <v>30000000</v>
      </c>
      <c r="G357" s="219">
        <v>35000000</v>
      </c>
      <c r="H357" s="279"/>
      <c r="I357" s="276" t="s">
        <v>4631</v>
      </c>
      <c r="J357" s="89" t="s">
        <v>16</v>
      </c>
      <c r="K357" s="206"/>
    </row>
    <row r="358" spans="1:11" ht="22.5" x14ac:dyDescent="0.25">
      <c r="A358" s="271"/>
      <c r="B358" s="231" t="s">
        <v>2416</v>
      </c>
      <c r="C358" s="232" t="s">
        <v>525</v>
      </c>
      <c r="D358" s="87">
        <v>0</v>
      </c>
      <c r="E358" s="88">
        <v>59991175</v>
      </c>
      <c r="F358" s="278">
        <v>868000000</v>
      </c>
      <c r="G358" s="278">
        <v>210000000</v>
      </c>
      <c r="H358" s="279"/>
      <c r="I358" s="276" t="s">
        <v>4631</v>
      </c>
      <c r="J358" s="85"/>
      <c r="K358" s="389"/>
    </row>
    <row r="359" spans="1:11" ht="33.75" x14ac:dyDescent="0.25">
      <c r="A359" s="206">
        <v>13</v>
      </c>
      <c r="B359" s="233" t="s">
        <v>2417</v>
      </c>
      <c r="C359" s="234" t="s">
        <v>526</v>
      </c>
      <c r="D359" s="90">
        <v>0</v>
      </c>
      <c r="E359" s="90">
        <v>0</v>
      </c>
      <c r="F359" s="219">
        <v>32000000</v>
      </c>
      <c r="G359" s="219">
        <v>32000000</v>
      </c>
      <c r="H359" s="279"/>
      <c r="I359" s="276" t="s">
        <v>4631</v>
      </c>
      <c r="J359" s="92">
        <v>0</v>
      </c>
      <c r="K359" s="206"/>
    </row>
    <row r="360" spans="1:11" ht="22.5" x14ac:dyDescent="0.25">
      <c r="A360" s="206">
        <v>14</v>
      </c>
      <c r="B360" s="233" t="s">
        <v>2418</v>
      </c>
      <c r="C360" s="234" t="s">
        <v>527</v>
      </c>
      <c r="D360" s="90">
        <v>0</v>
      </c>
      <c r="E360" s="90">
        <v>0</v>
      </c>
      <c r="F360" s="218">
        <v>0</v>
      </c>
      <c r="G360" s="219">
        <v>30000000</v>
      </c>
      <c r="H360" s="279"/>
      <c r="I360" s="276" t="s">
        <v>4631</v>
      </c>
      <c r="J360" s="89" t="s">
        <v>16</v>
      </c>
      <c r="K360" s="206"/>
    </row>
    <row r="361" spans="1:11" ht="22.5" x14ac:dyDescent="0.25">
      <c r="A361" s="206">
        <v>15</v>
      </c>
      <c r="B361" s="233" t="s">
        <v>2419</v>
      </c>
      <c r="C361" s="234" t="s">
        <v>528</v>
      </c>
      <c r="D361" s="90">
        <v>0</v>
      </c>
      <c r="E361" s="91">
        <v>16712875</v>
      </c>
      <c r="F361" s="219">
        <v>120000000</v>
      </c>
      <c r="G361" s="219">
        <v>70000000</v>
      </c>
      <c r="H361" s="279"/>
      <c r="I361" s="276" t="s">
        <v>4631</v>
      </c>
      <c r="J361" s="89" t="s">
        <v>16</v>
      </c>
      <c r="K361" s="206"/>
    </row>
    <row r="362" spans="1:11" ht="22.5" x14ac:dyDescent="0.25">
      <c r="A362" s="206">
        <v>16</v>
      </c>
      <c r="B362" s="233" t="s">
        <v>2420</v>
      </c>
      <c r="C362" s="234" t="s">
        <v>529</v>
      </c>
      <c r="D362" s="90">
        <v>0</v>
      </c>
      <c r="E362" s="90">
        <v>0</v>
      </c>
      <c r="F362" s="219">
        <v>90000000</v>
      </c>
      <c r="G362" s="219">
        <v>25000000</v>
      </c>
      <c r="H362" s="279"/>
      <c r="I362" s="276" t="s">
        <v>4631</v>
      </c>
      <c r="J362" s="89" t="s">
        <v>16</v>
      </c>
      <c r="K362" s="206"/>
    </row>
    <row r="363" spans="1:11" ht="22.5" x14ac:dyDescent="0.25">
      <c r="A363" s="206">
        <v>17</v>
      </c>
      <c r="B363" s="233" t="s">
        <v>2421</v>
      </c>
      <c r="C363" s="234" t="s">
        <v>530</v>
      </c>
      <c r="D363" s="90">
        <v>0</v>
      </c>
      <c r="E363" s="91">
        <v>43278300</v>
      </c>
      <c r="F363" s="219">
        <v>600000000</v>
      </c>
      <c r="G363" s="218">
        <v>0</v>
      </c>
      <c r="H363" s="279"/>
      <c r="I363" s="276" t="s">
        <v>4631</v>
      </c>
      <c r="J363" s="89" t="s">
        <v>16</v>
      </c>
      <c r="K363" s="206"/>
    </row>
    <row r="364" spans="1:11" ht="22.5" x14ac:dyDescent="0.25">
      <c r="A364" s="206">
        <v>18</v>
      </c>
      <c r="B364" s="233" t="s">
        <v>2422</v>
      </c>
      <c r="C364" s="234" t="s">
        <v>531</v>
      </c>
      <c r="D364" s="90">
        <v>0</v>
      </c>
      <c r="E364" s="90">
        <v>0</v>
      </c>
      <c r="F364" s="218">
        <v>0</v>
      </c>
      <c r="G364" s="219">
        <v>1000000</v>
      </c>
      <c r="H364" s="279"/>
      <c r="I364" s="276" t="s">
        <v>4631</v>
      </c>
      <c r="J364" s="89" t="s">
        <v>16</v>
      </c>
      <c r="K364" s="206"/>
    </row>
    <row r="365" spans="1:11" ht="22.5" x14ac:dyDescent="0.25">
      <c r="A365" s="206">
        <v>19</v>
      </c>
      <c r="B365" s="233" t="s">
        <v>2423</v>
      </c>
      <c r="C365" s="234" t="s">
        <v>532</v>
      </c>
      <c r="D365" s="90">
        <v>0</v>
      </c>
      <c r="E365" s="90">
        <v>0</v>
      </c>
      <c r="F365" s="219">
        <v>26000000</v>
      </c>
      <c r="G365" s="219">
        <v>26000000</v>
      </c>
      <c r="H365" s="279"/>
      <c r="I365" s="276" t="s">
        <v>4631</v>
      </c>
      <c r="J365" s="92">
        <v>0</v>
      </c>
      <c r="K365" s="206"/>
    </row>
    <row r="366" spans="1:11" ht="22.5" x14ac:dyDescent="0.25">
      <c r="A366" s="206">
        <v>20</v>
      </c>
      <c r="B366" s="233" t="s">
        <v>2424</v>
      </c>
      <c r="C366" s="234" t="s">
        <v>533</v>
      </c>
      <c r="D366" s="90">
        <v>0</v>
      </c>
      <c r="E366" s="90">
        <v>0</v>
      </c>
      <c r="F366" s="218">
        <v>0</v>
      </c>
      <c r="G366" s="219">
        <v>26000000</v>
      </c>
      <c r="H366" s="279"/>
      <c r="I366" s="276" t="s">
        <v>4631</v>
      </c>
      <c r="J366" s="92">
        <v>0</v>
      </c>
      <c r="K366" s="206"/>
    </row>
    <row r="367" spans="1:11" ht="22.5" x14ac:dyDescent="0.25">
      <c r="A367" s="271"/>
      <c r="B367" s="231" t="s">
        <v>2425</v>
      </c>
      <c r="C367" s="232" t="s">
        <v>534</v>
      </c>
      <c r="D367" s="87">
        <v>0</v>
      </c>
      <c r="E367" s="87">
        <v>0</v>
      </c>
      <c r="F367" s="280">
        <v>0</v>
      </c>
      <c r="G367" s="278">
        <v>21000000</v>
      </c>
      <c r="H367" s="279"/>
      <c r="I367" s="276" t="s">
        <v>4631</v>
      </c>
      <c r="J367" s="85"/>
      <c r="K367" s="389"/>
    </row>
    <row r="368" spans="1:11" ht="22.5" x14ac:dyDescent="0.25">
      <c r="A368" s="206">
        <v>21</v>
      </c>
      <c r="B368" s="233" t="s">
        <v>2426</v>
      </c>
      <c r="C368" s="234" t="s">
        <v>535</v>
      </c>
      <c r="D368" s="90">
        <v>0</v>
      </c>
      <c r="E368" s="90">
        <v>0</v>
      </c>
      <c r="F368" s="218">
        <v>0</v>
      </c>
      <c r="G368" s="219">
        <v>10000000</v>
      </c>
      <c r="H368" s="279"/>
      <c r="I368" s="276" t="s">
        <v>4631</v>
      </c>
      <c r="J368" s="89" t="s">
        <v>16</v>
      </c>
      <c r="K368" s="206"/>
    </row>
    <row r="369" spans="1:11" ht="22.5" x14ac:dyDescent="0.25">
      <c r="A369" s="206">
        <v>22</v>
      </c>
      <c r="B369" s="233" t="s">
        <v>2427</v>
      </c>
      <c r="C369" s="234" t="s">
        <v>536</v>
      </c>
      <c r="D369" s="90">
        <v>0</v>
      </c>
      <c r="E369" s="90">
        <v>0</v>
      </c>
      <c r="F369" s="218">
        <v>0</v>
      </c>
      <c r="G369" s="219">
        <v>11000000</v>
      </c>
      <c r="H369" s="279"/>
      <c r="I369" s="276" t="s">
        <v>4631</v>
      </c>
      <c r="J369" s="89" t="s">
        <v>16</v>
      </c>
      <c r="K369" s="206"/>
    </row>
    <row r="370" spans="1:11" ht="22.5" x14ac:dyDescent="0.25">
      <c r="A370" s="271"/>
      <c r="B370" s="231" t="s">
        <v>2428</v>
      </c>
      <c r="C370" s="232" t="s">
        <v>283</v>
      </c>
      <c r="D370" s="87">
        <v>0</v>
      </c>
      <c r="E370" s="87">
        <v>0</v>
      </c>
      <c r="F370" s="280">
        <v>0</v>
      </c>
      <c r="G370" s="278">
        <v>10000000</v>
      </c>
      <c r="H370" s="279"/>
      <c r="I370" s="276" t="s">
        <v>4631</v>
      </c>
      <c r="J370" s="85"/>
      <c r="K370" s="389"/>
    </row>
    <row r="371" spans="1:11" ht="33.75" x14ac:dyDescent="0.25">
      <c r="A371" s="206">
        <v>23</v>
      </c>
      <c r="B371" s="233" t="s">
        <v>2429</v>
      </c>
      <c r="C371" s="234" t="s">
        <v>537</v>
      </c>
      <c r="D371" s="90">
        <v>0</v>
      </c>
      <c r="E371" s="90">
        <v>0</v>
      </c>
      <c r="F371" s="218">
        <v>0</v>
      </c>
      <c r="G371" s="219">
        <v>10000000</v>
      </c>
      <c r="H371" s="279"/>
      <c r="I371" s="276" t="s">
        <v>4631</v>
      </c>
      <c r="J371" s="89" t="s">
        <v>16</v>
      </c>
      <c r="K371" s="206"/>
    </row>
    <row r="372" spans="1:11" ht="22.5" x14ac:dyDescent="0.25">
      <c r="A372" s="271"/>
      <c r="B372" s="231" t="s">
        <v>2430</v>
      </c>
      <c r="C372" s="232" t="s">
        <v>538</v>
      </c>
      <c r="D372" s="87">
        <v>0</v>
      </c>
      <c r="E372" s="87">
        <v>0</v>
      </c>
      <c r="F372" s="278">
        <v>4000000</v>
      </c>
      <c r="G372" s="278">
        <v>34000000</v>
      </c>
      <c r="H372" s="279"/>
      <c r="I372" s="276" t="s">
        <v>4631</v>
      </c>
      <c r="J372" s="85"/>
      <c r="K372" s="389"/>
    </row>
    <row r="373" spans="1:11" ht="22.5" x14ac:dyDescent="0.25">
      <c r="A373" s="206">
        <v>24</v>
      </c>
      <c r="B373" s="233" t="s">
        <v>2431</v>
      </c>
      <c r="C373" s="234" t="s">
        <v>539</v>
      </c>
      <c r="D373" s="90">
        <v>0</v>
      </c>
      <c r="E373" s="90">
        <v>0</v>
      </c>
      <c r="F373" s="218">
        <v>0</v>
      </c>
      <c r="G373" s="218">
        <v>0</v>
      </c>
      <c r="H373" s="279"/>
      <c r="I373" s="276" t="s">
        <v>4631</v>
      </c>
      <c r="J373" s="89" t="s">
        <v>16</v>
      </c>
      <c r="K373" s="206"/>
    </row>
    <row r="374" spans="1:11" ht="22.5" x14ac:dyDescent="0.25">
      <c r="A374" s="206">
        <v>25</v>
      </c>
      <c r="B374" s="233" t="s">
        <v>2432</v>
      </c>
      <c r="C374" s="234" t="s">
        <v>540</v>
      </c>
      <c r="D374" s="90">
        <v>0</v>
      </c>
      <c r="E374" s="90">
        <v>0</v>
      </c>
      <c r="F374" s="219">
        <v>2000000</v>
      </c>
      <c r="G374" s="219">
        <v>2000000</v>
      </c>
      <c r="H374" s="279"/>
      <c r="I374" s="276" t="s">
        <v>4631</v>
      </c>
      <c r="J374" s="89" t="s">
        <v>16</v>
      </c>
      <c r="K374" s="206"/>
    </row>
    <row r="375" spans="1:11" ht="22.5" x14ac:dyDescent="0.25">
      <c r="A375" s="206">
        <v>26</v>
      </c>
      <c r="B375" s="233" t="s">
        <v>2433</v>
      </c>
      <c r="C375" s="234" t="s">
        <v>541</v>
      </c>
      <c r="D375" s="90">
        <v>0</v>
      </c>
      <c r="E375" s="90">
        <v>0</v>
      </c>
      <c r="F375" s="219">
        <v>2000000</v>
      </c>
      <c r="G375" s="219">
        <v>30000000</v>
      </c>
      <c r="H375" s="279"/>
      <c r="I375" s="276" t="s">
        <v>4631</v>
      </c>
      <c r="J375" s="89" t="s">
        <v>16</v>
      </c>
      <c r="K375" s="206"/>
    </row>
    <row r="376" spans="1:11" ht="22.5" x14ac:dyDescent="0.25">
      <c r="A376" s="206">
        <v>27</v>
      </c>
      <c r="B376" s="233" t="s">
        <v>2434</v>
      </c>
      <c r="C376" s="234" t="s">
        <v>542</v>
      </c>
      <c r="D376" s="90">
        <v>0</v>
      </c>
      <c r="E376" s="90">
        <v>0</v>
      </c>
      <c r="F376" s="218">
        <v>0</v>
      </c>
      <c r="G376" s="219">
        <v>2000000</v>
      </c>
      <c r="H376" s="279"/>
      <c r="I376" s="276" t="s">
        <v>4631</v>
      </c>
      <c r="J376" s="89" t="s">
        <v>16</v>
      </c>
      <c r="K376" s="206"/>
    </row>
    <row r="377" spans="1:11" ht="22.5" x14ac:dyDescent="0.25">
      <c r="A377" s="271"/>
      <c r="B377" s="231" t="s">
        <v>2435</v>
      </c>
      <c r="C377" s="232" t="s">
        <v>543</v>
      </c>
      <c r="D377" s="87">
        <v>0</v>
      </c>
      <c r="E377" s="87">
        <v>0</v>
      </c>
      <c r="F377" s="278">
        <v>4000000</v>
      </c>
      <c r="G377" s="278">
        <v>4000000</v>
      </c>
      <c r="H377" s="279"/>
      <c r="I377" s="276" t="s">
        <v>4631</v>
      </c>
      <c r="J377" s="85"/>
      <c r="K377" s="389"/>
    </row>
    <row r="378" spans="1:11" ht="22.5" x14ac:dyDescent="0.25">
      <c r="A378" s="206">
        <v>28</v>
      </c>
      <c r="B378" s="233" t="s">
        <v>2436</v>
      </c>
      <c r="C378" s="234" t="s">
        <v>544</v>
      </c>
      <c r="D378" s="90">
        <v>0</v>
      </c>
      <c r="E378" s="90">
        <v>0</v>
      </c>
      <c r="F378" s="219">
        <v>4000000</v>
      </c>
      <c r="G378" s="219">
        <v>4000000</v>
      </c>
      <c r="H378" s="279"/>
      <c r="I378" s="276" t="s">
        <v>4631</v>
      </c>
      <c r="J378" s="89" t="s">
        <v>16</v>
      </c>
      <c r="K378" s="206"/>
    </row>
    <row r="379" spans="1:11" ht="22.5" x14ac:dyDescent="0.25">
      <c r="A379" s="271"/>
      <c r="B379" s="231" t="s">
        <v>2437</v>
      </c>
      <c r="C379" s="232" t="s">
        <v>545</v>
      </c>
      <c r="D379" s="88">
        <v>2000000</v>
      </c>
      <c r="E379" s="87">
        <v>0</v>
      </c>
      <c r="F379" s="278">
        <v>2000000</v>
      </c>
      <c r="G379" s="278">
        <v>2000000</v>
      </c>
      <c r="H379" s="279"/>
      <c r="I379" s="276" t="s">
        <v>4631</v>
      </c>
      <c r="J379" s="85"/>
      <c r="K379" s="389"/>
    </row>
    <row r="380" spans="1:11" ht="22.5" x14ac:dyDescent="0.25">
      <c r="A380" s="206">
        <v>29</v>
      </c>
      <c r="B380" s="233" t="s">
        <v>2438</v>
      </c>
      <c r="C380" s="234" t="s">
        <v>546</v>
      </c>
      <c r="D380" s="91">
        <v>2000000</v>
      </c>
      <c r="E380" s="90">
        <v>0</v>
      </c>
      <c r="F380" s="219">
        <v>2000000</v>
      </c>
      <c r="G380" s="219">
        <v>2000000</v>
      </c>
      <c r="H380" s="279"/>
      <c r="I380" s="276" t="s">
        <v>4631</v>
      </c>
      <c r="J380" s="89" t="s">
        <v>16</v>
      </c>
      <c r="K380" s="206"/>
    </row>
    <row r="381" spans="1:11" ht="22.5" x14ac:dyDescent="0.25">
      <c r="A381" s="208" t="s">
        <v>294</v>
      </c>
      <c r="B381" s="52"/>
      <c r="C381" s="237"/>
      <c r="D381" s="93">
        <v>55000000</v>
      </c>
      <c r="E381" s="93">
        <v>79153525.010000005</v>
      </c>
      <c r="F381" s="281">
        <v>1532000000</v>
      </c>
      <c r="G381" s="281">
        <v>850000000</v>
      </c>
      <c r="H381" s="279"/>
      <c r="I381" s="276" t="s">
        <v>4631</v>
      </c>
      <c r="J381" s="94"/>
      <c r="K381" s="391"/>
    </row>
    <row r="382" spans="1:11" ht="22.5" x14ac:dyDescent="0.25">
      <c r="A382" s="270"/>
      <c r="B382" s="235" t="s">
        <v>295</v>
      </c>
      <c r="C382" s="236"/>
      <c r="D382" s="86"/>
      <c r="E382" s="86"/>
      <c r="F382" s="277"/>
      <c r="G382" s="277"/>
      <c r="H382" s="279"/>
      <c r="I382" s="276" t="s">
        <v>4631</v>
      </c>
      <c r="J382" s="86"/>
      <c r="K382" s="390"/>
    </row>
    <row r="383" spans="1:11" ht="22.5" x14ac:dyDescent="0.25">
      <c r="A383" s="208" t="s">
        <v>294</v>
      </c>
      <c r="B383" s="52"/>
      <c r="C383" s="237"/>
      <c r="D383" s="95"/>
      <c r="E383" s="95"/>
      <c r="F383" s="220"/>
      <c r="G383" s="282">
        <v>0</v>
      </c>
      <c r="H383" s="279"/>
      <c r="I383" s="276" t="s">
        <v>4631</v>
      </c>
      <c r="J383" s="97"/>
      <c r="K383" s="207"/>
    </row>
    <row r="384" spans="1:11" ht="22.5" x14ac:dyDescent="0.25">
      <c r="A384" s="208" t="s">
        <v>296</v>
      </c>
      <c r="B384" s="52"/>
      <c r="C384" s="237"/>
      <c r="D384" s="88">
        <v>55000000</v>
      </c>
      <c r="E384" s="88">
        <v>79153525.010000005</v>
      </c>
      <c r="F384" s="278">
        <v>1532000000</v>
      </c>
      <c r="G384" s="278">
        <v>850000000</v>
      </c>
      <c r="H384" s="279"/>
      <c r="I384" s="276" t="s">
        <v>4631</v>
      </c>
      <c r="J384" s="97"/>
      <c r="K384" s="207"/>
    </row>
    <row r="385" spans="1:11" ht="22.5" x14ac:dyDescent="0.25">
      <c r="A385" s="269">
        <v>19</v>
      </c>
      <c r="B385" s="589" t="s">
        <v>547</v>
      </c>
      <c r="C385" s="590"/>
      <c r="D385" s="590"/>
      <c r="E385" s="590"/>
      <c r="F385" s="590"/>
      <c r="G385" s="591"/>
      <c r="H385" s="279"/>
      <c r="I385" s="276" t="s">
        <v>4631</v>
      </c>
      <c r="J385" s="85"/>
      <c r="K385" s="389"/>
    </row>
    <row r="386" spans="1:11" ht="22.5" x14ac:dyDescent="0.25">
      <c r="A386" s="270"/>
      <c r="B386" s="592" t="s">
        <v>255</v>
      </c>
      <c r="C386" s="593"/>
      <c r="D386" s="86"/>
      <c r="E386" s="86"/>
      <c r="F386" s="277"/>
      <c r="G386" s="277"/>
      <c r="H386" s="279"/>
      <c r="I386" s="276" t="s">
        <v>4631</v>
      </c>
      <c r="J386" s="86"/>
      <c r="K386" s="390"/>
    </row>
    <row r="387" spans="1:11" ht="22.5" x14ac:dyDescent="0.25">
      <c r="A387" s="271"/>
      <c r="B387" s="231" t="s">
        <v>2439</v>
      </c>
      <c r="C387" s="232" t="s">
        <v>322</v>
      </c>
      <c r="D387" s="87">
        <v>0</v>
      </c>
      <c r="E387" s="87">
        <v>0</v>
      </c>
      <c r="F387" s="278">
        <v>7942500</v>
      </c>
      <c r="G387" s="278">
        <v>6254000</v>
      </c>
      <c r="H387" s="279"/>
      <c r="I387" s="276" t="s">
        <v>4631</v>
      </c>
      <c r="J387" s="85"/>
      <c r="K387" s="389"/>
    </row>
    <row r="388" spans="1:11" ht="22.5" x14ac:dyDescent="0.25">
      <c r="A388" s="206">
        <v>1</v>
      </c>
      <c r="B388" s="233" t="s">
        <v>2440</v>
      </c>
      <c r="C388" s="234" t="s">
        <v>548</v>
      </c>
      <c r="D388" s="90">
        <v>0</v>
      </c>
      <c r="E388" s="90">
        <v>0</v>
      </c>
      <c r="F388" s="219">
        <v>396000</v>
      </c>
      <c r="G388" s="219">
        <v>480000</v>
      </c>
      <c r="H388" s="279"/>
      <c r="I388" s="276" t="s">
        <v>4631</v>
      </c>
      <c r="J388" s="89" t="s">
        <v>16</v>
      </c>
      <c r="K388" s="206"/>
    </row>
    <row r="389" spans="1:11" ht="22.5" x14ac:dyDescent="0.25">
      <c r="A389" s="206">
        <v>2</v>
      </c>
      <c r="B389" s="233" t="s">
        <v>2441</v>
      </c>
      <c r="C389" s="234" t="s">
        <v>549</v>
      </c>
      <c r="D389" s="90">
        <v>0</v>
      </c>
      <c r="E389" s="90">
        <v>0</v>
      </c>
      <c r="F389" s="219">
        <v>600000</v>
      </c>
      <c r="G389" s="219">
        <v>300000</v>
      </c>
      <c r="H389" s="279"/>
      <c r="I389" s="276" t="s">
        <v>4631</v>
      </c>
      <c r="J389" s="89" t="s">
        <v>16</v>
      </c>
      <c r="K389" s="206"/>
    </row>
    <row r="390" spans="1:11" ht="22.5" x14ac:dyDescent="0.25">
      <c r="A390" s="206">
        <v>3</v>
      </c>
      <c r="B390" s="233" t="s">
        <v>2442</v>
      </c>
      <c r="C390" s="234" t="s">
        <v>550</v>
      </c>
      <c r="D390" s="90">
        <v>0</v>
      </c>
      <c r="E390" s="90">
        <v>0</v>
      </c>
      <c r="F390" s="219">
        <v>907500</v>
      </c>
      <c r="G390" s="219">
        <v>400000</v>
      </c>
      <c r="H390" s="279"/>
      <c r="I390" s="276" t="s">
        <v>4631</v>
      </c>
      <c r="J390" s="92">
        <v>0</v>
      </c>
      <c r="K390" s="206"/>
    </row>
    <row r="391" spans="1:11" ht="22.5" x14ac:dyDescent="0.25">
      <c r="A391" s="206">
        <v>4</v>
      </c>
      <c r="B391" s="233" t="s">
        <v>2443</v>
      </c>
      <c r="C391" s="234" t="s">
        <v>551</v>
      </c>
      <c r="D391" s="90">
        <v>0</v>
      </c>
      <c r="E391" s="90">
        <v>0</v>
      </c>
      <c r="F391" s="219">
        <v>304000</v>
      </c>
      <c r="G391" s="219">
        <v>304000</v>
      </c>
      <c r="H391" s="279"/>
      <c r="I391" s="276" t="s">
        <v>4631</v>
      </c>
      <c r="J391" s="92">
        <v>0</v>
      </c>
      <c r="K391" s="206"/>
    </row>
    <row r="392" spans="1:11" ht="22.5" x14ac:dyDescent="0.25">
      <c r="A392" s="206">
        <v>5</v>
      </c>
      <c r="B392" s="233" t="s">
        <v>2444</v>
      </c>
      <c r="C392" s="234" t="s">
        <v>552</v>
      </c>
      <c r="D392" s="90">
        <v>0</v>
      </c>
      <c r="E392" s="90">
        <v>0</v>
      </c>
      <c r="F392" s="219">
        <v>200000</v>
      </c>
      <c r="G392" s="219">
        <v>270000</v>
      </c>
      <c r="H392" s="279"/>
      <c r="I392" s="276" t="s">
        <v>4631</v>
      </c>
      <c r="J392" s="92">
        <v>0</v>
      </c>
      <c r="K392" s="206"/>
    </row>
    <row r="393" spans="1:11" ht="22.5" x14ac:dyDescent="0.25">
      <c r="A393" s="206">
        <v>6</v>
      </c>
      <c r="B393" s="233" t="s">
        <v>2445</v>
      </c>
      <c r="C393" s="234" t="s">
        <v>553</v>
      </c>
      <c r="D393" s="90">
        <v>0</v>
      </c>
      <c r="E393" s="90">
        <v>0</v>
      </c>
      <c r="F393" s="219">
        <v>300000</v>
      </c>
      <c r="G393" s="219">
        <v>350000</v>
      </c>
      <c r="H393" s="279"/>
      <c r="I393" s="276" t="s">
        <v>4631</v>
      </c>
      <c r="J393" s="92">
        <v>0</v>
      </c>
      <c r="K393" s="206"/>
    </row>
    <row r="394" spans="1:11" ht="22.5" x14ac:dyDescent="0.25">
      <c r="A394" s="206">
        <v>7</v>
      </c>
      <c r="B394" s="233" t="s">
        <v>2446</v>
      </c>
      <c r="C394" s="234" t="s">
        <v>554</v>
      </c>
      <c r="D394" s="90">
        <v>0</v>
      </c>
      <c r="E394" s="90">
        <v>0</v>
      </c>
      <c r="F394" s="219">
        <v>396000</v>
      </c>
      <c r="G394" s="218">
        <v>0</v>
      </c>
      <c r="H394" s="279"/>
      <c r="I394" s="276" t="s">
        <v>4631</v>
      </c>
      <c r="J394" s="92">
        <v>0</v>
      </c>
      <c r="K394" s="206"/>
    </row>
    <row r="395" spans="1:11" ht="22.5" x14ac:dyDescent="0.25">
      <c r="A395" s="206">
        <v>8</v>
      </c>
      <c r="B395" s="233" t="s">
        <v>2447</v>
      </c>
      <c r="C395" s="234" t="s">
        <v>555</v>
      </c>
      <c r="D395" s="90">
        <v>0</v>
      </c>
      <c r="E395" s="90">
        <v>0</v>
      </c>
      <c r="F395" s="218">
        <v>0</v>
      </c>
      <c r="G395" s="218">
        <v>0</v>
      </c>
      <c r="H395" s="279"/>
      <c r="I395" s="276" t="s">
        <v>4631</v>
      </c>
      <c r="J395" s="92">
        <v>0</v>
      </c>
      <c r="K395" s="206"/>
    </row>
    <row r="396" spans="1:11" ht="33.75" x14ac:dyDescent="0.25">
      <c r="A396" s="206">
        <v>9</v>
      </c>
      <c r="B396" s="233" t="s">
        <v>2448</v>
      </c>
      <c r="C396" s="234" t="s">
        <v>556</v>
      </c>
      <c r="D396" s="90">
        <v>0</v>
      </c>
      <c r="E396" s="90">
        <v>0</v>
      </c>
      <c r="F396" s="218">
        <v>0</v>
      </c>
      <c r="G396" s="219">
        <v>1300000</v>
      </c>
      <c r="H396" s="279"/>
      <c r="I396" s="276" t="s">
        <v>4631</v>
      </c>
      <c r="J396" s="92">
        <v>0</v>
      </c>
      <c r="K396" s="206"/>
    </row>
    <row r="397" spans="1:11" ht="22.5" x14ac:dyDescent="0.25">
      <c r="A397" s="206">
        <v>10</v>
      </c>
      <c r="B397" s="233" t="s">
        <v>2449</v>
      </c>
      <c r="C397" s="234" t="s">
        <v>557</v>
      </c>
      <c r="D397" s="90">
        <v>0</v>
      </c>
      <c r="E397" s="90">
        <v>0</v>
      </c>
      <c r="F397" s="219">
        <v>400000</v>
      </c>
      <c r="G397" s="218">
        <v>0</v>
      </c>
      <c r="H397" s="279"/>
      <c r="I397" s="276" t="s">
        <v>4631</v>
      </c>
      <c r="J397" s="92">
        <v>0</v>
      </c>
      <c r="K397" s="206"/>
    </row>
    <row r="398" spans="1:11" ht="22.5" x14ac:dyDescent="0.25">
      <c r="A398" s="206">
        <v>11</v>
      </c>
      <c r="B398" s="233" t="s">
        <v>2450</v>
      </c>
      <c r="C398" s="234" t="s">
        <v>558</v>
      </c>
      <c r="D398" s="90">
        <v>0</v>
      </c>
      <c r="E398" s="90">
        <v>0</v>
      </c>
      <c r="F398" s="219">
        <v>439000</v>
      </c>
      <c r="G398" s="219">
        <v>600000</v>
      </c>
      <c r="H398" s="279"/>
      <c r="I398" s="276" t="s">
        <v>4631</v>
      </c>
      <c r="J398" s="92">
        <v>0</v>
      </c>
      <c r="K398" s="206"/>
    </row>
    <row r="399" spans="1:11" ht="22.5" x14ac:dyDescent="0.25">
      <c r="A399" s="206">
        <v>12</v>
      </c>
      <c r="B399" s="233" t="s">
        <v>2451</v>
      </c>
      <c r="C399" s="234" t="s">
        <v>559</v>
      </c>
      <c r="D399" s="90">
        <v>0</v>
      </c>
      <c r="E399" s="90">
        <v>0</v>
      </c>
      <c r="F399" s="219">
        <v>4000000</v>
      </c>
      <c r="G399" s="219">
        <v>2000000</v>
      </c>
      <c r="H399" s="279"/>
      <c r="I399" s="276" t="s">
        <v>4631</v>
      </c>
      <c r="J399" s="92">
        <v>0</v>
      </c>
      <c r="K399" s="206"/>
    </row>
    <row r="400" spans="1:11" ht="22.5" x14ac:dyDescent="0.25">
      <c r="A400" s="206">
        <v>13</v>
      </c>
      <c r="B400" s="233" t="s">
        <v>2452</v>
      </c>
      <c r="C400" s="234" t="s">
        <v>560</v>
      </c>
      <c r="D400" s="90">
        <v>0</v>
      </c>
      <c r="E400" s="90">
        <v>0</v>
      </c>
      <c r="F400" s="218">
        <v>0</v>
      </c>
      <c r="G400" s="219">
        <v>250000</v>
      </c>
      <c r="H400" s="279"/>
      <c r="I400" s="276" t="s">
        <v>4631</v>
      </c>
      <c r="J400" s="92">
        <v>0</v>
      </c>
      <c r="K400" s="206"/>
    </row>
    <row r="401" spans="1:11" ht="22.5" x14ac:dyDescent="0.25">
      <c r="A401" s="271"/>
      <c r="B401" s="231" t="s">
        <v>2453</v>
      </c>
      <c r="C401" s="232" t="s">
        <v>301</v>
      </c>
      <c r="D401" s="87">
        <v>0</v>
      </c>
      <c r="E401" s="87">
        <v>0</v>
      </c>
      <c r="F401" s="278">
        <v>1757500</v>
      </c>
      <c r="G401" s="278">
        <v>4500000</v>
      </c>
      <c r="H401" s="279"/>
      <c r="I401" s="276" t="s">
        <v>4631</v>
      </c>
      <c r="J401" s="85"/>
      <c r="K401" s="389"/>
    </row>
    <row r="402" spans="1:11" ht="45" x14ac:dyDescent="0.25">
      <c r="A402" s="206">
        <v>14</v>
      </c>
      <c r="B402" s="233" t="s">
        <v>2454</v>
      </c>
      <c r="C402" s="234" t="s">
        <v>561</v>
      </c>
      <c r="D402" s="90">
        <v>0</v>
      </c>
      <c r="E402" s="90">
        <v>0</v>
      </c>
      <c r="F402" s="218">
        <v>0</v>
      </c>
      <c r="G402" s="219">
        <v>1000000</v>
      </c>
      <c r="H402" s="279"/>
      <c r="I402" s="276" t="s">
        <v>4631</v>
      </c>
      <c r="J402" s="89" t="s">
        <v>16</v>
      </c>
      <c r="K402" s="206"/>
    </row>
    <row r="403" spans="1:11" ht="22.5" x14ac:dyDescent="0.25">
      <c r="A403" s="206">
        <v>15</v>
      </c>
      <c r="B403" s="233" t="s">
        <v>2455</v>
      </c>
      <c r="C403" s="234" t="s">
        <v>562</v>
      </c>
      <c r="D403" s="90">
        <v>0</v>
      </c>
      <c r="E403" s="90">
        <v>0</v>
      </c>
      <c r="F403" s="219">
        <v>185000</v>
      </c>
      <c r="G403" s="219">
        <v>500000</v>
      </c>
      <c r="H403" s="279"/>
      <c r="I403" s="276" t="s">
        <v>4631</v>
      </c>
      <c r="J403" s="92">
        <v>0</v>
      </c>
      <c r="K403" s="206"/>
    </row>
    <row r="404" spans="1:11" ht="22.5" x14ac:dyDescent="0.25">
      <c r="A404" s="206">
        <v>16</v>
      </c>
      <c r="B404" s="233" t="s">
        <v>2456</v>
      </c>
      <c r="C404" s="234" t="s">
        <v>563</v>
      </c>
      <c r="D404" s="90">
        <v>0</v>
      </c>
      <c r="E404" s="90">
        <v>0</v>
      </c>
      <c r="F404" s="219">
        <v>522500</v>
      </c>
      <c r="G404" s="218">
        <v>0</v>
      </c>
      <c r="H404" s="279"/>
      <c r="I404" s="276" t="s">
        <v>4631</v>
      </c>
      <c r="J404" s="92">
        <v>0</v>
      </c>
      <c r="K404" s="206"/>
    </row>
    <row r="405" spans="1:11" ht="22.5" x14ac:dyDescent="0.25">
      <c r="A405" s="206">
        <v>17</v>
      </c>
      <c r="B405" s="233" t="s">
        <v>2457</v>
      </c>
      <c r="C405" s="234" t="s">
        <v>564</v>
      </c>
      <c r="D405" s="90">
        <v>0</v>
      </c>
      <c r="E405" s="90">
        <v>0</v>
      </c>
      <c r="F405" s="219">
        <v>800000</v>
      </c>
      <c r="G405" s="218">
        <v>0</v>
      </c>
      <c r="H405" s="279"/>
      <c r="I405" s="276" t="s">
        <v>4631</v>
      </c>
      <c r="J405" s="92">
        <v>0</v>
      </c>
      <c r="K405" s="206"/>
    </row>
    <row r="406" spans="1:11" ht="22.5" x14ac:dyDescent="0.25">
      <c r="A406" s="206">
        <v>18</v>
      </c>
      <c r="B406" s="233" t="s">
        <v>2458</v>
      </c>
      <c r="C406" s="234" t="s">
        <v>565</v>
      </c>
      <c r="D406" s="90">
        <v>0</v>
      </c>
      <c r="E406" s="90">
        <v>0</v>
      </c>
      <c r="F406" s="218">
        <v>0</v>
      </c>
      <c r="G406" s="219">
        <v>500000</v>
      </c>
      <c r="H406" s="279"/>
      <c r="I406" s="276" t="s">
        <v>4631</v>
      </c>
      <c r="J406" s="92">
        <v>0</v>
      </c>
      <c r="K406" s="206"/>
    </row>
    <row r="407" spans="1:11" ht="22.5" x14ac:dyDescent="0.25">
      <c r="A407" s="206">
        <v>19</v>
      </c>
      <c r="B407" s="233" t="s">
        <v>2459</v>
      </c>
      <c r="C407" s="234" t="s">
        <v>566</v>
      </c>
      <c r="D407" s="90">
        <v>0</v>
      </c>
      <c r="E407" s="90">
        <v>0</v>
      </c>
      <c r="F407" s="218">
        <v>0</v>
      </c>
      <c r="G407" s="219">
        <v>2000000</v>
      </c>
      <c r="H407" s="279"/>
      <c r="I407" s="276" t="s">
        <v>4631</v>
      </c>
      <c r="J407" s="92">
        <v>0</v>
      </c>
      <c r="K407" s="206"/>
    </row>
    <row r="408" spans="1:11" ht="22.5" x14ac:dyDescent="0.25">
      <c r="A408" s="206">
        <v>20</v>
      </c>
      <c r="B408" s="233" t="s">
        <v>2460</v>
      </c>
      <c r="C408" s="234" t="s">
        <v>567</v>
      </c>
      <c r="D408" s="90">
        <v>0</v>
      </c>
      <c r="E408" s="90">
        <v>0</v>
      </c>
      <c r="F408" s="219">
        <v>250000</v>
      </c>
      <c r="G408" s="219">
        <v>300000</v>
      </c>
      <c r="H408" s="279"/>
      <c r="I408" s="276" t="s">
        <v>4631</v>
      </c>
      <c r="J408" s="92">
        <v>0</v>
      </c>
      <c r="K408" s="206"/>
    </row>
    <row r="409" spans="1:11" ht="22.5" x14ac:dyDescent="0.25">
      <c r="A409" s="206">
        <v>21</v>
      </c>
      <c r="B409" s="233" t="s">
        <v>2461</v>
      </c>
      <c r="C409" s="234" t="s">
        <v>568</v>
      </c>
      <c r="D409" s="90">
        <v>0</v>
      </c>
      <c r="E409" s="90">
        <v>0</v>
      </c>
      <c r="F409" s="218">
        <v>0</v>
      </c>
      <c r="G409" s="219">
        <v>200000</v>
      </c>
      <c r="H409" s="279"/>
      <c r="I409" s="276" t="s">
        <v>4631</v>
      </c>
      <c r="J409" s="92">
        <v>0</v>
      </c>
      <c r="K409" s="206"/>
    </row>
    <row r="410" spans="1:11" ht="22.5" x14ac:dyDescent="0.25">
      <c r="A410" s="271"/>
      <c r="B410" s="231" t="s">
        <v>2462</v>
      </c>
      <c r="C410" s="232" t="s">
        <v>263</v>
      </c>
      <c r="D410" s="87">
        <v>0</v>
      </c>
      <c r="E410" s="87">
        <v>0</v>
      </c>
      <c r="F410" s="278">
        <v>2800000</v>
      </c>
      <c r="G410" s="278">
        <v>1546000</v>
      </c>
      <c r="H410" s="279"/>
      <c r="I410" s="276" t="s">
        <v>4631</v>
      </c>
      <c r="J410" s="85"/>
      <c r="K410" s="389"/>
    </row>
    <row r="411" spans="1:11" ht="22.5" x14ac:dyDescent="0.25">
      <c r="A411" s="206">
        <v>22</v>
      </c>
      <c r="B411" s="233" t="s">
        <v>2463</v>
      </c>
      <c r="C411" s="234" t="s">
        <v>569</v>
      </c>
      <c r="D411" s="90">
        <v>0</v>
      </c>
      <c r="E411" s="90">
        <v>0</v>
      </c>
      <c r="F411" s="219">
        <v>2000000</v>
      </c>
      <c r="G411" s="219">
        <v>400000</v>
      </c>
      <c r="H411" s="279"/>
      <c r="I411" s="276" t="s">
        <v>4631</v>
      </c>
      <c r="J411" s="92">
        <v>0</v>
      </c>
      <c r="K411" s="206"/>
    </row>
    <row r="412" spans="1:11" ht="22.5" x14ac:dyDescent="0.25">
      <c r="A412" s="206">
        <v>23</v>
      </c>
      <c r="B412" s="233" t="s">
        <v>2464</v>
      </c>
      <c r="C412" s="234" t="s">
        <v>570</v>
      </c>
      <c r="D412" s="90">
        <v>0</v>
      </c>
      <c r="E412" s="90">
        <v>0</v>
      </c>
      <c r="F412" s="219">
        <v>800000</v>
      </c>
      <c r="G412" s="219">
        <v>500000</v>
      </c>
      <c r="H412" s="279"/>
      <c r="I412" s="276" t="s">
        <v>4631</v>
      </c>
      <c r="J412" s="92">
        <v>0</v>
      </c>
      <c r="K412" s="206"/>
    </row>
    <row r="413" spans="1:11" ht="22.5" x14ac:dyDescent="0.25">
      <c r="A413" s="206">
        <v>24</v>
      </c>
      <c r="B413" s="233" t="s">
        <v>2465</v>
      </c>
      <c r="C413" s="234" t="s">
        <v>571</v>
      </c>
      <c r="D413" s="90">
        <v>0</v>
      </c>
      <c r="E413" s="90">
        <v>0</v>
      </c>
      <c r="F413" s="218">
        <v>0</v>
      </c>
      <c r="G413" s="219">
        <v>646000</v>
      </c>
      <c r="H413" s="279"/>
      <c r="I413" s="276" t="s">
        <v>4631</v>
      </c>
      <c r="J413" s="92">
        <v>0</v>
      </c>
      <c r="K413" s="206"/>
    </row>
    <row r="414" spans="1:11" ht="22.5" x14ac:dyDescent="0.25">
      <c r="A414" s="208" t="s">
        <v>294</v>
      </c>
      <c r="B414" s="52"/>
      <c r="C414" s="237"/>
      <c r="D414" s="96">
        <v>0</v>
      </c>
      <c r="E414" s="96">
        <v>0</v>
      </c>
      <c r="F414" s="281">
        <v>12500000</v>
      </c>
      <c r="G414" s="281">
        <v>12300000</v>
      </c>
      <c r="H414" s="279"/>
      <c r="I414" s="276" t="s">
        <v>4631</v>
      </c>
      <c r="J414" s="94"/>
      <c r="K414" s="391"/>
    </row>
    <row r="415" spans="1:11" ht="22.5" x14ac:dyDescent="0.25">
      <c r="A415" s="270"/>
      <c r="B415" s="235" t="s">
        <v>295</v>
      </c>
      <c r="C415" s="236"/>
      <c r="D415" s="86"/>
      <c r="E415" s="86"/>
      <c r="F415" s="277"/>
      <c r="G415" s="277"/>
      <c r="H415" s="279"/>
      <c r="I415" s="276" t="s">
        <v>4631</v>
      </c>
      <c r="J415" s="86"/>
      <c r="K415" s="390"/>
    </row>
    <row r="416" spans="1:11" ht="22.5" x14ac:dyDescent="0.25">
      <c r="A416" s="208" t="s">
        <v>294</v>
      </c>
      <c r="B416" s="52"/>
      <c r="C416" s="237"/>
      <c r="D416" s="95"/>
      <c r="E416" s="95"/>
      <c r="F416" s="220"/>
      <c r="G416" s="282">
        <v>0</v>
      </c>
      <c r="H416" s="279"/>
      <c r="I416" s="276" t="s">
        <v>4631</v>
      </c>
      <c r="J416" s="97"/>
      <c r="K416" s="207"/>
    </row>
    <row r="417" spans="1:11" ht="22.5" x14ac:dyDescent="0.25">
      <c r="A417" s="208" t="s">
        <v>296</v>
      </c>
      <c r="B417" s="52"/>
      <c r="C417" s="237"/>
      <c r="D417" s="87">
        <v>0</v>
      </c>
      <c r="E417" s="87">
        <v>0</v>
      </c>
      <c r="F417" s="278">
        <v>12500000</v>
      </c>
      <c r="G417" s="278">
        <v>12300000</v>
      </c>
      <c r="H417" s="279"/>
      <c r="I417" s="276" t="s">
        <v>4631</v>
      </c>
      <c r="J417" s="97"/>
      <c r="K417" s="207"/>
    </row>
    <row r="418" spans="1:11" ht="22.5" x14ac:dyDescent="0.25">
      <c r="A418" s="269">
        <v>20</v>
      </c>
      <c r="B418" s="589" t="s">
        <v>572</v>
      </c>
      <c r="C418" s="590"/>
      <c r="D418" s="590"/>
      <c r="E418" s="590"/>
      <c r="F418" s="590"/>
      <c r="G418" s="591"/>
      <c r="H418" s="279"/>
      <c r="I418" s="276" t="s">
        <v>4631</v>
      </c>
      <c r="J418" s="85"/>
      <c r="K418" s="389"/>
    </row>
    <row r="419" spans="1:11" ht="22.5" x14ac:dyDescent="0.25">
      <c r="A419" s="270"/>
      <c r="B419" s="592" t="s">
        <v>255</v>
      </c>
      <c r="C419" s="593"/>
      <c r="D419" s="86"/>
      <c r="E419" s="86"/>
      <c r="F419" s="277"/>
      <c r="G419" s="277"/>
      <c r="H419" s="279"/>
      <c r="I419" s="276" t="s">
        <v>4631</v>
      </c>
      <c r="J419" s="86"/>
      <c r="K419" s="390"/>
    </row>
    <row r="420" spans="1:11" ht="22.5" x14ac:dyDescent="0.25">
      <c r="A420" s="271"/>
      <c r="B420" s="231" t="s">
        <v>2466</v>
      </c>
      <c r="C420" s="232" t="s">
        <v>573</v>
      </c>
      <c r="D420" s="88">
        <v>102234517.34999999</v>
      </c>
      <c r="E420" s="88">
        <v>62205681.82</v>
      </c>
      <c r="F420" s="278">
        <v>82000000</v>
      </c>
      <c r="G420" s="278">
        <v>107000000</v>
      </c>
      <c r="H420" s="279"/>
      <c r="I420" s="276" t="s">
        <v>4631</v>
      </c>
      <c r="J420" s="85"/>
      <c r="K420" s="389"/>
    </row>
    <row r="421" spans="1:11" ht="22.5" x14ac:dyDescent="0.25">
      <c r="A421" s="206">
        <v>1</v>
      </c>
      <c r="B421" s="233" t="s">
        <v>2467</v>
      </c>
      <c r="C421" s="234" t="s">
        <v>574</v>
      </c>
      <c r="D421" s="91">
        <v>12194517.35</v>
      </c>
      <c r="E421" s="90">
        <v>0</v>
      </c>
      <c r="F421" s="219">
        <v>1000000</v>
      </c>
      <c r="G421" s="219">
        <v>5000000</v>
      </c>
      <c r="H421" s="279"/>
      <c r="I421" s="276" t="s">
        <v>4631</v>
      </c>
      <c r="J421" s="89" t="s">
        <v>16</v>
      </c>
      <c r="K421" s="206"/>
    </row>
    <row r="422" spans="1:11" ht="22.5" x14ac:dyDescent="0.25">
      <c r="A422" s="206">
        <v>2</v>
      </c>
      <c r="B422" s="233" t="s">
        <v>2468</v>
      </c>
      <c r="C422" s="234" t="s">
        <v>575</v>
      </c>
      <c r="D422" s="90">
        <v>0</v>
      </c>
      <c r="E422" s="91">
        <v>700000</v>
      </c>
      <c r="F422" s="219">
        <v>1000000</v>
      </c>
      <c r="G422" s="219">
        <v>1000000</v>
      </c>
      <c r="H422" s="279"/>
      <c r="I422" s="276" t="s">
        <v>4631</v>
      </c>
      <c r="J422" s="89" t="s">
        <v>16</v>
      </c>
      <c r="K422" s="206"/>
    </row>
    <row r="423" spans="1:11" ht="22.5" x14ac:dyDescent="0.25">
      <c r="A423" s="206">
        <v>3</v>
      </c>
      <c r="B423" s="233" t="s">
        <v>2469</v>
      </c>
      <c r="C423" s="234" t="s">
        <v>576</v>
      </c>
      <c r="D423" s="91">
        <v>90040000</v>
      </c>
      <c r="E423" s="91">
        <v>61505681.82</v>
      </c>
      <c r="F423" s="219">
        <v>80000000</v>
      </c>
      <c r="G423" s="219">
        <v>100000000</v>
      </c>
      <c r="H423" s="279"/>
      <c r="I423" s="276" t="s">
        <v>4631</v>
      </c>
      <c r="J423" s="89" t="s">
        <v>16</v>
      </c>
      <c r="K423" s="206"/>
    </row>
    <row r="424" spans="1:11" ht="22.5" x14ac:dyDescent="0.25">
      <c r="A424" s="206">
        <v>4</v>
      </c>
      <c r="B424" s="233" t="s">
        <v>2470</v>
      </c>
      <c r="C424" s="234" t="s">
        <v>577</v>
      </c>
      <c r="D424" s="90">
        <v>0</v>
      </c>
      <c r="E424" s="90">
        <v>0</v>
      </c>
      <c r="F424" s="218">
        <v>0</v>
      </c>
      <c r="G424" s="219">
        <v>1000000</v>
      </c>
      <c r="H424" s="279"/>
      <c r="I424" s="276" t="s">
        <v>4631</v>
      </c>
      <c r="J424" s="92">
        <v>0</v>
      </c>
      <c r="K424" s="206"/>
    </row>
    <row r="425" spans="1:11" ht="22.5" x14ac:dyDescent="0.25">
      <c r="A425" s="271"/>
      <c r="B425" s="231" t="s">
        <v>2471</v>
      </c>
      <c r="C425" s="232" t="s">
        <v>268</v>
      </c>
      <c r="D425" s="87">
        <v>0</v>
      </c>
      <c r="E425" s="87">
        <v>0</v>
      </c>
      <c r="F425" s="280">
        <v>0</v>
      </c>
      <c r="G425" s="278">
        <v>1000000</v>
      </c>
      <c r="H425" s="279"/>
      <c r="I425" s="276" t="s">
        <v>4631</v>
      </c>
      <c r="J425" s="85"/>
      <c r="K425" s="389"/>
    </row>
    <row r="426" spans="1:11" ht="22.5" x14ac:dyDescent="0.25">
      <c r="A426" s="206">
        <v>5</v>
      </c>
      <c r="B426" s="233" t="s">
        <v>2472</v>
      </c>
      <c r="C426" s="234" t="s">
        <v>578</v>
      </c>
      <c r="D426" s="90">
        <v>0</v>
      </c>
      <c r="E426" s="90">
        <v>0</v>
      </c>
      <c r="F426" s="218">
        <v>0</v>
      </c>
      <c r="G426" s="219">
        <v>1000000</v>
      </c>
      <c r="H426" s="279"/>
      <c r="I426" s="276" t="s">
        <v>4631</v>
      </c>
      <c r="J426" s="89" t="s">
        <v>16</v>
      </c>
      <c r="K426" s="206"/>
    </row>
    <row r="427" spans="1:11" ht="22.5" x14ac:dyDescent="0.25">
      <c r="A427" s="271"/>
      <c r="B427" s="231" t="s">
        <v>2473</v>
      </c>
      <c r="C427" s="232" t="s">
        <v>579</v>
      </c>
      <c r="D427" s="87">
        <v>0</v>
      </c>
      <c r="E427" s="87">
        <v>0</v>
      </c>
      <c r="F427" s="280">
        <v>0</v>
      </c>
      <c r="G427" s="280">
        <v>0</v>
      </c>
      <c r="H427" s="279"/>
      <c r="I427" s="276" t="s">
        <v>4631</v>
      </c>
      <c r="J427" s="85"/>
      <c r="K427" s="389"/>
    </row>
    <row r="428" spans="1:11" ht="22.5" x14ac:dyDescent="0.25">
      <c r="A428" s="206">
        <v>6</v>
      </c>
      <c r="B428" s="233" t="s">
        <v>2474</v>
      </c>
      <c r="C428" s="234" t="s">
        <v>580</v>
      </c>
      <c r="D428" s="90">
        <v>0</v>
      </c>
      <c r="E428" s="90">
        <v>0</v>
      </c>
      <c r="F428" s="218">
        <v>0</v>
      </c>
      <c r="G428" s="218">
        <v>0</v>
      </c>
      <c r="H428" s="279"/>
      <c r="I428" s="276" t="s">
        <v>4631</v>
      </c>
      <c r="J428" s="89" t="s">
        <v>16</v>
      </c>
      <c r="K428" s="206"/>
    </row>
    <row r="429" spans="1:11" ht="22.5" x14ac:dyDescent="0.25">
      <c r="A429" s="271"/>
      <c r="B429" s="231" t="s">
        <v>2475</v>
      </c>
      <c r="C429" s="232" t="s">
        <v>581</v>
      </c>
      <c r="D429" s="88">
        <v>875000</v>
      </c>
      <c r="E429" s="87">
        <v>0</v>
      </c>
      <c r="F429" s="278">
        <v>3250000</v>
      </c>
      <c r="G429" s="278">
        <v>9500000</v>
      </c>
      <c r="H429" s="279"/>
      <c r="I429" s="276" t="s">
        <v>4631</v>
      </c>
      <c r="J429" s="85"/>
      <c r="K429" s="389"/>
    </row>
    <row r="430" spans="1:11" ht="22.5" x14ac:dyDescent="0.25">
      <c r="A430" s="206">
        <v>7</v>
      </c>
      <c r="B430" s="233" t="s">
        <v>2476</v>
      </c>
      <c r="C430" s="234" t="s">
        <v>582</v>
      </c>
      <c r="D430" s="90">
        <v>0</v>
      </c>
      <c r="E430" s="90">
        <v>0</v>
      </c>
      <c r="F430" s="219">
        <v>1000000</v>
      </c>
      <c r="G430" s="219">
        <v>7000000</v>
      </c>
      <c r="H430" s="279"/>
      <c r="I430" s="276" t="s">
        <v>4631</v>
      </c>
      <c r="J430" s="89" t="s">
        <v>16</v>
      </c>
      <c r="K430" s="206"/>
    </row>
    <row r="431" spans="1:11" ht="22.5" x14ac:dyDescent="0.25">
      <c r="A431" s="206">
        <v>8</v>
      </c>
      <c r="B431" s="233" t="s">
        <v>2477</v>
      </c>
      <c r="C431" s="234" t="s">
        <v>583</v>
      </c>
      <c r="D431" s="91">
        <v>875000</v>
      </c>
      <c r="E431" s="90">
        <v>0</v>
      </c>
      <c r="F431" s="219">
        <v>2250000</v>
      </c>
      <c r="G431" s="219">
        <v>1000000</v>
      </c>
      <c r="H431" s="279"/>
      <c r="I431" s="276" t="s">
        <v>4631</v>
      </c>
      <c r="J431" s="89" t="s">
        <v>16</v>
      </c>
      <c r="K431" s="206"/>
    </row>
    <row r="432" spans="1:11" ht="22.5" x14ac:dyDescent="0.25">
      <c r="A432" s="206">
        <v>9</v>
      </c>
      <c r="B432" s="233" t="s">
        <v>2478</v>
      </c>
      <c r="C432" s="234" t="s">
        <v>584</v>
      </c>
      <c r="D432" s="90">
        <v>0</v>
      </c>
      <c r="E432" s="90">
        <v>0</v>
      </c>
      <c r="F432" s="218">
        <v>0</v>
      </c>
      <c r="G432" s="219">
        <v>1500000</v>
      </c>
      <c r="H432" s="279"/>
      <c r="I432" s="276" t="s">
        <v>4631</v>
      </c>
      <c r="J432" s="92">
        <v>0</v>
      </c>
      <c r="K432" s="206"/>
    </row>
    <row r="433" spans="1:11" ht="22.5" x14ac:dyDescent="0.25">
      <c r="A433" s="271"/>
      <c r="B433" s="231" t="s">
        <v>2479</v>
      </c>
      <c r="C433" s="232" t="s">
        <v>345</v>
      </c>
      <c r="D433" s="87">
        <v>0</v>
      </c>
      <c r="E433" s="87">
        <v>0</v>
      </c>
      <c r="F433" s="278">
        <v>799000</v>
      </c>
      <c r="G433" s="278">
        <v>1000000</v>
      </c>
      <c r="H433" s="279"/>
      <c r="I433" s="276" t="s">
        <v>4631</v>
      </c>
      <c r="J433" s="85"/>
      <c r="K433" s="389"/>
    </row>
    <row r="434" spans="1:11" ht="22.5" x14ac:dyDescent="0.25">
      <c r="A434" s="206">
        <v>10</v>
      </c>
      <c r="B434" s="233" t="s">
        <v>2480</v>
      </c>
      <c r="C434" s="234" t="s">
        <v>345</v>
      </c>
      <c r="D434" s="90">
        <v>0</v>
      </c>
      <c r="E434" s="90">
        <v>0</v>
      </c>
      <c r="F434" s="219">
        <v>799000</v>
      </c>
      <c r="G434" s="219">
        <v>1000000</v>
      </c>
      <c r="H434" s="279"/>
      <c r="I434" s="276" t="s">
        <v>4631</v>
      </c>
      <c r="J434" s="89" t="s">
        <v>16</v>
      </c>
      <c r="K434" s="206"/>
    </row>
    <row r="435" spans="1:11" ht="22.5" x14ac:dyDescent="0.25">
      <c r="A435" s="271"/>
      <c r="B435" s="231" t="s">
        <v>2481</v>
      </c>
      <c r="C435" s="232" t="s">
        <v>265</v>
      </c>
      <c r="D435" s="87">
        <v>0</v>
      </c>
      <c r="E435" s="87">
        <v>0</v>
      </c>
      <c r="F435" s="278">
        <v>491000</v>
      </c>
      <c r="G435" s="278">
        <v>5500000</v>
      </c>
      <c r="H435" s="279"/>
      <c r="I435" s="276" t="s">
        <v>4631</v>
      </c>
      <c r="J435" s="85"/>
      <c r="K435" s="389"/>
    </row>
    <row r="436" spans="1:11" ht="22.5" x14ac:dyDescent="0.25">
      <c r="A436" s="206">
        <v>11</v>
      </c>
      <c r="B436" s="233" t="s">
        <v>2482</v>
      </c>
      <c r="C436" s="234" t="s">
        <v>585</v>
      </c>
      <c r="D436" s="90">
        <v>0</v>
      </c>
      <c r="E436" s="90">
        <v>0</v>
      </c>
      <c r="F436" s="219">
        <v>491000</v>
      </c>
      <c r="G436" s="219">
        <v>1000000</v>
      </c>
      <c r="H436" s="279"/>
      <c r="I436" s="276" t="s">
        <v>4631</v>
      </c>
      <c r="J436" s="92">
        <v>0</v>
      </c>
      <c r="K436" s="206"/>
    </row>
    <row r="437" spans="1:11" ht="22.5" x14ac:dyDescent="0.25">
      <c r="A437" s="206">
        <v>12</v>
      </c>
      <c r="B437" s="233" t="s">
        <v>2483</v>
      </c>
      <c r="C437" s="234" t="s">
        <v>586</v>
      </c>
      <c r="D437" s="90">
        <v>0</v>
      </c>
      <c r="E437" s="90">
        <v>0</v>
      </c>
      <c r="F437" s="218">
        <v>0</v>
      </c>
      <c r="G437" s="218">
        <v>0</v>
      </c>
      <c r="H437" s="279"/>
      <c r="I437" s="276" t="s">
        <v>4631</v>
      </c>
      <c r="J437" s="92">
        <v>0</v>
      </c>
      <c r="K437" s="206"/>
    </row>
    <row r="438" spans="1:11" ht="22.5" x14ac:dyDescent="0.25">
      <c r="A438" s="206">
        <v>13</v>
      </c>
      <c r="B438" s="233" t="s">
        <v>2484</v>
      </c>
      <c r="C438" s="234" t="s">
        <v>587</v>
      </c>
      <c r="D438" s="90">
        <v>0</v>
      </c>
      <c r="E438" s="90">
        <v>0</v>
      </c>
      <c r="F438" s="218">
        <v>0</v>
      </c>
      <c r="G438" s="218">
        <v>0</v>
      </c>
      <c r="H438" s="279"/>
      <c r="I438" s="276" t="s">
        <v>4631</v>
      </c>
      <c r="J438" s="92">
        <v>0</v>
      </c>
      <c r="K438" s="206"/>
    </row>
    <row r="439" spans="1:11" ht="22.5" x14ac:dyDescent="0.25">
      <c r="A439" s="206">
        <v>14</v>
      </c>
      <c r="B439" s="233" t="s">
        <v>2485</v>
      </c>
      <c r="C439" s="234" t="s">
        <v>588</v>
      </c>
      <c r="D439" s="90">
        <v>0</v>
      </c>
      <c r="E439" s="90">
        <v>0</v>
      </c>
      <c r="F439" s="218">
        <v>0</v>
      </c>
      <c r="G439" s="219">
        <v>1500000</v>
      </c>
      <c r="H439" s="279"/>
      <c r="I439" s="276" t="s">
        <v>4631</v>
      </c>
      <c r="J439" s="92">
        <v>0</v>
      </c>
      <c r="K439" s="206"/>
    </row>
    <row r="440" spans="1:11" ht="22.5" x14ac:dyDescent="0.25">
      <c r="A440" s="206">
        <v>15</v>
      </c>
      <c r="B440" s="233" t="s">
        <v>2486</v>
      </c>
      <c r="C440" s="234" t="s">
        <v>589</v>
      </c>
      <c r="D440" s="90">
        <v>0</v>
      </c>
      <c r="E440" s="90">
        <v>0</v>
      </c>
      <c r="F440" s="218">
        <v>0</v>
      </c>
      <c r="G440" s="218">
        <v>0</v>
      </c>
      <c r="H440" s="279"/>
      <c r="I440" s="276" t="s">
        <v>4631</v>
      </c>
      <c r="J440" s="92">
        <v>0</v>
      </c>
      <c r="K440" s="206"/>
    </row>
    <row r="441" spans="1:11" ht="22.5" x14ac:dyDescent="0.25">
      <c r="A441" s="206">
        <v>16</v>
      </c>
      <c r="B441" s="233" t="s">
        <v>2487</v>
      </c>
      <c r="C441" s="234" t="s">
        <v>590</v>
      </c>
      <c r="D441" s="90">
        <v>0</v>
      </c>
      <c r="E441" s="90">
        <v>0</v>
      </c>
      <c r="F441" s="218">
        <v>0</v>
      </c>
      <c r="G441" s="219">
        <v>1000000</v>
      </c>
      <c r="H441" s="279"/>
      <c r="I441" s="276" t="s">
        <v>4631</v>
      </c>
      <c r="J441" s="92">
        <v>0</v>
      </c>
      <c r="K441" s="206"/>
    </row>
    <row r="442" spans="1:11" ht="22.5" x14ac:dyDescent="0.25">
      <c r="A442" s="206">
        <v>17</v>
      </c>
      <c r="B442" s="233" t="s">
        <v>2488</v>
      </c>
      <c r="C442" s="234" t="s">
        <v>591</v>
      </c>
      <c r="D442" s="90">
        <v>0</v>
      </c>
      <c r="E442" s="90">
        <v>0</v>
      </c>
      <c r="F442" s="218">
        <v>0</v>
      </c>
      <c r="G442" s="219">
        <v>500000</v>
      </c>
      <c r="H442" s="279"/>
      <c r="I442" s="276" t="s">
        <v>4631</v>
      </c>
      <c r="J442" s="92">
        <v>0</v>
      </c>
      <c r="K442" s="206"/>
    </row>
    <row r="443" spans="1:11" ht="22.5" x14ac:dyDescent="0.25">
      <c r="A443" s="206">
        <v>18</v>
      </c>
      <c r="B443" s="233" t="s">
        <v>2489</v>
      </c>
      <c r="C443" s="234" t="s">
        <v>592</v>
      </c>
      <c r="D443" s="90">
        <v>0</v>
      </c>
      <c r="E443" s="90">
        <v>0</v>
      </c>
      <c r="F443" s="218">
        <v>0</v>
      </c>
      <c r="G443" s="219">
        <v>1500000</v>
      </c>
      <c r="H443" s="279"/>
      <c r="I443" s="276" t="s">
        <v>4631</v>
      </c>
      <c r="J443" s="92">
        <v>0</v>
      </c>
      <c r="K443" s="206"/>
    </row>
    <row r="444" spans="1:11" ht="22.5" x14ac:dyDescent="0.25">
      <c r="A444" s="208" t="s">
        <v>294</v>
      </c>
      <c r="B444" s="52"/>
      <c r="C444" s="237"/>
      <c r="D444" s="93">
        <v>103109517.34999999</v>
      </c>
      <c r="E444" s="93">
        <v>62205681.82</v>
      </c>
      <c r="F444" s="281">
        <v>86540000</v>
      </c>
      <c r="G444" s="281">
        <v>124000000</v>
      </c>
      <c r="H444" s="279"/>
      <c r="I444" s="276" t="s">
        <v>4631</v>
      </c>
      <c r="J444" s="94"/>
      <c r="K444" s="391"/>
    </row>
    <row r="445" spans="1:11" ht="22.5" x14ac:dyDescent="0.25">
      <c r="A445" s="270"/>
      <c r="B445" s="235" t="s">
        <v>295</v>
      </c>
      <c r="C445" s="236"/>
      <c r="D445" s="86"/>
      <c r="E445" s="86"/>
      <c r="F445" s="277"/>
      <c r="G445" s="277"/>
      <c r="H445" s="279"/>
      <c r="I445" s="276" t="s">
        <v>4631</v>
      </c>
      <c r="J445" s="86"/>
      <c r="K445" s="390"/>
    </row>
    <row r="446" spans="1:11" ht="22.5" x14ac:dyDescent="0.25">
      <c r="A446" s="208" t="s">
        <v>294</v>
      </c>
      <c r="B446" s="52"/>
      <c r="C446" s="237"/>
      <c r="D446" s="95"/>
      <c r="E446" s="95"/>
      <c r="F446" s="220"/>
      <c r="G446" s="282">
        <v>0</v>
      </c>
      <c r="H446" s="279"/>
      <c r="I446" s="276" t="s">
        <v>4631</v>
      </c>
      <c r="J446" s="97"/>
      <c r="K446" s="207"/>
    </row>
    <row r="447" spans="1:11" ht="22.5" x14ac:dyDescent="0.25">
      <c r="A447" s="208" t="s">
        <v>296</v>
      </c>
      <c r="B447" s="52"/>
      <c r="C447" s="237"/>
      <c r="D447" s="88">
        <v>103109517.34999999</v>
      </c>
      <c r="E447" s="88">
        <v>62205681.82</v>
      </c>
      <c r="F447" s="278">
        <v>86540000</v>
      </c>
      <c r="G447" s="278">
        <v>124000000</v>
      </c>
      <c r="H447" s="279"/>
      <c r="I447" s="276" t="s">
        <v>4631</v>
      </c>
      <c r="J447" s="97"/>
      <c r="K447" s="207"/>
    </row>
    <row r="448" spans="1:11" ht="22.5" x14ac:dyDescent="0.25">
      <c r="A448" s="269">
        <v>21</v>
      </c>
      <c r="B448" s="589" t="s">
        <v>593</v>
      </c>
      <c r="C448" s="590"/>
      <c r="D448" s="590"/>
      <c r="E448" s="590"/>
      <c r="F448" s="590"/>
      <c r="G448" s="591"/>
      <c r="H448" s="279"/>
      <c r="I448" s="276" t="s">
        <v>4631</v>
      </c>
      <c r="J448" s="85"/>
      <c r="K448" s="389"/>
    </row>
    <row r="449" spans="1:11" ht="22.5" x14ac:dyDescent="0.25">
      <c r="A449" s="270"/>
      <c r="B449" s="592" t="s">
        <v>255</v>
      </c>
      <c r="C449" s="593"/>
      <c r="D449" s="86"/>
      <c r="E449" s="86"/>
      <c r="F449" s="277"/>
      <c r="G449" s="277"/>
      <c r="H449" s="279"/>
      <c r="I449" s="276" t="s">
        <v>4631</v>
      </c>
      <c r="J449" s="86"/>
      <c r="K449" s="390"/>
    </row>
    <row r="450" spans="1:11" ht="22.5" x14ac:dyDescent="0.25">
      <c r="A450" s="271"/>
      <c r="B450" s="231" t="s">
        <v>2490</v>
      </c>
      <c r="C450" s="232" t="s">
        <v>322</v>
      </c>
      <c r="D450" s="87">
        <v>0</v>
      </c>
      <c r="E450" s="87">
        <v>0</v>
      </c>
      <c r="F450" s="278">
        <v>36795750</v>
      </c>
      <c r="G450" s="278">
        <v>8200000</v>
      </c>
      <c r="H450" s="279"/>
      <c r="I450" s="276" t="s">
        <v>4631</v>
      </c>
      <c r="J450" s="85"/>
      <c r="K450" s="389"/>
    </row>
    <row r="451" spans="1:11" ht="22.5" x14ac:dyDescent="0.25">
      <c r="A451" s="206">
        <v>1</v>
      </c>
      <c r="B451" s="233" t="s">
        <v>2491</v>
      </c>
      <c r="C451" s="234" t="s">
        <v>594</v>
      </c>
      <c r="D451" s="90">
        <v>0</v>
      </c>
      <c r="E451" s="90">
        <v>0</v>
      </c>
      <c r="F451" s="218">
        <v>0</v>
      </c>
      <c r="G451" s="218">
        <v>0</v>
      </c>
      <c r="H451" s="279"/>
      <c r="I451" s="276" t="s">
        <v>4631</v>
      </c>
      <c r="J451" s="89" t="s">
        <v>16</v>
      </c>
      <c r="K451" s="206"/>
    </row>
    <row r="452" spans="1:11" ht="33.75" x14ac:dyDescent="0.25">
      <c r="A452" s="206">
        <v>2</v>
      </c>
      <c r="B452" s="233" t="s">
        <v>2492</v>
      </c>
      <c r="C452" s="234" t="s">
        <v>595</v>
      </c>
      <c r="D452" s="90">
        <v>0</v>
      </c>
      <c r="E452" s="90">
        <v>0</v>
      </c>
      <c r="F452" s="218">
        <v>0</v>
      </c>
      <c r="G452" s="219">
        <v>3000000</v>
      </c>
      <c r="H452" s="279"/>
      <c r="I452" s="276" t="s">
        <v>4631</v>
      </c>
      <c r="J452" s="92">
        <v>0</v>
      </c>
      <c r="K452" s="206"/>
    </row>
    <row r="453" spans="1:11" ht="33.75" x14ac:dyDescent="0.25">
      <c r="A453" s="206">
        <v>3</v>
      </c>
      <c r="B453" s="233" t="s">
        <v>2493</v>
      </c>
      <c r="C453" s="234" t="s">
        <v>596</v>
      </c>
      <c r="D453" s="90">
        <v>0</v>
      </c>
      <c r="E453" s="90">
        <v>0</v>
      </c>
      <c r="F453" s="219">
        <v>2500000</v>
      </c>
      <c r="G453" s="218">
        <v>0</v>
      </c>
      <c r="H453" s="279"/>
      <c r="I453" s="276" t="s">
        <v>4631</v>
      </c>
      <c r="J453" s="92">
        <v>0</v>
      </c>
      <c r="K453" s="206"/>
    </row>
    <row r="454" spans="1:11" ht="56.25" x14ac:dyDescent="0.25">
      <c r="A454" s="206">
        <v>4</v>
      </c>
      <c r="B454" s="233" t="s">
        <v>2494</v>
      </c>
      <c r="C454" s="234" t="s">
        <v>597</v>
      </c>
      <c r="D454" s="90">
        <v>0</v>
      </c>
      <c r="E454" s="90">
        <v>0</v>
      </c>
      <c r="F454" s="219">
        <v>5200000</v>
      </c>
      <c r="G454" s="219">
        <v>5200000</v>
      </c>
      <c r="H454" s="279"/>
      <c r="I454" s="276" t="s">
        <v>4631</v>
      </c>
      <c r="J454" s="92">
        <v>0</v>
      </c>
      <c r="K454" s="206"/>
    </row>
    <row r="455" spans="1:11" ht="22.5" x14ac:dyDescent="0.25">
      <c r="A455" s="206">
        <v>5</v>
      </c>
      <c r="B455" s="233" t="s">
        <v>2495</v>
      </c>
      <c r="C455" s="234" t="s">
        <v>598</v>
      </c>
      <c r="D455" s="90">
        <v>0</v>
      </c>
      <c r="E455" s="90">
        <v>0</v>
      </c>
      <c r="F455" s="219">
        <v>4000000</v>
      </c>
      <c r="G455" s="218">
        <v>0</v>
      </c>
      <c r="H455" s="279"/>
      <c r="I455" s="276" t="s">
        <v>4631</v>
      </c>
      <c r="J455" s="92">
        <v>0</v>
      </c>
      <c r="K455" s="206"/>
    </row>
    <row r="456" spans="1:11" ht="22.5" x14ac:dyDescent="0.25">
      <c r="A456" s="206">
        <v>6</v>
      </c>
      <c r="B456" s="233" t="s">
        <v>2496</v>
      </c>
      <c r="C456" s="234" t="s">
        <v>599</v>
      </c>
      <c r="D456" s="90">
        <v>0</v>
      </c>
      <c r="E456" s="90">
        <v>0</v>
      </c>
      <c r="F456" s="219">
        <v>18989500</v>
      </c>
      <c r="G456" s="218">
        <v>0</v>
      </c>
      <c r="H456" s="279"/>
      <c r="I456" s="276" t="s">
        <v>4631</v>
      </c>
      <c r="J456" s="92">
        <v>0</v>
      </c>
      <c r="K456" s="206"/>
    </row>
    <row r="457" spans="1:11" ht="22.5" x14ac:dyDescent="0.25">
      <c r="A457" s="206">
        <v>7</v>
      </c>
      <c r="B457" s="233" t="s">
        <v>2497</v>
      </c>
      <c r="C457" s="234" t="s">
        <v>600</v>
      </c>
      <c r="D457" s="90">
        <v>0</v>
      </c>
      <c r="E457" s="90">
        <v>0</v>
      </c>
      <c r="F457" s="219">
        <v>2000000</v>
      </c>
      <c r="G457" s="218">
        <v>0</v>
      </c>
      <c r="H457" s="279"/>
      <c r="I457" s="276" t="s">
        <v>4631</v>
      </c>
      <c r="J457" s="92">
        <v>0</v>
      </c>
      <c r="K457" s="206"/>
    </row>
    <row r="458" spans="1:11" ht="33.75" x14ac:dyDescent="0.25">
      <c r="A458" s="206">
        <v>8</v>
      </c>
      <c r="B458" s="233" t="s">
        <v>2498</v>
      </c>
      <c r="C458" s="234" t="s">
        <v>601</v>
      </c>
      <c r="D458" s="90">
        <v>0</v>
      </c>
      <c r="E458" s="90">
        <v>0</v>
      </c>
      <c r="F458" s="219">
        <v>4106250</v>
      </c>
      <c r="G458" s="218">
        <v>0</v>
      </c>
      <c r="H458" s="279"/>
      <c r="I458" s="276" t="s">
        <v>4631</v>
      </c>
      <c r="J458" s="92">
        <v>0</v>
      </c>
      <c r="K458" s="206"/>
    </row>
    <row r="459" spans="1:11" ht="22.5" x14ac:dyDescent="0.25">
      <c r="A459" s="271"/>
      <c r="B459" s="231" t="s">
        <v>2499</v>
      </c>
      <c r="C459" s="232" t="s">
        <v>301</v>
      </c>
      <c r="D459" s="87">
        <v>0</v>
      </c>
      <c r="E459" s="87">
        <v>0</v>
      </c>
      <c r="F459" s="278">
        <v>4000000</v>
      </c>
      <c r="G459" s="278">
        <v>5800000</v>
      </c>
      <c r="H459" s="279"/>
      <c r="I459" s="276" t="s">
        <v>4631</v>
      </c>
      <c r="J459" s="85"/>
      <c r="K459" s="389"/>
    </row>
    <row r="460" spans="1:11" ht="22.5" x14ac:dyDescent="0.25">
      <c r="A460" s="206">
        <v>9</v>
      </c>
      <c r="B460" s="233" t="s">
        <v>2500</v>
      </c>
      <c r="C460" s="234" t="s">
        <v>602</v>
      </c>
      <c r="D460" s="90">
        <v>0</v>
      </c>
      <c r="E460" s="90">
        <v>0</v>
      </c>
      <c r="F460" s="219">
        <v>1000000</v>
      </c>
      <c r="G460" s="218">
        <v>0</v>
      </c>
      <c r="H460" s="279"/>
      <c r="I460" s="276" t="s">
        <v>4631</v>
      </c>
      <c r="J460" s="92">
        <v>0</v>
      </c>
      <c r="K460" s="206"/>
    </row>
    <row r="461" spans="1:11" ht="22.5" x14ac:dyDescent="0.25">
      <c r="A461" s="206">
        <v>10</v>
      </c>
      <c r="B461" s="233" t="s">
        <v>2501</v>
      </c>
      <c r="C461" s="234" t="s">
        <v>603</v>
      </c>
      <c r="D461" s="90">
        <v>0</v>
      </c>
      <c r="E461" s="90">
        <v>0</v>
      </c>
      <c r="F461" s="218">
        <v>0</v>
      </c>
      <c r="G461" s="218">
        <v>0</v>
      </c>
      <c r="H461" s="279"/>
      <c r="I461" s="276" t="s">
        <v>4631</v>
      </c>
      <c r="J461" s="92">
        <v>0</v>
      </c>
      <c r="K461" s="206"/>
    </row>
    <row r="462" spans="1:11" ht="22.5" x14ac:dyDescent="0.25">
      <c r="A462" s="206">
        <v>11</v>
      </c>
      <c r="B462" s="233" t="s">
        <v>2502</v>
      </c>
      <c r="C462" s="234" t="s">
        <v>604</v>
      </c>
      <c r="D462" s="90">
        <v>0</v>
      </c>
      <c r="E462" s="90">
        <v>0</v>
      </c>
      <c r="F462" s="219">
        <v>1000000</v>
      </c>
      <c r="G462" s="218">
        <v>0</v>
      </c>
      <c r="H462" s="279"/>
      <c r="I462" s="276" t="s">
        <v>4631</v>
      </c>
      <c r="J462" s="92">
        <v>0</v>
      </c>
      <c r="K462" s="206"/>
    </row>
    <row r="463" spans="1:11" ht="22.5" x14ac:dyDescent="0.25">
      <c r="A463" s="206">
        <v>12</v>
      </c>
      <c r="B463" s="233" t="s">
        <v>2503</v>
      </c>
      <c r="C463" s="234" t="s">
        <v>605</v>
      </c>
      <c r="D463" s="90">
        <v>0</v>
      </c>
      <c r="E463" s="90">
        <v>0</v>
      </c>
      <c r="F463" s="219">
        <v>2000000</v>
      </c>
      <c r="G463" s="219">
        <v>4000000</v>
      </c>
      <c r="H463" s="279"/>
      <c r="I463" s="276" t="s">
        <v>4631</v>
      </c>
      <c r="J463" s="92">
        <v>0</v>
      </c>
      <c r="K463" s="206"/>
    </row>
    <row r="464" spans="1:11" ht="22.5" x14ac:dyDescent="0.25">
      <c r="A464" s="206">
        <v>13</v>
      </c>
      <c r="B464" s="233" t="s">
        <v>2504</v>
      </c>
      <c r="C464" s="234" t="s">
        <v>606</v>
      </c>
      <c r="D464" s="90">
        <v>0</v>
      </c>
      <c r="E464" s="90">
        <v>0</v>
      </c>
      <c r="F464" s="218">
        <v>0</v>
      </c>
      <c r="G464" s="219">
        <v>1800000</v>
      </c>
      <c r="H464" s="279"/>
      <c r="I464" s="276" t="s">
        <v>4631</v>
      </c>
      <c r="J464" s="92">
        <v>0</v>
      </c>
      <c r="K464" s="206"/>
    </row>
    <row r="465" spans="1:11" ht="22.5" x14ac:dyDescent="0.25">
      <c r="A465" s="271"/>
      <c r="B465" s="231" t="s">
        <v>2505</v>
      </c>
      <c r="C465" s="232" t="s">
        <v>607</v>
      </c>
      <c r="D465" s="88">
        <v>57250800</v>
      </c>
      <c r="E465" s="88">
        <v>85000000</v>
      </c>
      <c r="F465" s="278">
        <v>143204250</v>
      </c>
      <c r="G465" s="278">
        <v>169000000</v>
      </c>
      <c r="H465" s="279"/>
      <c r="I465" s="276" t="s">
        <v>4631</v>
      </c>
      <c r="J465" s="85"/>
      <c r="K465" s="389"/>
    </row>
    <row r="466" spans="1:11" ht="22.5" x14ac:dyDescent="0.25">
      <c r="A466" s="206">
        <v>14</v>
      </c>
      <c r="B466" s="233" t="s">
        <v>2506</v>
      </c>
      <c r="C466" s="234" t="s">
        <v>608</v>
      </c>
      <c r="D466" s="90">
        <v>0</v>
      </c>
      <c r="E466" s="90">
        <v>0</v>
      </c>
      <c r="F466" s="218">
        <v>0</v>
      </c>
      <c r="G466" s="219">
        <v>33000000</v>
      </c>
      <c r="H466" s="279"/>
      <c r="I466" s="276" t="s">
        <v>4631</v>
      </c>
      <c r="J466" s="89" t="s">
        <v>16</v>
      </c>
      <c r="K466" s="206"/>
    </row>
    <row r="467" spans="1:11" ht="56.25" x14ac:dyDescent="0.25">
      <c r="A467" s="206">
        <v>17</v>
      </c>
      <c r="B467" s="233" t="s">
        <v>2507</v>
      </c>
      <c r="C467" s="234" t="s">
        <v>609</v>
      </c>
      <c r="D467" s="90">
        <v>0</v>
      </c>
      <c r="E467" s="90">
        <v>0</v>
      </c>
      <c r="F467" s="219">
        <v>5000000</v>
      </c>
      <c r="G467" s="219">
        <v>4000000</v>
      </c>
      <c r="H467" s="279"/>
      <c r="I467" s="276" t="s">
        <v>4631</v>
      </c>
      <c r="J467" s="89" t="s">
        <v>16</v>
      </c>
      <c r="K467" s="206"/>
    </row>
    <row r="468" spans="1:11" ht="45" x14ac:dyDescent="0.25">
      <c r="A468" s="206">
        <v>18</v>
      </c>
      <c r="B468" s="233" t="s">
        <v>2508</v>
      </c>
      <c r="C468" s="234" t="s">
        <v>610</v>
      </c>
      <c r="D468" s="90">
        <v>0</v>
      </c>
      <c r="E468" s="90">
        <v>0</v>
      </c>
      <c r="F468" s="219">
        <v>3625000</v>
      </c>
      <c r="G468" s="218">
        <v>0</v>
      </c>
      <c r="H468" s="279"/>
      <c r="I468" s="276" t="s">
        <v>4631</v>
      </c>
      <c r="J468" s="89" t="s">
        <v>16</v>
      </c>
      <c r="K468" s="206"/>
    </row>
    <row r="469" spans="1:11" ht="22.5" x14ac:dyDescent="0.25">
      <c r="A469" s="206">
        <v>19</v>
      </c>
      <c r="B469" s="233" t="s">
        <v>2509</v>
      </c>
      <c r="C469" s="234" t="s">
        <v>611</v>
      </c>
      <c r="D469" s="90">
        <v>0</v>
      </c>
      <c r="E469" s="90">
        <v>0</v>
      </c>
      <c r="F469" s="219">
        <v>15000000</v>
      </c>
      <c r="G469" s="219">
        <v>8000000</v>
      </c>
      <c r="H469" s="279"/>
      <c r="I469" s="276" t="s">
        <v>4631</v>
      </c>
      <c r="J469" s="89" t="s">
        <v>16</v>
      </c>
      <c r="K469" s="206"/>
    </row>
    <row r="470" spans="1:11" ht="22.5" x14ac:dyDescent="0.25">
      <c r="A470" s="206">
        <v>20</v>
      </c>
      <c r="B470" s="233" t="s">
        <v>2510</v>
      </c>
      <c r="C470" s="234" t="s">
        <v>612</v>
      </c>
      <c r="D470" s="90">
        <v>0</v>
      </c>
      <c r="E470" s="90">
        <v>0</v>
      </c>
      <c r="F470" s="218">
        <v>0</v>
      </c>
      <c r="G470" s="218">
        <v>0</v>
      </c>
      <c r="H470" s="279"/>
      <c r="I470" s="276" t="s">
        <v>4631</v>
      </c>
      <c r="J470" s="89" t="s">
        <v>16</v>
      </c>
      <c r="K470" s="206"/>
    </row>
    <row r="471" spans="1:11" ht="22.5" x14ac:dyDescent="0.25">
      <c r="A471" s="206">
        <v>21</v>
      </c>
      <c r="B471" s="233" t="s">
        <v>2511</v>
      </c>
      <c r="C471" s="234" t="s">
        <v>613</v>
      </c>
      <c r="D471" s="91">
        <v>57250800</v>
      </c>
      <c r="E471" s="91">
        <v>85000000</v>
      </c>
      <c r="F471" s="219">
        <v>65000000</v>
      </c>
      <c r="G471" s="219">
        <v>75000000</v>
      </c>
      <c r="H471" s="279"/>
      <c r="I471" s="276" t="s">
        <v>4631</v>
      </c>
      <c r="J471" s="92">
        <v>0</v>
      </c>
      <c r="K471" s="206"/>
    </row>
    <row r="472" spans="1:11" ht="22.5" x14ac:dyDescent="0.25">
      <c r="A472" s="206">
        <v>22</v>
      </c>
      <c r="B472" s="233" t="s">
        <v>2512</v>
      </c>
      <c r="C472" s="234" t="s">
        <v>614</v>
      </c>
      <c r="D472" s="90">
        <v>0</v>
      </c>
      <c r="E472" s="90">
        <v>0</v>
      </c>
      <c r="F472" s="219">
        <v>8000000</v>
      </c>
      <c r="G472" s="218">
        <v>0</v>
      </c>
      <c r="H472" s="279"/>
      <c r="I472" s="276" t="s">
        <v>4631</v>
      </c>
      <c r="J472" s="92">
        <v>0</v>
      </c>
      <c r="K472" s="206"/>
    </row>
    <row r="473" spans="1:11" ht="22.5" x14ac:dyDescent="0.25">
      <c r="A473" s="206">
        <v>23</v>
      </c>
      <c r="B473" s="233" t="s">
        <v>2513</v>
      </c>
      <c r="C473" s="234" t="s">
        <v>615</v>
      </c>
      <c r="D473" s="90">
        <v>0</v>
      </c>
      <c r="E473" s="90">
        <v>0</v>
      </c>
      <c r="F473" s="218">
        <v>0</v>
      </c>
      <c r="G473" s="218">
        <v>0</v>
      </c>
      <c r="H473" s="279"/>
      <c r="I473" s="276" t="s">
        <v>4631</v>
      </c>
      <c r="J473" s="92">
        <v>0</v>
      </c>
      <c r="K473" s="206"/>
    </row>
    <row r="474" spans="1:11" ht="22.5" x14ac:dyDescent="0.25">
      <c r="A474" s="206">
        <v>24</v>
      </c>
      <c r="B474" s="233" t="s">
        <v>2514</v>
      </c>
      <c r="C474" s="234" t="s">
        <v>616</v>
      </c>
      <c r="D474" s="90">
        <v>0</v>
      </c>
      <c r="E474" s="90">
        <v>0</v>
      </c>
      <c r="F474" s="218">
        <v>0</v>
      </c>
      <c r="G474" s="218">
        <v>0</v>
      </c>
      <c r="H474" s="279"/>
      <c r="I474" s="276" t="s">
        <v>4631</v>
      </c>
      <c r="J474" s="92">
        <v>0</v>
      </c>
      <c r="K474" s="206"/>
    </row>
    <row r="475" spans="1:11" ht="22.5" x14ac:dyDescent="0.25">
      <c r="A475" s="206">
        <v>25</v>
      </c>
      <c r="B475" s="233" t="s">
        <v>2515</v>
      </c>
      <c r="C475" s="234" t="s">
        <v>617</v>
      </c>
      <c r="D475" s="90">
        <v>0</v>
      </c>
      <c r="E475" s="90">
        <v>0</v>
      </c>
      <c r="F475" s="218">
        <v>0</v>
      </c>
      <c r="G475" s="218">
        <v>0</v>
      </c>
      <c r="H475" s="279"/>
      <c r="I475" s="276" t="s">
        <v>4631</v>
      </c>
      <c r="J475" s="92">
        <v>0</v>
      </c>
      <c r="K475" s="206"/>
    </row>
    <row r="476" spans="1:11" ht="45" x14ac:dyDescent="0.25">
      <c r="A476" s="206">
        <v>26</v>
      </c>
      <c r="B476" s="233" t="s">
        <v>2516</v>
      </c>
      <c r="C476" s="234" t="s">
        <v>618</v>
      </c>
      <c r="D476" s="90">
        <v>0</v>
      </c>
      <c r="E476" s="90">
        <v>0</v>
      </c>
      <c r="F476" s="219">
        <v>6200000</v>
      </c>
      <c r="G476" s="218">
        <v>0</v>
      </c>
      <c r="H476" s="279"/>
      <c r="I476" s="276" t="s">
        <v>4631</v>
      </c>
      <c r="J476" s="92">
        <v>0</v>
      </c>
      <c r="K476" s="206"/>
    </row>
    <row r="477" spans="1:11" ht="33.75" x14ac:dyDescent="0.25">
      <c r="A477" s="206">
        <v>27</v>
      </c>
      <c r="B477" s="233" t="s">
        <v>2517</v>
      </c>
      <c r="C477" s="234" t="s">
        <v>619</v>
      </c>
      <c r="D477" s="90">
        <v>0</v>
      </c>
      <c r="E477" s="90">
        <v>0</v>
      </c>
      <c r="F477" s="219">
        <v>7500000</v>
      </c>
      <c r="G477" s="218">
        <v>0</v>
      </c>
      <c r="H477" s="279"/>
      <c r="I477" s="276" t="s">
        <v>4631</v>
      </c>
      <c r="J477" s="92">
        <v>0</v>
      </c>
      <c r="K477" s="206"/>
    </row>
    <row r="478" spans="1:11" ht="22.5" x14ac:dyDescent="0.25">
      <c r="A478" s="206">
        <v>28</v>
      </c>
      <c r="B478" s="233" t="s">
        <v>2518</v>
      </c>
      <c r="C478" s="234" t="s">
        <v>620</v>
      </c>
      <c r="D478" s="90">
        <v>0</v>
      </c>
      <c r="E478" s="90">
        <v>0</v>
      </c>
      <c r="F478" s="219">
        <v>2000000</v>
      </c>
      <c r="G478" s="219">
        <v>4000000</v>
      </c>
      <c r="H478" s="279"/>
      <c r="I478" s="276" t="s">
        <v>4631</v>
      </c>
      <c r="J478" s="92">
        <v>0</v>
      </c>
      <c r="K478" s="206"/>
    </row>
    <row r="479" spans="1:11" ht="22.5" x14ac:dyDescent="0.25">
      <c r="A479" s="206">
        <v>29</v>
      </c>
      <c r="B479" s="233" t="s">
        <v>2519</v>
      </c>
      <c r="C479" s="234" t="s">
        <v>621</v>
      </c>
      <c r="D479" s="90">
        <v>0</v>
      </c>
      <c r="E479" s="90">
        <v>0</v>
      </c>
      <c r="F479" s="219">
        <v>4000000</v>
      </c>
      <c r="G479" s="218">
        <v>0</v>
      </c>
      <c r="H479" s="279"/>
      <c r="I479" s="276" t="s">
        <v>4631</v>
      </c>
      <c r="J479" s="92">
        <v>0</v>
      </c>
      <c r="K479" s="206"/>
    </row>
    <row r="480" spans="1:11" ht="22.5" x14ac:dyDescent="0.25">
      <c r="A480" s="206">
        <v>30</v>
      </c>
      <c r="B480" s="233" t="s">
        <v>2520</v>
      </c>
      <c r="C480" s="234" t="s">
        <v>622</v>
      </c>
      <c r="D480" s="90">
        <v>0</v>
      </c>
      <c r="E480" s="90">
        <v>0</v>
      </c>
      <c r="F480" s="219">
        <v>10000000</v>
      </c>
      <c r="G480" s="218">
        <v>0</v>
      </c>
      <c r="H480" s="279"/>
      <c r="I480" s="276" t="s">
        <v>4631</v>
      </c>
      <c r="J480" s="92">
        <v>0</v>
      </c>
      <c r="K480" s="206"/>
    </row>
    <row r="481" spans="1:11" ht="33.75" x14ac:dyDescent="0.25">
      <c r="A481" s="206">
        <v>31</v>
      </c>
      <c r="B481" s="233" t="s">
        <v>2521</v>
      </c>
      <c r="C481" s="234" t="s">
        <v>623</v>
      </c>
      <c r="D481" s="90">
        <v>0</v>
      </c>
      <c r="E481" s="90">
        <v>0</v>
      </c>
      <c r="F481" s="218">
        <v>0</v>
      </c>
      <c r="G481" s="218">
        <v>0</v>
      </c>
      <c r="H481" s="279"/>
      <c r="I481" s="276" t="s">
        <v>4631</v>
      </c>
      <c r="J481" s="92">
        <v>0</v>
      </c>
      <c r="K481" s="206"/>
    </row>
    <row r="482" spans="1:11" ht="22.5" x14ac:dyDescent="0.25">
      <c r="A482" s="206">
        <v>32</v>
      </c>
      <c r="B482" s="233" t="s">
        <v>2522</v>
      </c>
      <c r="C482" s="234" t="s">
        <v>624</v>
      </c>
      <c r="D482" s="90">
        <v>0</v>
      </c>
      <c r="E482" s="90">
        <v>0</v>
      </c>
      <c r="F482" s="219">
        <v>16879250</v>
      </c>
      <c r="G482" s="218">
        <v>0</v>
      </c>
      <c r="H482" s="279"/>
      <c r="I482" s="276" t="s">
        <v>4631</v>
      </c>
      <c r="J482" s="92">
        <v>0</v>
      </c>
      <c r="K482" s="206"/>
    </row>
    <row r="483" spans="1:11" ht="22.5" x14ac:dyDescent="0.25">
      <c r="A483" s="206">
        <v>33</v>
      </c>
      <c r="B483" s="233" t="s">
        <v>2523</v>
      </c>
      <c r="C483" s="234" t="s">
        <v>625</v>
      </c>
      <c r="D483" s="90">
        <v>0</v>
      </c>
      <c r="E483" s="90">
        <v>0</v>
      </c>
      <c r="F483" s="218">
        <v>0</v>
      </c>
      <c r="G483" s="219">
        <v>45000000</v>
      </c>
      <c r="H483" s="279"/>
      <c r="I483" s="276" t="s">
        <v>4631</v>
      </c>
      <c r="J483" s="92">
        <v>0</v>
      </c>
      <c r="K483" s="206"/>
    </row>
    <row r="484" spans="1:11" ht="22.5" x14ac:dyDescent="0.25">
      <c r="A484" s="208" t="s">
        <v>294</v>
      </c>
      <c r="B484" s="52"/>
      <c r="C484" s="237"/>
      <c r="D484" s="93">
        <v>57250800</v>
      </c>
      <c r="E484" s="93">
        <v>85000000</v>
      </c>
      <c r="F484" s="281">
        <v>184000000</v>
      </c>
      <c r="G484" s="281">
        <v>183000000</v>
      </c>
      <c r="H484" s="279"/>
      <c r="I484" s="276" t="s">
        <v>4631</v>
      </c>
      <c r="J484" s="94"/>
      <c r="K484" s="391"/>
    </row>
    <row r="485" spans="1:11" ht="22.5" x14ac:dyDescent="0.25">
      <c r="A485" s="270"/>
      <c r="B485" s="235" t="s">
        <v>295</v>
      </c>
      <c r="C485" s="236"/>
      <c r="D485" s="86"/>
      <c r="E485" s="86"/>
      <c r="F485" s="277"/>
      <c r="G485" s="277"/>
      <c r="H485" s="279"/>
      <c r="I485" s="276" t="s">
        <v>4631</v>
      </c>
      <c r="J485" s="86"/>
      <c r="K485" s="390"/>
    </row>
    <row r="486" spans="1:11" ht="22.5" x14ac:dyDescent="0.25">
      <c r="A486" s="208" t="s">
        <v>294</v>
      </c>
      <c r="B486" s="52"/>
      <c r="C486" s="237"/>
      <c r="D486" s="95"/>
      <c r="E486" s="95"/>
      <c r="F486" s="220"/>
      <c r="G486" s="282">
        <v>0</v>
      </c>
      <c r="H486" s="279"/>
      <c r="I486" s="276" t="s">
        <v>4631</v>
      </c>
      <c r="J486" s="97"/>
      <c r="K486" s="207"/>
    </row>
    <row r="487" spans="1:11" ht="22.5" x14ac:dyDescent="0.25">
      <c r="A487" s="208" t="s">
        <v>296</v>
      </c>
      <c r="B487" s="52"/>
      <c r="C487" s="237"/>
      <c r="D487" s="88">
        <v>57250800</v>
      </c>
      <c r="E487" s="88">
        <v>85000000</v>
      </c>
      <c r="F487" s="278">
        <v>184000000</v>
      </c>
      <c r="G487" s="278">
        <v>183000000</v>
      </c>
      <c r="H487" s="279"/>
      <c r="I487" s="276" t="s">
        <v>4631</v>
      </c>
      <c r="J487" s="97"/>
      <c r="K487" s="207"/>
    </row>
    <row r="488" spans="1:11" ht="22.5" x14ac:dyDescent="0.25">
      <c r="A488" s="269">
        <v>22</v>
      </c>
      <c r="B488" s="589" t="s">
        <v>626</v>
      </c>
      <c r="C488" s="590"/>
      <c r="D488" s="590"/>
      <c r="E488" s="590"/>
      <c r="F488" s="590"/>
      <c r="G488" s="591"/>
      <c r="H488" s="279"/>
      <c r="I488" s="276" t="s">
        <v>4631</v>
      </c>
      <c r="J488" s="85"/>
      <c r="K488" s="389"/>
    </row>
    <row r="489" spans="1:11" ht="22.5" x14ac:dyDescent="0.25">
      <c r="A489" s="270"/>
      <c r="B489" s="592" t="s">
        <v>255</v>
      </c>
      <c r="C489" s="593"/>
      <c r="D489" s="86"/>
      <c r="E489" s="86"/>
      <c r="F489" s="277"/>
      <c r="G489" s="277"/>
      <c r="H489" s="279"/>
      <c r="I489" s="276" t="s">
        <v>4631</v>
      </c>
      <c r="J489" s="86"/>
      <c r="K489" s="390"/>
    </row>
    <row r="490" spans="1:11" ht="22.5" x14ac:dyDescent="0.25">
      <c r="A490" s="271"/>
      <c r="B490" s="231" t="s">
        <v>2524</v>
      </c>
      <c r="C490" s="232" t="s">
        <v>627</v>
      </c>
      <c r="D490" s="88">
        <v>34157250</v>
      </c>
      <c r="E490" s="88">
        <v>30871000</v>
      </c>
      <c r="F490" s="278">
        <v>62000000</v>
      </c>
      <c r="G490" s="278">
        <v>80000000</v>
      </c>
      <c r="H490" s="279"/>
      <c r="I490" s="276" t="s">
        <v>4631</v>
      </c>
      <c r="J490" s="85"/>
      <c r="K490" s="389"/>
    </row>
    <row r="491" spans="1:11" ht="22.5" x14ac:dyDescent="0.25">
      <c r="A491" s="206">
        <v>1</v>
      </c>
      <c r="B491" s="233" t="s">
        <v>2525</v>
      </c>
      <c r="C491" s="234" t="s">
        <v>628</v>
      </c>
      <c r="D491" s="90">
        <v>0</v>
      </c>
      <c r="E491" s="90">
        <v>0</v>
      </c>
      <c r="F491" s="218">
        <v>0</v>
      </c>
      <c r="G491" s="219">
        <v>5000000</v>
      </c>
      <c r="H491" s="279"/>
      <c r="I491" s="276" t="s">
        <v>4631</v>
      </c>
      <c r="J491" s="89" t="s">
        <v>16</v>
      </c>
      <c r="K491" s="206"/>
    </row>
    <row r="492" spans="1:11" ht="22.5" x14ac:dyDescent="0.25">
      <c r="A492" s="206">
        <v>5</v>
      </c>
      <c r="B492" s="233" t="s">
        <v>2526</v>
      </c>
      <c r="C492" s="234" t="s">
        <v>629</v>
      </c>
      <c r="D492" s="90">
        <v>0</v>
      </c>
      <c r="E492" s="90">
        <v>0</v>
      </c>
      <c r="F492" s="219">
        <v>2000000</v>
      </c>
      <c r="G492" s="218">
        <v>0</v>
      </c>
      <c r="H492" s="279"/>
      <c r="I492" s="276" t="s">
        <v>4631</v>
      </c>
      <c r="J492" s="89" t="s">
        <v>16</v>
      </c>
      <c r="K492" s="206"/>
    </row>
    <row r="493" spans="1:11" ht="22.5" x14ac:dyDescent="0.25">
      <c r="A493" s="206">
        <v>8</v>
      </c>
      <c r="B493" s="233" t="s">
        <v>2527</v>
      </c>
      <c r="C493" s="234" t="s">
        <v>630</v>
      </c>
      <c r="D493" s="90">
        <v>0</v>
      </c>
      <c r="E493" s="90">
        <v>0</v>
      </c>
      <c r="F493" s="219">
        <v>2000000</v>
      </c>
      <c r="G493" s="219">
        <v>1500000</v>
      </c>
      <c r="H493" s="279"/>
      <c r="I493" s="276" t="s">
        <v>4631</v>
      </c>
      <c r="J493" s="89" t="s">
        <v>16</v>
      </c>
      <c r="K493" s="206"/>
    </row>
    <row r="494" spans="1:11" ht="22.5" x14ac:dyDescent="0.25">
      <c r="A494" s="206">
        <v>13</v>
      </c>
      <c r="B494" s="233" t="s">
        <v>2528</v>
      </c>
      <c r="C494" s="234" t="s">
        <v>631</v>
      </c>
      <c r="D494" s="91">
        <v>34157250</v>
      </c>
      <c r="E494" s="91">
        <v>25341500</v>
      </c>
      <c r="F494" s="219">
        <v>33300000</v>
      </c>
      <c r="G494" s="219">
        <v>45000000</v>
      </c>
      <c r="H494" s="279"/>
      <c r="I494" s="276" t="s">
        <v>4631</v>
      </c>
      <c r="J494" s="92">
        <v>0.24</v>
      </c>
      <c r="K494" s="206"/>
    </row>
    <row r="495" spans="1:11" ht="22.5" x14ac:dyDescent="0.25">
      <c r="A495" s="206">
        <v>14</v>
      </c>
      <c r="B495" s="233" t="s">
        <v>2529</v>
      </c>
      <c r="C495" s="234" t="s">
        <v>632</v>
      </c>
      <c r="D495" s="90">
        <v>0</v>
      </c>
      <c r="E495" s="90">
        <v>0</v>
      </c>
      <c r="F495" s="219">
        <v>5000000</v>
      </c>
      <c r="G495" s="219">
        <v>8500000</v>
      </c>
      <c r="H495" s="279"/>
      <c r="I495" s="276" t="s">
        <v>4631</v>
      </c>
      <c r="J495" s="92">
        <v>0</v>
      </c>
      <c r="K495" s="206"/>
    </row>
    <row r="496" spans="1:11" ht="22.5" x14ac:dyDescent="0.25">
      <c r="A496" s="206">
        <v>15</v>
      </c>
      <c r="B496" s="233" t="s">
        <v>2530</v>
      </c>
      <c r="C496" s="234" t="s">
        <v>633</v>
      </c>
      <c r="D496" s="90">
        <v>0</v>
      </c>
      <c r="E496" s="90">
        <v>0</v>
      </c>
      <c r="F496" s="218">
        <v>0</v>
      </c>
      <c r="G496" s="218">
        <v>0</v>
      </c>
      <c r="H496" s="279"/>
      <c r="I496" s="276" t="s">
        <v>4631</v>
      </c>
      <c r="J496" s="92">
        <v>0</v>
      </c>
      <c r="K496" s="206"/>
    </row>
    <row r="497" spans="1:11" ht="22.5" x14ac:dyDescent="0.25">
      <c r="A497" s="206">
        <v>16</v>
      </c>
      <c r="B497" s="233" t="s">
        <v>2531</v>
      </c>
      <c r="C497" s="234" t="s">
        <v>634</v>
      </c>
      <c r="D497" s="90">
        <v>0</v>
      </c>
      <c r="E497" s="91">
        <v>5529500</v>
      </c>
      <c r="F497" s="219">
        <v>9000000</v>
      </c>
      <c r="G497" s="219">
        <v>14500000</v>
      </c>
      <c r="H497" s="279"/>
      <c r="I497" s="276" t="s">
        <v>4631</v>
      </c>
      <c r="J497" s="92">
        <v>0</v>
      </c>
      <c r="K497" s="206"/>
    </row>
    <row r="498" spans="1:11" ht="22.5" x14ac:dyDescent="0.25">
      <c r="A498" s="206">
        <v>17</v>
      </c>
      <c r="B498" s="233" t="s">
        <v>2532</v>
      </c>
      <c r="C498" s="234" t="s">
        <v>635</v>
      </c>
      <c r="D498" s="90">
        <v>0</v>
      </c>
      <c r="E498" s="90">
        <v>0</v>
      </c>
      <c r="F498" s="219">
        <v>3000000</v>
      </c>
      <c r="G498" s="218">
        <v>0</v>
      </c>
      <c r="H498" s="279"/>
      <c r="I498" s="276" t="s">
        <v>4631</v>
      </c>
      <c r="J498" s="92">
        <v>0</v>
      </c>
      <c r="K498" s="206"/>
    </row>
    <row r="499" spans="1:11" ht="22.5" x14ac:dyDescent="0.25">
      <c r="A499" s="206">
        <v>18</v>
      </c>
      <c r="B499" s="233" t="s">
        <v>2533</v>
      </c>
      <c r="C499" s="234" t="s">
        <v>636</v>
      </c>
      <c r="D499" s="90">
        <v>0</v>
      </c>
      <c r="E499" s="90">
        <v>0</v>
      </c>
      <c r="F499" s="219">
        <v>1000000</v>
      </c>
      <c r="G499" s="218">
        <v>0</v>
      </c>
      <c r="H499" s="279"/>
      <c r="I499" s="276" t="s">
        <v>4631</v>
      </c>
      <c r="J499" s="92">
        <v>0</v>
      </c>
      <c r="K499" s="206"/>
    </row>
    <row r="500" spans="1:11" ht="22.5" x14ac:dyDescent="0.25">
      <c r="A500" s="206">
        <v>19</v>
      </c>
      <c r="B500" s="233" t="s">
        <v>2534</v>
      </c>
      <c r="C500" s="234" t="s">
        <v>637</v>
      </c>
      <c r="D500" s="90">
        <v>0</v>
      </c>
      <c r="E500" s="90">
        <v>0</v>
      </c>
      <c r="F500" s="219">
        <v>4500000</v>
      </c>
      <c r="G500" s="218">
        <v>0</v>
      </c>
      <c r="H500" s="279"/>
      <c r="I500" s="276" t="s">
        <v>4631</v>
      </c>
      <c r="J500" s="92">
        <v>0</v>
      </c>
      <c r="K500" s="206"/>
    </row>
    <row r="501" spans="1:11" ht="22.5" x14ac:dyDescent="0.25">
      <c r="A501" s="206">
        <v>20</v>
      </c>
      <c r="B501" s="233" t="s">
        <v>2535</v>
      </c>
      <c r="C501" s="234" t="s">
        <v>638</v>
      </c>
      <c r="D501" s="90">
        <v>0</v>
      </c>
      <c r="E501" s="90">
        <v>0</v>
      </c>
      <c r="F501" s="219">
        <v>1200000</v>
      </c>
      <c r="G501" s="218">
        <v>0</v>
      </c>
      <c r="H501" s="279"/>
      <c r="I501" s="276" t="s">
        <v>4631</v>
      </c>
      <c r="J501" s="92">
        <v>0</v>
      </c>
      <c r="K501" s="206"/>
    </row>
    <row r="502" spans="1:11" ht="22.5" x14ac:dyDescent="0.25">
      <c r="A502" s="206">
        <v>21</v>
      </c>
      <c r="B502" s="233" t="s">
        <v>2536</v>
      </c>
      <c r="C502" s="234" t="s">
        <v>639</v>
      </c>
      <c r="D502" s="90">
        <v>0</v>
      </c>
      <c r="E502" s="90">
        <v>0</v>
      </c>
      <c r="F502" s="219">
        <v>1000000</v>
      </c>
      <c r="G502" s="219">
        <v>3500000</v>
      </c>
      <c r="H502" s="279"/>
      <c r="I502" s="276" t="s">
        <v>4631</v>
      </c>
      <c r="J502" s="92">
        <v>0</v>
      </c>
      <c r="K502" s="206"/>
    </row>
    <row r="503" spans="1:11" ht="22.5" x14ac:dyDescent="0.25">
      <c r="A503" s="206">
        <v>22</v>
      </c>
      <c r="B503" s="233" t="s">
        <v>2537</v>
      </c>
      <c r="C503" s="234" t="s">
        <v>640</v>
      </c>
      <c r="D503" s="90">
        <v>0</v>
      </c>
      <c r="E503" s="90">
        <v>0</v>
      </c>
      <c r="F503" s="218">
        <v>0</v>
      </c>
      <c r="G503" s="218">
        <v>0</v>
      </c>
      <c r="H503" s="279"/>
      <c r="I503" s="276" t="s">
        <v>4631</v>
      </c>
      <c r="J503" s="92">
        <v>0</v>
      </c>
      <c r="K503" s="206"/>
    </row>
    <row r="504" spans="1:11" ht="22.5" x14ac:dyDescent="0.25">
      <c r="A504" s="206">
        <v>23</v>
      </c>
      <c r="B504" s="233" t="s">
        <v>2538</v>
      </c>
      <c r="C504" s="234" t="s">
        <v>641</v>
      </c>
      <c r="D504" s="90">
        <v>0</v>
      </c>
      <c r="E504" s="90">
        <v>0</v>
      </c>
      <c r="F504" s="218">
        <v>0</v>
      </c>
      <c r="G504" s="218">
        <v>0</v>
      </c>
      <c r="H504" s="279"/>
      <c r="I504" s="276" t="s">
        <v>4631</v>
      </c>
      <c r="J504" s="92">
        <v>0</v>
      </c>
      <c r="K504" s="206"/>
    </row>
    <row r="505" spans="1:11" ht="22.5" x14ac:dyDescent="0.25">
      <c r="A505" s="206">
        <v>24</v>
      </c>
      <c r="B505" s="233" t="s">
        <v>2539</v>
      </c>
      <c r="C505" s="234" t="s">
        <v>642</v>
      </c>
      <c r="D505" s="90">
        <v>0</v>
      </c>
      <c r="E505" s="90">
        <v>0</v>
      </c>
      <c r="F505" s="218">
        <v>0</v>
      </c>
      <c r="G505" s="219">
        <v>2000000</v>
      </c>
      <c r="H505" s="279"/>
      <c r="I505" s="276" t="s">
        <v>4631</v>
      </c>
      <c r="J505" s="92">
        <v>0</v>
      </c>
      <c r="K505" s="206"/>
    </row>
    <row r="506" spans="1:11" ht="22.5" x14ac:dyDescent="0.25">
      <c r="A506" s="208" t="s">
        <v>294</v>
      </c>
      <c r="B506" s="52"/>
      <c r="C506" s="237"/>
      <c r="D506" s="93">
        <v>34157250</v>
      </c>
      <c r="E506" s="93">
        <v>30871000</v>
      </c>
      <c r="F506" s="281">
        <v>62000000</v>
      </c>
      <c r="G506" s="281">
        <v>80000000</v>
      </c>
      <c r="H506" s="279"/>
      <c r="I506" s="276" t="s">
        <v>4631</v>
      </c>
      <c r="J506" s="94"/>
      <c r="K506" s="391"/>
    </row>
    <row r="507" spans="1:11" ht="22.5" x14ac:dyDescent="0.25">
      <c r="A507" s="270"/>
      <c r="B507" s="235" t="s">
        <v>295</v>
      </c>
      <c r="C507" s="236"/>
      <c r="D507" s="86"/>
      <c r="E507" s="86"/>
      <c r="F507" s="277"/>
      <c r="G507" s="277"/>
      <c r="H507" s="279"/>
      <c r="I507" s="276" t="s">
        <v>4631</v>
      </c>
      <c r="J507" s="86"/>
      <c r="K507" s="390"/>
    </row>
    <row r="508" spans="1:11" ht="22.5" x14ac:dyDescent="0.25">
      <c r="A508" s="208" t="s">
        <v>294</v>
      </c>
      <c r="B508" s="52"/>
      <c r="C508" s="237"/>
      <c r="D508" s="95"/>
      <c r="E508" s="95"/>
      <c r="F508" s="220"/>
      <c r="G508" s="282">
        <v>0</v>
      </c>
      <c r="H508" s="279"/>
      <c r="I508" s="276" t="s">
        <v>4631</v>
      </c>
      <c r="J508" s="97"/>
      <c r="K508" s="207"/>
    </row>
    <row r="509" spans="1:11" ht="22.5" x14ac:dyDescent="0.25">
      <c r="A509" s="208" t="s">
        <v>296</v>
      </c>
      <c r="B509" s="52"/>
      <c r="C509" s="237"/>
      <c r="D509" s="88">
        <v>34157250</v>
      </c>
      <c r="E509" s="88">
        <v>30871000</v>
      </c>
      <c r="F509" s="278">
        <v>62000000</v>
      </c>
      <c r="G509" s="278">
        <v>80000000</v>
      </c>
      <c r="H509" s="279"/>
      <c r="I509" s="276" t="s">
        <v>4631</v>
      </c>
      <c r="J509" s="97"/>
      <c r="K509" s="207"/>
    </row>
    <row r="510" spans="1:11" ht="22.5" x14ac:dyDescent="0.25">
      <c r="A510" s="269">
        <v>23</v>
      </c>
      <c r="B510" s="589" t="s">
        <v>643</v>
      </c>
      <c r="C510" s="590"/>
      <c r="D510" s="590"/>
      <c r="E510" s="590"/>
      <c r="F510" s="590"/>
      <c r="G510" s="591"/>
      <c r="H510" s="279"/>
      <c r="I510" s="276" t="s">
        <v>4631</v>
      </c>
      <c r="J510" s="85"/>
      <c r="K510" s="389"/>
    </row>
    <row r="511" spans="1:11" ht="22.5" x14ac:dyDescent="0.25">
      <c r="A511" s="270"/>
      <c r="B511" s="592" t="s">
        <v>255</v>
      </c>
      <c r="C511" s="615"/>
      <c r="D511" s="593"/>
      <c r="E511" s="86"/>
      <c r="F511" s="277"/>
      <c r="G511" s="277"/>
      <c r="H511" s="279"/>
      <c r="I511" s="276" t="s">
        <v>4631</v>
      </c>
      <c r="J511" s="86"/>
      <c r="K511" s="390"/>
    </row>
    <row r="512" spans="1:11" ht="22.5" x14ac:dyDescent="0.25">
      <c r="A512" s="271"/>
      <c r="B512" s="231" t="s">
        <v>2540</v>
      </c>
      <c r="C512" s="232" t="s">
        <v>322</v>
      </c>
      <c r="D512" s="87">
        <v>0</v>
      </c>
      <c r="E512" s="87">
        <v>0</v>
      </c>
      <c r="F512" s="278">
        <v>7000000</v>
      </c>
      <c r="G512" s="278">
        <v>5000000</v>
      </c>
      <c r="H512" s="279"/>
      <c r="I512" s="276" t="s">
        <v>4631</v>
      </c>
      <c r="J512" s="85"/>
      <c r="K512" s="389"/>
    </row>
    <row r="513" spans="1:11" ht="22.5" x14ac:dyDescent="0.25">
      <c r="A513" s="206">
        <v>1</v>
      </c>
      <c r="B513" s="233" t="s">
        <v>2541</v>
      </c>
      <c r="C513" s="234" t="s">
        <v>644</v>
      </c>
      <c r="D513" s="90">
        <v>0</v>
      </c>
      <c r="E513" s="90">
        <v>0</v>
      </c>
      <c r="F513" s="219">
        <v>800000</v>
      </c>
      <c r="G513" s="218">
        <v>0</v>
      </c>
      <c r="H513" s="279"/>
      <c r="I513" s="276" t="s">
        <v>4631</v>
      </c>
      <c r="J513" s="92">
        <v>0</v>
      </c>
      <c r="K513" s="206"/>
    </row>
    <row r="514" spans="1:11" ht="22.5" x14ac:dyDescent="0.25">
      <c r="A514" s="206">
        <v>2</v>
      </c>
      <c r="B514" s="233" t="s">
        <v>2542</v>
      </c>
      <c r="C514" s="234" t="s">
        <v>645</v>
      </c>
      <c r="D514" s="90">
        <v>0</v>
      </c>
      <c r="E514" s="90">
        <v>0</v>
      </c>
      <c r="F514" s="219">
        <v>800000</v>
      </c>
      <c r="G514" s="218">
        <v>0</v>
      </c>
      <c r="H514" s="279"/>
      <c r="I514" s="276" t="s">
        <v>4631</v>
      </c>
      <c r="J514" s="92">
        <v>0</v>
      </c>
      <c r="K514" s="206"/>
    </row>
    <row r="515" spans="1:11" ht="22.5" x14ac:dyDescent="0.25">
      <c r="A515" s="206">
        <v>3</v>
      </c>
      <c r="B515" s="233" t="s">
        <v>2543</v>
      </c>
      <c r="C515" s="234" t="s">
        <v>646</v>
      </c>
      <c r="D515" s="90">
        <v>0</v>
      </c>
      <c r="E515" s="90">
        <v>0</v>
      </c>
      <c r="F515" s="219">
        <v>1500000</v>
      </c>
      <c r="G515" s="219">
        <v>1100000</v>
      </c>
      <c r="H515" s="279"/>
      <c r="I515" s="276" t="s">
        <v>4631</v>
      </c>
      <c r="J515" s="92">
        <v>0</v>
      </c>
      <c r="K515" s="206"/>
    </row>
    <row r="516" spans="1:11" ht="22.5" x14ac:dyDescent="0.25">
      <c r="A516" s="206">
        <v>7</v>
      </c>
      <c r="B516" s="233" t="s">
        <v>2544</v>
      </c>
      <c r="C516" s="234" t="s">
        <v>647</v>
      </c>
      <c r="D516" s="90">
        <v>0</v>
      </c>
      <c r="E516" s="90">
        <v>0</v>
      </c>
      <c r="F516" s="219">
        <v>3900000</v>
      </c>
      <c r="G516" s="219">
        <v>3900000</v>
      </c>
      <c r="H516" s="279"/>
      <c r="I516" s="276" t="s">
        <v>4631</v>
      </c>
      <c r="J516" s="92">
        <v>0</v>
      </c>
      <c r="K516" s="206"/>
    </row>
    <row r="517" spans="1:11" ht="22.5" x14ac:dyDescent="0.25">
      <c r="A517" s="271"/>
      <c r="B517" s="231" t="s">
        <v>2545</v>
      </c>
      <c r="C517" s="232" t="s">
        <v>469</v>
      </c>
      <c r="D517" s="88">
        <v>2470996</v>
      </c>
      <c r="E517" s="87">
        <v>0</v>
      </c>
      <c r="F517" s="278">
        <v>3000000</v>
      </c>
      <c r="G517" s="278">
        <v>5000000</v>
      </c>
      <c r="H517" s="279"/>
      <c r="I517" s="276" t="s">
        <v>4631</v>
      </c>
      <c r="J517" s="85"/>
      <c r="K517" s="389"/>
    </row>
    <row r="518" spans="1:11" ht="22.5" x14ac:dyDescent="0.25">
      <c r="A518" s="206">
        <v>10</v>
      </c>
      <c r="B518" s="233" t="s">
        <v>2546</v>
      </c>
      <c r="C518" s="234" t="s">
        <v>648</v>
      </c>
      <c r="D518" s="90">
        <v>0</v>
      </c>
      <c r="E518" s="90">
        <v>0</v>
      </c>
      <c r="F518" s="218">
        <v>0</v>
      </c>
      <c r="G518" s="219">
        <v>2000000</v>
      </c>
      <c r="H518" s="279"/>
      <c r="I518" s="276" t="s">
        <v>4631</v>
      </c>
      <c r="J518" s="89" t="s">
        <v>16</v>
      </c>
      <c r="K518" s="206"/>
    </row>
    <row r="519" spans="1:11" ht="22.5" x14ac:dyDescent="0.25">
      <c r="A519" s="206">
        <v>11</v>
      </c>
      <c r="B519" s="233" t="s">
        <v>2547</v>
      </c>
      <c r="C519" s="234" t="s">
        <v>342</v>
      </c>
      <c r="D519" s="91">
        <v>2470996</v>
      </c>
      <c r="E519" s="90">
        <v>0</v>
      </c>
      <c r="F519" s="218">
        <v>0</v>
      </c>
      <c r="G519" s="219">
        <v>3000000</v>
      </c>
      <c r="H519" s="279"/>
      <c r="I519" s="276" t="s">
        <v>4631</v>
      </c>
      <c r="J519" s="92">
        <v>0</v>
      </c>
      <c r="K519" s="206"/>
    </row>
    <row r="520" spans="1:11" ht="22.5" x14ac:dyDescent="0.25">
      <c r="A520" s="206">
        <v>12</v>
      </c>
      <c r="B520" s="233" t="s">
        <v>2548</v>
      </c>
      <c r="C520" s="234" t="s">
        <v>649</v>
      </c>
      <c r="D520" s="90">
        <v>0</v>
      </c>
      <c r="E520" s="90">
        <v>0</v>
      </c>
      <c r="F520" s="219">
        <v>3000000</v>
      </c>
      <c r="G520" s="218">
        <v>0</v>
      </c>
      <c r="H520" s="279"/>
      <c r="I520" s="276" t="s">
        <v>4631</v>
      </c>
      <c r="J520" s="92">
        <v>0</v>
      </c>
      <c r="K520" s="206"/>
    </row>
    <row r="521" spans="1:11" ht="22.5" x14ac:dyDescent="0.25">
      <c r="A521" s="271"/>
      <c r="B521" s="231" t="s">
        <v>2549</v>
      </c>
      <c r="C521" s="232" t="s">
        <v>650</v>
      </c>
      <c r="D521" s="87">
        <v>0</v>
      </c>
      <c r="E521" s="87">
        <v>0</v>
      </c>
      <c r="F521" s="280">
        <v>0</v>
      </c>
      <c r="G521" s="278">
        <v>5000000</v>
      </c>
      <c r="H521" s="279"/>
      <c r="I521" s="276" t="s">
        <v>4631</v>
      </c>
      <c r="J521" s="85"/>
      <c r="K521" s="389"/>
    </row>
    <row r="522" spans="1:11" ht="22.5" x14ac:dyDescent="0.25">
      <c r="A522" s="206">
        <v>13</v>
      </c>
      <c r="B522" s="233" t="s">
        <v>2550</v>
      </c>
      <c r="C522" s="234" t="s">
        <v>651</v>
      </c>
      <c r="D522" s="90">
        <v>0</v>
      </c>
      <c r="E522" s="90">
        <v>0</v>
      </c>
      <c r="F522" s="218">
        <v>0</v>
      </c>
      <c r="G522" s="219">
        <v>5000000</v>
      </c>
      <c r="H522" s="279"/>
      <c r="I522" s="276" t="s">
        <v>4631</v>
      </c>
      <c r="J522" s="92">
        <v>0</v>
      </c>
      <c r="K522" s="206"/>
    </row>
    <row r="523" spans="1:11" ht="22.5" x14ac:dyDescent="0.25">
      <c r="A523" s="271"/>
      <c r="B523" s="231" t="s">
        <v>2551</v>
      </c>
      <c r="C523" s="232" t="s">
        <v>455</v>
      </c>
      <c r="D523" s="88">
        <v>3750000</v>
      </c>
      <c r="E523" s="87">
        <v>0</v>
      </c>
      <c r="F523" s="280">
        <v>0</v>
      </c>
      <c r="G523" s="278">
        <v>35000000</v>
      </c>
      <c r="H523" s="279"/>
      <c r="I523" s="276" t="s">
        <v>4631</v>
      </c>
      <c r="J523" s="85"/>
      <c r="K523" s="389"/>
    </row>
    <row r="524" spans="1:11" ht="22.5" x14ac:dyDescent="0.25">
      <c r="A524" s="206">
        <v>14</v>
      </c>
      <c r="B524" s="233" t="s">
        <v>2552</v>
      </c>
      <c r="C524" s="234" t="s">
        <v>652</v>
      </c>
      <c r="D524" s="90">
        <v>0</v>
      </c>
      <c r="E524" s="90">
        <v>0</v>
      </c>
      <c r="F524" s="218">
        <v>0</v>
      </c>
      <c r="G524" s="219">
        <v>15000000</v>
      </c>
      <c r="H524" s="279"/>
      <c r="I524" s="276" t="s">
        <v>4631</v>
      </c>
      <c r="J524" s="92">
        <v>0</v>
      </c>
      <c r="K524" s="206"/>
    </row>
    <row r="525" spans="1:11" ht="22.5" x14ac:dyDescent="0.25">
      <c r="A525" s="206">
        <v>15</v>
      </c>
      <c r="B525" s="233" t="s">
        <v>2553</v>
      </c>
      <c r="C525" s="234" t="s">
        <v>653</v>
      </c>
      <c r="D525" s="91">
        <v>3750000</v>
      </c>
      <c r="E525" s="90">
        <v>0</v>
      </c>
      <c r="F525" s="218">
        <v>0</v>
      </c>
      <c r="G525" s="219">
        <v>20000000</v>
      </c>
      <c r="H525" s="279"/>
      <c r="I525" s="276" t="s">
        <v>4631</v>
      </c>
      <c r="J525" s="92">
        <v>0</v>
      </c>
      <c r="K525" s="206"/>
    </row>
    <row r="526" spans="1:11" ht="22.5" x14ac:dyDescent="0.25">
      <c r="A526" s="208" t="s">
        <v>294</v>
      </c>
      <c r="B526" s="52"/>
      <c r="C526" s="237"/>
      <c r="D526" s="93">
        <v>6220996</v>
      </c>
      <c r="E526" s="96">
        <v>0</v>
      </c>
      <c r="F526" s="281">
        <v>10000000</v>
      </c>
      <c r="G526" s="281">
        <v>50000000</v>
      </c>
      <c r="H526" s="279"/>
      <c r="I526" s="276" t="s">
        <v>4631</v>
      </c>
      <c r="J526" s="94"/>
      <c r="K526" s="391"/>
    </row>
    <row r="527" spans="1:11" ht="22.5" x14ac:dyDescent="0.25">
      <c r="A527" s="270"/>
      <c r="B527" s="235" t="s">
        <v>295</v>
      </c>
      <c r="C527" s="236"/>
      <c r="D527" s="86"/>
      <c r="E527" s="86"/>
      <c r="F527" s="277"/>
      <c r="G527" s="277"/>
      <c r="H527" s="279"/>
      <c r="I527" s="276" t="s">
        <v>4631</v>
      </c>
      <c r="J527" s="86"/>
      <c r="K527" s="390"/>
    </row>
    <row r="528" spans="1:11" ht="22.5" x14ac:dyDescent="0.25">
      <c r="A528" s="208" t="s">
        <v>294</v>
      </c>
      <c r="B528" s="52"/>
      <c r="C528" s="237"/>
      <c r="D528" s="95"/>
      <c r="E528" s="95"/>
      <c r="F528" s="220"/>
      <c r="G528" s="282">
        <v>0</v>
      </c>
      <c r="H528" s="279"/>
      <c r="I528" s="276" t="s">
        <v>4631</v>
      </c>
      <c r="J528" s="97"/>
      <c r="K528" s="207"/>
    </row>
    <row r="529" spans="1:11" ht="22.5" x14ac:dyDescent="0.25">
      <c r="A529" s="208" t="s">
        <v>296</v>
      </c>
      <c r="B529" s="52"/>
      <c r="C529" s="237"/>
      <c r="D529" s="88">
        <v>6220996</v>
      </c>
      <c r="E529" s="87">
        <v>0</v>
      </c>
      <c r="F529" s="278">
        <v>10000000</v>
      </c>
      <c r="G529" s="278">
        <v>50000000</v>
      </c>
      <c r="H529" s="279"/>
      <c r="I529" s="276" t="s">
        <v>4631</v>
      </c>
      <c r="J529" s="97"/>
      <c r="K529" s="207"/>
    </row>
    <row r="530" spans="1:11" ht="22.5" x14ac:dyDescent="0.25">
      <c r="A530" s="269">
        <v>24</v>
      </c>
      <c r="B530" s="589" t="s">
        <v>654</v>
      </c>
      <c r="C530" s="590"/>
      <c r="D530" s="590"/>
      <c r="E530" s="590"/>
      <c r="F530" s="590"/>
      <c r="G530" s="591"/>
      <c r="H530" s="279"/>
      <c r="I530" s="276" t="s">
        <v>4631</v>
      </c>
      <c r="J530" s="85"/>
      <c r="K530" s="389"/>
    </row>
    <row r="531" spans="1:11" ht="22.5" x14ac:dyDescent="0.25">
      <c r="A531" s="270"/>
      <c r="B531" s="592" t="s">
        <v>255</v>
      </c>
      <c r="C531" s="593"/>
      <c r="D531" s="86"/>
      <c r="E531" s="86"/>
      <c r="F531" s="277"/>
      <c r="G531" s="277"/>
      <c r="H531" s="279"/>
      <c r="I531" s="276" t="s">
        <v>4631</v>
      </c>
      <c r="J531" s="86"/>
      <c r="K531" s="390"/>
    </row>
    <row r="532" spans="1:11" ht="22.5" x14ac:dyDescent="0.25">
      <c r="A532" s="271"/>
      <c r="B532" s="231" t="s">
        <v>2554</v>
      </c>
      <c r="C532" s="232" t="s">
        <v>655</v>
      </c>
      <c r="D532" s="88">
        <v>2692962.5</v>
      </c>
      <c r="E532" s="87">
        <v>0</v>
      </c>
      <c r="F532" s="278">
        <v>3400000</v>
      </c>
      <c r="G532" s="278">
        <v>2600000</v>
      </c>
      <c r="H532" s="279"/>
      <c r="I532" s="276" t="s">
        <v>4631</v>
      </c>
      <c r="J532" s="85"/>
      <c r="K532" s="389"/>
    </row>
    <row r="533" spans="1:11" ht="22.5" x14ac:dyDescent="0.25">
      <c r="A533" s="206">
        <v>1</v>
      </c>
      <c r="B533" s="233" t="s">
        <v>2555</v>
      </c>
      <c r="C533" s="234" t="s">
        <v>656</v>
      </c>
      <c r="D533" s="91">
        <v>2692962.5</v>
      </c>
      <c r="E533" s="90">
        <v>0</v>
      </c>
      <c r="F533" s="219">
        <v>3400000</v>
      </c>
      <c r="G533" s="219">
        <v>2600000</v>
      </c>
      <c r="H533" s="279"/>
      <c r="I533" s="276" t="s">
        <v>4631</v>
      </c>
      <c r="J533" s="89" t="s">
        <v>16</v>
      </c>
      <c r="K533" s="206"/>
    </row>
    <row r="534" spans="1:11" ht="22.5" x14ac:dyDescent="0.25">
      <c r="A534" s="271"/>
      <c r="B534" s="231" t="s">
        <v>2556</v>
      </c>
      <c r="C534" s="232" t="s">
        <v>298</v>
      </c>
      <c r="D534" s="87">
        <v>0</v>
      </c>
      <c r="E534" s="87">
        <v>0</v>
      </c>
      <c r="F534" s="278">
        <v>3000000</v>
      </c>
      <c r="G534" s="278">
        <v>3000000</v>
      </c>
      <c r="H534" s="279"/>
      <c r="I534" s="276" t="s">
        <v>4631</v>
      </c>
      <c r="J534" s="85"/>
      <c r="K534" s="389"/>
    </row>
    <row r="535" spans="1:11" ht="22.5" x14ac:dyDescent="0.25">
      <c r="A535" s="206">
        <v>2</v>
      </c>
      <c r="B535" s="233" t="s">
        <v>2557</v>
      </c>
      <c r="C535" s="234" t="s">
        <v>657</v>
      </c>
      <c r="D535" s="90">
        <v>0</v>
      </c>
      <c r="E535" s="90">
        <v>0</v>
      </c>
      <c r="F535" s="219">
        <v>3000000</v>
      </c>
      <c r="G535" s="219">
        <v>3000000</v>
      </c>
      <c r="H535" s="279"/>
      <c r="I535" s="276" t="s">
        <v>4631</v>
      </c>
      <c r="J535" s="89" t="s">
        <v>16</v>
      </c>
      <c r="K535" s="206"/>
    </row>
    <row r="536" spans="1:11" ht="22.5" x14ac:dyDescent="0.25">
      <c r="A536" s="206">
        <v>3</v>
      </c>
      <c r="B536" s="233" t="s">
        <v>2558</v>
      </c>
      <c r="C536" s="234" t="s">
        <v>658</v>
      </c>
      <c r="D536" s="90">
        <v>0</v>
      </c>
      <c r="E536" s="90">
        <v>0</v>
      </c>
      <c r="F536" s="218">
        <v>0</v>
      </c>
      <c r="G536" s="218">
        <v>0</v>
      </c>
      <c r="H536" s="279"/>
      <c r="I536" s="276" t="s">
        <v>4631</v>
      </c>
      <c r="J536" s="89" t="s">
        <v>16</v>
      </c>
      <c r="K536" s="206"/>
    </row>
    <row r="537" spans="1:11" ht="22.5" x14ac:dyDescent="0.25">
      <c r="A537" s="271"/>
      <c r="B537" s="231" t="s">
        <v>2559</v>
      </c>
      <c r="C537" s="232" t="s">
        <v>659</v>
      </c>
      <c r="D537" s="88">
        <v>462000</v>
      </c>
      <c r="E537" s="87">
        <v>0</v>
      </c>
      <c r="F537" s="280">
        <v>0</v>
      </c>
      <c r="G537" s="280">
        <v>0</v>
      </c>
      <c r="H537" s="279"/>
      <c r="I537" s="276" t="s">
        <v>4631</v>
      </c>
      <c r="J537" s="85"/>
      <c r="K537" s="389"/>
    </row>
    <row r="538" spans="1:11" ht="22.5" x14ac:dyDescent="0.25">
      <c r="A538" s="206">
        <v>4</v>
      </c>
      <c r="B538" s="233" t="s">
        <v>2560</v>
      </c>
      <c r="C538" s="234" t="s">
        <v>660</v>
      </c>
      <c r="D538" s="91">
        <v>462000</v>
      </c>
      <c r="E538" s="90">
        <v>0</v>
      </c>
      <c r="F538" s="218">
        <v>0</v>
      </c>
      <c r="G538" s="218">
        <v>0</v>
      </c>
      <c r="H538" s="279"/>
      <c r="I538" s="276" t="s">
        <v>4631</v>
      </c>
      <c r="J538" s="89" t="s">
        <v>16</v>
      </c>
      <c r="K538" s="206"/>
    </row>
    <row r="539" spans="1:11" ht="22.5" x14ac:dyDescent="0.25">
      <c r="A539" s="271"/>
      <c r="B539" s="231" t="s">
        <v>2561</v>
      </c>
      <c r="C539" s="232" t="s">
        <v>283</v>
      </c>
      <c r="D539" s="88">
        <v>957000</v>
      </c>
      <c r="E539" s="87">
        <v>0</v>
      </c>
      <c r="F539" s="278">
        <v>2600000</v>
      </c>
      <c r="G539" s="278">
        <v>3400000</v>
      </c>
      <c r="H539" s="279"/>
      <c r="I539" s="276" t="s">
        <v>4631</v>
      </c>
      <c r="J539" s="85"/>
      <c r="K539" s="389"/>
    </row>
    <row r="540" spans="1:11" ht="22.5" x14ac:dyDescent="0.25">
      <c r="A540" s="206">
        <v>5</v>
      </c>
      <c r="B540" s="233" t="s">
        <v>2562</v>
      </c>
      <c r="C540" s="234" t="s">
        <v>661</v>
      </c>
      <c r="D540" s="91">
        <v>957000</v>
      </c>
      <c r="E540" s="90">
        <v>0</v>
      </c>
      <c r="F540" s="219">
        <v>2600000</v>
      </c>
      <c r="G540" s="218">
        <v>0</v>
      </c>
      <c r="H540" s="279"/>
      <c r="I540" s="276" t="s">
        <v>4631</v>
      </c>
      <c r="J540" s="89" t="s">
        <v>16</v>
      </c>
      <c r="K540" s="206"/>
    </row>
    <row r="541" spans="1:11" ht="67.5" x14ac:dyDescent="0.25">
      <c r="A541" s="206">
        <v>6</v>
      </c>
      <c r="B541" s="233" t="s">
        <v>2563</v>
      </c>
      <c r="C541" s="234" t="s">
        <v>662</v>
      </c>
      <c r="D541" s="90">
        <v>0</v>
      </c>
      <c r="E541" s="90">
        <v>0</v>
      </c>
      <c r="F541" s="218">
        <v>0</v>
      </c>
      <c r="G541" s="219">
        <v>2000000</v>
      </c>
      <c r="H541" s="279"/>
      <c r="I541" s="276" t="s">
        <v>4631</v>
      </c>
      <c r="J541" s="92">
        <v>0</v>
      </c>
      <c r="K541" s="206"/>
    </row>
    <row r="542" spans="1:11" ht="45" x14ac:dyDescent="0.25">
      <c r="A542" s="206">
        <v>7</v>
      </c>
      <c r="B542" s="233" t="s">
        <v>2564</v>
      </c>
      <c r="C542" s="234" t="s">
        <v>663</v>
      </c>
      <c r="D542" s="90">
        <v>0</v>
      </c>
      <c r="E542" s="90">
        <v>0</v>
      </c>
      <c r="F542" s="218">
        <v>0</v>
      </c>
      <c r="G542" s="219">
        <v>1400000</v>
      </c>
      <c r="H542" s="279"/>
      <c r="I542" s="276" t="s">
        <v>4631</v>
      </c>
      <c r="J542" s="92">
        <v>0</v>
      </c>
      <c r="K542" s="206"/>
    </row>
    <row r="543" spans="1:11" ht="22.5" x14ac:dyDescent="0.25">
      <c r="A543" s="271"/>
      <c r="B543" s="231" t="s">
        <v>2565</v>
      </c>
      <c r="C543" s="232" t="s">
        <v>664</v>
      </c>
      <c r="D543" s="87">
        <v>0</v>
      </c>
      <c r="E543" s="87">
        <v>0</v>
      </c>
      <c r="F543" s="280">
        <v>0</v>
      </c>
      <c r="G543" s="280">
        <v>0</v>
      </c>
      <c r="H543" s="279"/>
      <c r="I543" s="276" t="s">
        <v>4631</v>
      </c>
      <c r="J543" s="85"/>
      <c r="K543" s="389"/>
    </row>
    <row r="544" spans="1:11" ht="22.5" x14ac:dyDescent="0.25">
      <c r="A544" s="206">
        <v>8</v>
      </c>
      <c r="B544" s="233" t="s">
        <v>2566</v>
      </c>
      <c r="C544" s="234" t="s">
        <v>665</v>
      </c>
      <c r="D544" s="90">
        <v>0</v>
      </c>
      <c r="E544" s="90">
        <v>0</v>
      </c>
      <c r="F544" s="218">
        <v>0</v>
      </c>
      <c r="G544" s="218">
        <v>0</v>
      </c>
      <c r="H544" s="279"/>
      <c r="I544" s="276" t="s">
        <v>4631</v>
      </c>
      <c r="J544" s="89" t="s">
        <v>16</v>
      </c>
      <c r="K544" s="206"/>
    </row>
    <row r="545" spans="1:11" ht="22.5" x14ac:dyDescent="0.25">
      <c r="A545" s="208" t="s">
        <v>294</v>
      </c>
      <c r="B545" s="52"/>
      <c r="C545" s="237"/>
      <c r="D545" s="93">
        <v>4111962.5</v>
      </c>
      <c r="E545" s="96">
        <v>0</v>
      </c>
      <c r="F545" s="281">
        <v>9000000</v>
      </c>
      <c r="G545" s="281">
        <v>9000000</v>
      </c>
      <c r="H545" s="279"/>
      <c r="I545" s="276" t="s">
        <v>4631</v>
      </c>
      <c r="J545" s="94"/>
      <c r="K545" s="391"/>
    </row>
    <row r="546" spans="1:11" ht="22.5" x14ac:dyDescent="0.25">
      <c r="A546" s="270"/>
      <c r="B546" s="235" t="s">
        <v>295</v>
      </c>
      <c r="C546" s="236"/>
      <c r="D546" s="86"/>
      <c r="E546" s="86"/>
      <c r="F546" s="277"/>
      <c r="G546" s="277"/>
      <c r="H546" s="279"/>
      <c r="I546" s="276" t="s">
        <v>4631</v>
      </c>
      <c r="J546" s="86"/>
      <c r="K546" s="390"/>
    </row>
    <row r="547" spans="1:11" ht="22.5" x14ac:dyDescent="0.25">
      <c r="A547" s="208" t="s">
        <v>294</v>
      </c>
      <c r="B547" s="52"/>
      <c r="C547" s="237"/>
      <c r="D547" s="95"/>
      <c r="E547" s="95"/>
      <c r="F547" s="220"/>
      <c r="G547" s="282">
        <v>0</v>
      </c>
      <c r="H547" s="279"/>
      <c r="I547" s="276" t="s">
        <v>4631</v>
      </c>
      <c r="J547" s="97"/>
      <c r="K547" s="207"/>
    </row>
    <row r="548" spans="1:11" ht="22.5" x14ac:dyDescent="0.25">
      <c r="A548" s="208" t="s">
        <v>296</v>
      </c>
      <c r="B548" s="52"/>
      <c r="C548" s="237"/>
      <c r="D548" s="88">
        <v>4111962.5</v>
      </c>
      <c r="E548" s="87">
        <v>0</v>
      </c>
      <c r="F548" s="278">
        <v>9000000</v>
      </c>
      <c r="G548" s="278">
        <v>9000000</v>
      </c>
      <c r="H548" s="279"/>
      <c r="I548" s="276" t="s">
        <v>4631</v>
      </c>
      <c r="J548" s="97"/>
      <c r="K548" s="207"/>
    </row>
    <row r="549" spans="1:11" ht="22.5" x14ac:dyDescent="0.25">
      <c r="A549" s="269">
        <v>25</v>
      </c>
      <c r="B549" s="589" t="s">
        <v>666</v>
      </c>
      <c r="C549" s="590"/>
      <c r="D549" s="590"/>
      <c r="E549" s="590"/>
      <c r="F549" s="590"/>
      <c r="G549" s="591"/>
      <c r="H549" s="279"/>
      <c r="I549" s="276" t="s">
        <v>4631</v>
      </c>
      <c r="J549" s="85"/>
      <c r="K549" s="389"/>
    </row>
    <row r="550" spans="1:11" ht="22.5" x14ac:dyDescent="0.25">
      <c r="A550" s="270"/>
      <c r="B550" s="592" t="s">
        <v>255</v>
      </c>
      <c r="C550" s="593"/>
      <c r="D550" s="86"/>
      <c r="E550" s="86"/>
      <c r="F550" s="277"/>
      <c r="G550" s="277"/>
      <c r="H550" s="279"/>
      <c r="I550" s="276" t="s">
        <v>4631</v>
      </c>
      <c r="J550" s="86"/>
      <c r="K550" s="390"/>
    </row>
    <row r="551" spans="1:11" ht="22.5" x14ac:dyDescent="0.25">
      <c r="A551" s="271"/>
      <c r="B551" s="231" t="s">
        <v>2567</v>
      </c>
      <c r="C551" s="232" t="s">
        <v>667</v>
      </c>
      <c r="D551" s="88">
        <v>3900000</v>
      </c>
      <c r="E551" s="87">
        <v>0</v>
      </c>
      <c r="F551" s="278">
        <v>8000000</v>
      </c>
      <c r="G551" s="278">
        <v>30000000</v>
      </c>
      <c r="H551" s="279"/>
      <c r="I551" s="276" t="s">
        <v>4631</v>
      </c>
      <c r="J551" s="85"/>
      <c r="K551" s="389"/>
    </row>
    <row r="552" spans="1:11" ht="22.5" x14ac:dyDescent="0.25">
      <c r="A552" s="206">
        <v>1</v>
      </c>
      <c r="B552" s="233" t="s">
        <v>2568</v>
      </c>
      <c r="C552" s="234" t="s">
        <v>668</v>
      </c>
      <c r="D552" s="90">
        <v>0</v>
      </c>
      <c r="E552" s="90">
        <v>0</v>
      </c>
      <c r="F552" s="219">
        <v>8000000</v>
      </c>
      <c r="G552" s="219">
        <v>15000000</v>
      </c>
      <c r="H552" s="279"/>
      <c r="I552" s="276" t="s">
        <v>4631</v>
      </c>
      <c r="J552" s="92">
        <v>0</v>
      </c>
      <c r="K552" s="206"/>
    </row>
    <row r="553" spans="1:11" ht="22.5" x14ac:dyDescent="0.25">
      <c r="A553" s="206">
        <v>2</v>
      </c>
      <c r="B553" s="233" t="s">
        <v>2569</v>
      </c>
      <c r="C553" s="234" t="s">
        <v>669</v>
      </c>
      <c r="D553" s="91">
        <v>3900000</v>
      </c>
      <c r="E553" s="90">
        <v>0</v>
      </c>
      <c r="F553" s="218">
        <v>0</v>
      </c>
      <c r="G553" s="219">
        <v>15000000</v>
      </c>
      <c r="H553" s="279"/>
      <c r="I553" s="276" t="s">
        <v>4631</v>
      </c>
      <c r="J553" s="92">
        <v>0</v>
      </c>
      <c r="K553" s="206"/>
    </row>
    <row r="554" spans="1:11" ht="22.5" x14ac:dyDescent="0.25">
      <c r="A554" s="206">
        <v>3</v>
      </c>
      <c r="B554" s="233" t="s">
        <v>2570</v>
      </c>
      <c r="C554" s="234" t="s">
        <v>670</v>
      </c>
      <c r="D554" s="90">
        <v>0</v>
      </c>
      <c r="E554" s="90">
        <v>0</v>
      </c>
      <c r="F554" s="218">
        <v>0</v>
      </c>
      <c r="G554" s="218">
        <v>0</v>
      </c>
      <c r="H554" s="279"/>
      <c r="I554" s="276" t="s">
        <v>4631</v>
      </c>
      <c r="J554" s="92">
        <v>0</v>
      </c>
      <c r="K554" s="206"/>
    </row>
    <row r="555" spans="1:11" ht="22.5" x14ac:dyDescent="0.25">
      <c r="A555" s="271"/>
      <c r="B555" s="231" t="s">
        <v>2571</v>
      </c>
      <c r="C555" s="232" t="s">
        <v>664</v>
      </c>
      <c r="D555" s="87">
        <v>0</v>
      </c>
      <c r="E555" s="87">
        <v>0</v>
      </c>
      <c r="F555" s="280">
        <v>0</v>
      </c>
      <c r="G555" s="278">
        <v>2500000</v>
      </c>
      <c r="H555" s="279"/>
      <c r="I555" s="276" t="s">
        <v>4631</v>
      </c>
      <c r="J555" s="85"/>
      <c r="K555" s="389"/>
    </row>
    <row r="556" spans="1:11" ht="22.5" x14ac:dyDescent="0.25">
      <c r="A556" s="206">
        <v>4</v>
      </c>
      <c r="B556" s="233" t="s">
        <v>2572</v>
      </c>
      <c r="C556" s="234" t="s">
        <v>671</v>
      </c>
      <c r="D556" s="90">
        <v>0</v>
      </c>
      <c r="E556" s="90">
        <v>0</v>
      </c>
      <c r="F556" s="218">
        <v>0</v>
      </c>
      <c r="G556" s="218">
        <v>0</v>
      </c>
      <c r="H556" s="279"/>
      <c r="I556" s="276" t="s">
        <v>4631</v>
      </c>
      <c r="J556" s="89" t="s">
        <v>16</v>
      </c>
      <c r="K556" s="206"/>
    </row>
    <row r="557" spans="1:11" ht="22.5" x14ac:dyDescent="0.25">
      <c r="A557" s="206">
        <v>5</v>
      </c>
      <c r="B557" s="233" t="s">
        <v>2573</v>
      </c>
      <c r="C557" s="234" t="s">
        <v>672</v>
      </c>
      <c r="D557" s="90">
        <v>0</v>
      </c>
      <c r="E557" s="90">
        <v>0</v>
      </c>
      <c r="F557" s="218">
        <v>0</v>
      </c>
      <c r="G557" s="218">
        <v>0</v>
      </c>
      <c r="H557" s="279"/>
      <c r="I557" s="276" t="s">
        <v>4631</v>
      </c>
      <c r="J557" s="89" t="s">
        <v>16</v>
      </c>
      <c r="K557" s="206"/>
    </row>
    <row r="558" spans="1:11" ht="22.5" x14ac:dyDescent="0.25">
      <c r="A558" s="206">
        <v>6</v>
      </c>
      <c r="B558" s="233" t="s">
        <v>2574</v>
      </c>
      <c r="C558" s="234" t="s">
        <v>673</v>
      </c>
      <c r="D558" s="90">
        <v>0</v>
      </c>
      <c r="E558" s="90">
        <v>0</v>
      </c>
      <c r="F558" s="218">
        <v>0</v>
      </c>
      <c r="G558" s="219">
        <v>2500000</v>
      </c>
      <c r="H558" s="279"/>
      <c r="I558" s="276" t="s">
        <v>4631</v>
      </c>
      <c r="J558" s="92">
        <v>0</v>
      </c>
      <c r="K558" s="206"/>
    </row>
    <row r="559" spans="1:11" ht="22.5" x14ac:dyDescent="0.25">
      <c r="A559" s="271"/>
      <c r="B559" s="231" t="s">
        <v>2575</v>
      </c>
      <c r="C559" s="232" t="s">
        <v>674</v>
      </c>
      <c r="D559" s="87">
        <v>0</v>
      </c>
      <c r="E559" s="87">
        <v>0</v>
      </c>
      <c r="F559" s="280">
        <v>0</v>
      </c>
      <c r="G559" s="278">
        <v>2000000</v>
      </c>
      <c r="H559" s="279"/>
      <c r="I559" s="276" t="s">
        <v>4631</v>
      </c>
      <c r="J559" s="85"/>
      <c r="K559" s="389"/>
    </row>
    <row r="560" spans="1:11" ht="22.5" x14ac:dyDescent="0.25">
      <c r="A560" s="206">
        <v>7</v>
      </c>
      <c r="B560" s="233" t="s">
        <v>2576</v>
      </c>
      <c r="C560" s="234" t="s">
        <v>675</v>
      </c>
      <c r="D560" s="90">
        <v>0</v>
      </c>
      <c r="E560" s="90">
        <v>0</v>
      </c>
      <c r="F560" s="218">
        <v>0</v>
      </c>
      <c r="G560" s="219">
        <v>2000000</v>
      </c>
      <c r="H560" s="279"/>
      <c r="I560" s="276" t="s">
        <v>4631</v>
      </c>
      <c r="J560" s="89" t="s">
        <v>16</v>
      </c>
      <c r="K560" s="206"/>
    </row>
    <row r="561" spans="1:11" ht="22.5" x14ac:dyDescent="0.25">
      <c r="A561" s="271"/>
      <c r="B561" s="231" t="s">
        <v>2577</v>
      </c>
      <c r="C561" s="232" t="s">
        <v>676</v>
      </c>
      <c r="D561" s="87">
        <v>0</v>
      </c>
      <c r="E561" s="87">
        <v>0</v>
      </c>
      <c r="F561" s="278">
        <v>500000</v>
      </c>
      <c r="G561" s="278">
        <v>5500000</v>
      </c>
      <c r="H561" s="279"/>
      <c r="I561" s="276" t="s">
        <v>4631</v>
      </c>
      <c r="J561" s="85"/>
      <c r="K561" s="389"/>
    </row>
    <row r="562" spans="1:11" ht="22.5" x14ac:dyDescent="0.25">
      <c r="A562" s="206">
        <v>8</v>
      </c>
      <c r="B562" s="233" t="s">
        <v>2578</v>
      </c>
      <c r="C562" s="234" t="s">
        <v>677</v>
      </c>
      <c r="D562" s="90">
        <v>0</v>
      </c>
      <c r="E562" s="90">
        <v>0</v>
      </c>
      <c r="F562" s="219">
        <v>500000</v>
      </c>
      <c r="G562" s="219">
        <v>500000</v>
      </c>
      <c r="H562" s="279"/>
      <c r="I562" s="276" t="s">
        <v>4631</v>
      </c>
      <c r="J562" s="89" t="s">
        <v>16</v>
      </c>
      <c r="K562" s="206"/>
    </row>
    <row r="563" spans="1:11" ht="22.5" x14ac:dyDescent="0.25">
      <c r="A563" s="206">
        <v>9</v>
      </c>
      <c r="B563" s="233" t="s">
        <v>2579</v>
      </c>
      <c r="C563" s="234" t="s">
        <v>678</v>
      </c>
      <c r="D563" s="90">
        <v>0</v>
      </c>
      <c r="E563" s="90">
        <v>0</v>
      </c>
      <c r="F563" s="218">
        <v>0</v>
      </c>
      <c r="G563" s="219">
        <v>2500000</v>
      </c>
      <c r="H563" s="279"/>
      <c r="I563" s="276" t="s">
        <v>4631</v>
      </c>
      <c r="J563" s="89" t="s">
        <v>16</v>
      </c>
      <c r="K563" s="206"/>
    </row>
    <row r="564" spans="1:11" ht="22.5" x14ac:dyDescent="0.25">
      <c r="A564" s="206">
        <v>10</v>
      </c>
      <c r="B564" s="233" t="s">
        <v>2580</v>
      </c>
      <c r="C564" s="234" t="s">
        <v>679</v>
      </c>
      <c r="D564" s="90">
        <v>0</v>
      </c>
      <c r="E564" s="90">
        <v>0</v>
      </c>
      <c r="F564" s="218">
        <v>0</v>
      </c>
      <c r="G564" s="219">
        <v>2500000</v>
      </c>
      <c r="H564" s="279"/>
      <c r="I564" s="276" t="s">
        <v>4631</v>
      </c>
      <c r="J564" s="92">
        <v>0</v>
      </c>
      <c r="K564" s="206"/>
    </row>
    <row r="565" spans="1:11" ht="22.5" x14ac:dyDescent="0.25">
      <c r="A565" s="208" t="s">
        <v>294</v>
      </c>
      <c r="B565" s="52"/>
      <c r="C565" s="237"/>
      <c r="D565" s="93">
        <v>3900000</v>
      </c>
      <c r="E565" s="96">
        <v>0</v>
      </c>
      <c r="F565" s="281">
        <v>8500000</v>
      </c>
      <c r="G565" s="281">
        <v>40000000</v>
      </c>
      <c r="H565" s="279"/>
      <c r="I565" s="276" t="s">
        <v>4631</v>
      </c>
      <c r="J565" s="94"/>
      <c r="K565" s="391"/>
    </row>
    <row r="566" spans="1:11" ht="22.5" x14ac:dyDescent="0.25">
      <c r="A566" s="270"/>
      <c r="B566" s="235" t="s">
        <v>295</v>
      </c>
      <c r="C566" s="236"/>
      <c r="D566" s="86"/>
      <c r="E566" s="86"/>
      <c r="F566" s="277"/>
      <c r="G566" s="277"/>
      <c r="H566" s="279"/>
      <c r="I566" s="276" t="s">
        <v>4631</v>
      </c>
      <c r="J566" s="86"/>
      <c r="K566" s="390"/>
    </row>
    <row r="567" spans="1:11" ht="22.5" x14ac:dyDescent="0.25">
      <c r="A567" s="208" t="s">
        <v>294</v>
      </c>
      <c r="B567" s="52"/>
      <c r="C567" s="237"/>
      <c r="D567" s="95"/>
      <c r="E567" s="95"/>
      <c r="F567" s="220"/>
      <c r="G567" s="282">
        <v>0</v>
      </c>
      <c r="H567" s="279"/>
      <c r="I567" s="276" t="s">
        <v>4631</v>
      </c>
      <c r="J567" s="97"/>
      <c r="K567" s="207"/>
    </row>
    <row r="568" spans="1:11" ht="22.5" x14ac:dyDescent="0.25">
      <c r="A568" s="208" t="s">
        <v>296</v>
      </c>
      <c r="B568" s="52"/>
      <c r="C568" s="237"/>
      <c r="D568" s="88">
        <v>3900000</v>
      </c>
      <c r="E568" s="87">
        <v>0</v>
      </c>
      <c r="F568" s="278">
        <v>8500000</v>
      </c>
      <c r="G568" s="278">
        <v>40000000</v>
      </c>
      <c r="H568" s="279"/>
      <c r="I568" s="276" t="s">
        <v>4631</v>
      </c>
      <c r="J568" s="97"/>
      <c r="K568" s="207"/>
    </row>
    <row r="569" spans="1:11" ht="22.5" x14ac:dyDescent="0.25">
      <c r="A569" s="269">
        <v>26</v>
      </c>
      <c r="B569" s="589" t="s">
        <v>680</v>
      </c>
      <c r="C569" s="590"/>
      <c r="D569" s="590"/>
      <c r="E569" s="590"/>
      <c r="F569" s="590"/>
      <c r="G569" s="591"/>
      <c r="H569" s="279"/>
      <c r="I569" s="276" t="s">
        <v>4631</v>
      </c>
      <c r="J569" s="85"/>
      <c r="K569" s="389"/>
    </row>
    <row r="570" spans="1:11" ht="22.5" x14ac:dyDescent="0.25">
      <c r="A570" s="270"/>
      <c r="B570" s="592" t="s">
        <v>255</v>
      </c>
      <c r="C570" s="593"/>
      <c r="D570" s="86"/>
      <c r="E570" s="86"/>
      <c r="F570" s="277"/>
      <c r="G570" s="277"/>
      <c r="H570" s="279"/>
      <c r="I570" s="276" t="s">
        <v>4631</v>
      </c>
      <c r="J570" s="86"/>
      <c r="K570" s="390"/>
    </row>
    <row r="571" spans="1:11" ht="22.5" x14ac:dyDescent="0.25">
      <c r="A571" s="271"/>
      <c r="B571" s="231" t="s">
        <v>2581</v>
      </c>
      <c r="C571" s="232" t="s">
        <v>301</v>
      </c>
      <c r="D571" s="87">
        <v>0</v>
      </c>
      <c r="E571" s="87">
        <v>0</v>
      </c>
      <c r="F571" s="278">
        <v>2500000</v>
      </c>
      <c r="G571" s="278">
        <v>2112000</v>
      </c>
      <c r="H571" s="279"/>
      <c r="I571" s="276" t="s">
        <v>4631</v>
      </c>
      <c r="J571" s="85"/>
      <c r="K571" s="389"/>
    </row>
    <row r="572" spans="1:11" ht="22.5" x14ac:dyDescent="0.25">
      <c r="A572" s="206">
        <v>1</v>
      </c>
      <c r="B572" s="233" t="s">
        <v>2582</v>
      </c>
      <c r="C572" s="234" t="s">
        <v>681</v>
      </c>
      <c r="D572" s="90">
        <v>0</v>
      </c>
      <c r="E572" s="90">
        <v>0</v>
      </c>
      <c r="F572" s="219">
        <v>1000000</v>
      </c>
      <c r="G572" s="219">
        <v>1000000</v>
      </c>
      <c r="H572" s="279"/>
      <c r="I572" s="276" t="s">
        <v>4631</v>
      </c>
      <c r="J572" s="92">
        <v>0</v>
      </c>
      <c r="K572" s="206"/>
    </row>
    <row r="573" spans="1:11" ht="22.5" x14ac:dyDescent="0.25">
      <c r="A573" s="206">
        <v>2</v>
      </c>
      <c r="B573" s="233" t="s">
        <v>2583</v>
      </c>
      <c r="C573" s="234" t="s">
        <v>682</v>
      </c>
      <c r="D573" s="90">
        <v>0</v>
      </c>
      <c r="E573" s="90">
        <v>0</v>
      </c>
      <c r="F573" s="219">
        <v>1000000</v>
      </c>
      <c r="G573" s="219">
        <v>1000000</v>
      </c>
      <c r="H573" s="279"/>
      <c r="I573" s="276" t="s">
        <v>4631</v>
      </c>
      <c r="J573" s="92">
        <v>0</v>
      </c>
      <c r="K573" s="206"/>
    </row>
    <row r="574" spans="1:11" ht="22.5" x14ac:dyDescent="0.25">
      <c r="A574" s="206">
        <v>3</v>
      </c>
      <c r="B574" s="233" t="s">
        <v>2584</v>
      </c>
      <c r="C574" s="234" t="s">
        <v>683</v>
      </c>
      <c r="D574" s="90">
        <v>0</v>
      </c>
      <c r="E574" s="90">
        <v>0</v>
      </c>
      <c r="F574" s="218">
        <v>0</v>
      </c>
      <c r="G574" s="218">
        <v>0</v>
      </c>
      <c r="H574" s="279"/>
      <c r="I574" s="276" t="s">
        <v>4631</v>
      </c>
      <c r="J574" s="92">
        <v>0</v>
      </c>
      <c r="K574" s="206"/>
    </row>
    <row r="575" spans="1:11" ht="22.5" x14ac:dyDescent="0.25">
      <c r="A575" s="206">
        <v>4</v>
      </c>
      <c r="B575" s="233" t="s">
        <v>2585</v>
      </c>
      <c r="C575" s="234" t="s">
        <v>684</v>
      </c>
      <c r="D575" s="90">
        <v>0</v>
      </c>
      <c r="E575" s="90">
        <v>0</v>
      </c>
      <c r="F575" s="219">
        <v>500000</v>
      </c>
      <c r="G575" s="219">
        <v>112000</v>
      </c>
      <c r="H575" s="279"/>
      <c r="I575" s="276" t="s">
        <v>4631</v>
      </c>
      <c r="J575" s="92">
        <v>0</v>
      </c>
      <c r="K575" s="206"/>
    </row>
    <row r="576" spans="1:11" ht="22.5" x14ac:dyDescent="0.25">
      <c r="A576" s="271"/>
      <c r="B576" s="231" t="s">
        <v>2586</v>
      </c>
      <c r="C576" s="232" t="s">
        <v>322</v>
      </c>
      <c r="D576" s="88">
        <v>1773333.33</v>
      </c>
      <c r="E576" s="87">
        <v>0</v>
      </c>
      <c r="F576" s="278">
        <v>5000000</v>
      </c>
      <c r="G576" s="278">
        <v>5000000</v>
      </c>
      <c r="H576" s="279"/>
      <c r="I576" s="276" t="s">
        <v>4631</v>
      </c>
      <c r="J576" s="85"/>
      <c r="K576" s="389"/>
    </row>
    <row r="577" spans="1:11" ht="33.75" x14ac:dyDescent="0.25">
      <c r="A577" s="206">
        <v>5</v>
      </c>
      <c r="B577" s="233" t="s">
        <v>2587</v>
      </c>
      <c r="C577" s="234" t="s">
        <v>685</v>
      </c>
      <c r="D577" s="91">
        <v>1773333.33</v>
      </c>
      <c r="E577" s="90">
        <v>0</v>
      </c>
      <c r="F577" s="219">
        <v>5000000</v>
      </c>
      <c r="G577" s="219">
        <v>5000000</v>
      </c>
      <c r="H577" s="279"/>
      <c r="I577" s="276" t="s">
        <v>4631</v>
      </c>
      <c r="J577" s="92">
        <v>0</v>
      </c>
      <c r="K577" s="206"/>
    </row>
    <row r="578" spans="1:11" ht="22.5" x14ac:dyDescent="0.25">
      <c r="A578" s="271"/>
      <c r="B578" s="231" t="s">
        <v>2588</v>
      </c>
      <c r="C578" s="232" t="s">
        <v>686</v>
      </c>
      <c r="D578" s="87">
        <v>0</v>
      </c>
      <c r="E578" s="87">
        <v>0</v>
      </c>
      <c r="F578" s="278">
        <v>888000</v>
      </c>
      <c r="G578" s="278">
        <v>888000</v>
      </c>
      <c r="H578" s="279"/>
      <c r="I578" s="276" t="s">
        <v>4631</v>
      </c>
      <c r="J578" s="85"/>
      <c r="K578" s="389"/>
    </row>
    <row r="579" spans="1:11" ht="22.5" x14ac:dyDescent="0.25">
      <c r="A579" s="206">
        <v>6</v>
      </c>
      <c r="B579" s="233" t="s">
        <v>2589</v>
      </c>
      <c r="C579" s="234" t="s">
        <v>687</v>
      </c>
      <c r="D579" s="90">
        <v>0</v>
      </c>
      <c r="E579" s="90">
        <v>0</v>
      </c>
      <c r="F579" s="219">
        <v>888000</v>
      </c>
      <c r="G579" s="219">
        <v>888000</v>
      </c>
      <c r="H579" s="279"/>
      <c r="I579" s="276" t="s">
        <v>4631</v>
      </c>
      <c r="J579" s="89" t="s">
        <v>16</v>
      </c>
      <c r="K579" s="206"/>
    </row>
    <row r="580" spans="1:11" ht="22.5" x14ac:dyDescent="0.25">
      <c r="A580" s="271"/>
      <c r="B580" s="231" t="s">
        <v>2590</v>
      </c>
      <c r="C580" s="232" t="s">
        <v>298</v>
      </c>
      <c r="D580" s="87">
        <v>0</v>
      </c>
      <c r="E580" s="87">
        <v>0</v>
      </c>
      <c r="F580" s="280">
        <v>0</v>
      </c>
      <c r="G580" s="280">
        <v>0</v>
      </c>
      <c r="H580" s="279"/>
      <c r="I580" s="276" t="s">
        <v>4631</v>
      </c>
      <c r="J580" s="85"/>
      <c r="K580" s="389"/>
    </row>
    <row r="581" spans="1:11" ht="22.5" x14ac:dyDescent="0.25">
      <c r="A581" s="206">
        <v>7</v>
      </c>
      <c r="B581" s="233" t="s">
        <v>2591</v>
      </c>
      <c r="C581" s="234" t="s">
        <v>688</v>
      </c>
      <c r="D581" s="90">
        <v>0</v>
      </c>
      <c r="E581" s="90">
        <v>0</v>
      </c>
      <c r="F581" s="218">
        <v>0</v>
      </c>
      <c r="G581" s="218">
        <v>0</v>
      </c>
      <c r="H581" s="279"/>
      <c r="I581" s="276" t="s">
        <v>4631</v>
      </c>
      <c r="J581" s="89" t="s">
        <v>16</v>
      </c>
      <c r="K581" s="206"/>
    </row>
    <row r="582" spans="1:11" ht="22.5" x14ac:dyDescent="0.25">
      <c r="A582" s="208" t="s">
        <v>294</v>
      </c>
      <c r="B582" s="52"/>
      <c r="C582" s="237"/>
      <c r="D582" s="93">
        <v>1773333.33</v>
      </c>
      <c r="E582" s="96">
        <v>0</v>
      </c>
      <c r="F582" s="281">
        <v>8388000</v>
      </c>
      <c r="G582" s="281">
        <v>8000000</v>
      </c>
      <c r="H582" s="279"/>
      <c r="I582" s="276" t="s">
        <v>4631</v>
      </c>
      <c r="J582" s="94"/>
      <c r="K582" s="391"/>
    </row>
    <row r="583" spans="1:11" ht="22.5" x14ac:dyDescent="0.25">
      <c r="A583" s="270"/>
      <c r="B583" s="235" t="s">
        <v>295</v>
      </c>
      <c r="C583" s="236"/>
      <c r="D583" s="86"/>
      <c r="E583" s="86"/>
      <c r="F583" s="277"/>
      <c r="G583" s="277"/>
      <c r="H583" s="279"/>
      <c r="I583" s="276" t="s">
        <v>4631</v>
      </c>
      <c r="J583" s="86"/>
      <c r="K583" s="390"/>
    </row>
    <row r="584" spans="1:11" ht="22.5" x14ac:dyDescent="0.25">
      <c r="A584" s="208" t="s">
        <v>294</v>
      </c>
      <c r="B584" s="52"/>
      <c r="C584" s="237"/>
      <c r="D584" s="95"/>
      <c r="E584" s="95"/>
      <c r="F584" s="220"/>
      <c r="G584" s="282">
        <v>0</v>
      </c>
      <c r="H584" s="279"/>
      <c r="I584" s="276" t="s">
        <v>4631</v>
      </c>
      <c r="J584" s="97"/>
      <c r="K584" s="207"/>
    </row>
    <row r="585" spans="1:11" ht="22.5" x14ac:dyDescent="0.25">
      <c r="A585" s="208" t="s">
        <v>296</v>
      </c>
      <c r="B585" s="52"/>
      <c r="C585" s="237"/>
      <c r="D585" s="88">
        <v>1773333.33</v>
      </c>
      <c r="E585" s="87">
        <v>0</v>
      </c>
      <c r="F585" s="278">
        <v>8388000</v>
      </c>
      <c r="G585" s="278">
        <v>8000000</v>
      </c>
      <c r="H585" s="279"/>
      <c r="I585" s="276" t="s">
        <v>4631</v>
      </c>
      <c r="J585" s="97"/>
      <c r="K585" s="207"/>
    </row>
    <row r="586" spans="1:11" ht="22.5" x14ac:dyDescent="0.25">
      <c r="A586" s="269">
        <v>27</v>
      </c>
      <c r="B586" s="589" t="s">
        <v>6057</v>
      </c>
      <c r="C586" s="590"/>
      <c r="D586" s="590"/>
      <c r="E586" s="590"/>
      <c r="F586" s="590"/>
      <c r="G586" s="591"/>
      <c r="H586" s="279"/>
      <c r="I586" s="276" t="s">
        <v>4631</v>
      </c>
      <c r="J586" s="85"/>
      <c r="K586" s="389"/>
    </row>
    <row r="587" spans="1:11" ht="22.5" x14ac:dyDescent="0.25">
      <c r="A587" s="270"/>
      <c r="B587" s="624" t="s">
        <v>255</v>
      </c>
      <c r="C587" s="625"/>
      <c r="D587" s="86"/>
      <c r="E587" s="86"/>
      <c r="F587" s="277"/>
      <c r="G587" s="277"/>
      <c r="H587" s="279"/>
      <c r="I587" s="276" t="s">
        <v>4631</v>
      </c>
      <c r="J587" s="86"/>
      <c r="K587" s="390"/>
    </row>
    <row r="588" spans="1:11" ht="22.5" x14ac:dyDescent="0.25">
      <c r="A588" s="271"/>
      <c r="B588" s="231" t="s">
        <v>2592</v>
      </c>
      <c r="C588" s="232" t="s">
        <v>689</v>
      </c>
      <c r="D588" s="87">
        <v>0</v>
      </c>
      <c r="E588" s="87">
        <v>0</v>
      </c>
      <c r="F588" s="280">
        <v>0</v>
      </c>
      <c r="G588" s="280">
        <v>0</v>
      </c>
      <c r="H588" s="279"/>
      <c r="I588" s="276" t="s">
        <v>4631</v>
      </c>
      <c r="J588" s="85"/>
      <c r="K588" s="389"/>
    </row>
    <row r="589" spans="1:11" ht="22.5" x14ac:dyDescent="0.25">
      <c r="A589" s="206">
        <v>1</v>
      </c>
      <c r="B589" s="233" t="s">
        <v>2593</v>
      </c>
      <c r="C589" s="234" t="s">
        <v>690</v>
      </c>
      <c r="D589" s="90">
        <v>0</v>
      </c>
      <c r="E589" s="90">
        <v>0</v>
      </c>
      <c r="F589" s="218">
        <v>0</v>
      </c>
      <c r="G589" s="218">
        <v>0</v>
      </c>
      <c r="H589" s="279"/>
      <c r="I589" s="276" t="s">
        <v>4631</v>
      </c>
      <c r="J589" s="89" t="s">
        <v>16</v>
      </c>
      <c r="K589" s="206"/>
    </row>
    <row r="590" spans="1:11" ht="22.5" x14ac:dyDescent="0.25">
      <c r="A590" s="271"/>
      <c r="B590" s="231" t="s">
        <v>2594</v>
      </c>
      <c r="C590" s="232" t="s">
        <v>345</v>
      </c>
      <c r="D590" s="87">
        <v>0</v>
      </c>
      <c r="E590" s="88">
        <v>6000000</v>
      </c>
      <c r="F590" s="278">
        <v>6000000</v>
      </c>
      <c r="G590" s="278">
        <v>7000000</v>
      </c>
      <c r="H590" s="279"/>
      <c r="I590" s="276" t="s">
        <v>4631</v>
      </c>
      <c r="J590" s="85"/>
      <c r="K590" s="389"/>
    </row>
    <row r="591" spans="1:11" ht="22.5" x14ac:dyDescent="0.25">
      <c r="A591" s="206">
        <v>2</v>
      </c>
      <c r="B591" s="233" t="s">
        <v>2595</v>
      </c>
      <c r="C591" s="234" t="s">
        <v>691</v>
      </c>
      <c r="D591" s="90">
        <v>0</v>
      </c>
      <c r="E591" s="90">
        <v>0</v>
      </c>
      <c r="F591" s="218">
        <v>0</v>
      </c>
      <c r="G591" s="218">
        <v>0</v>
      </c>
      <c r="H591" s="279"/>
      <c r="I591" s="276" t="s">
        <v>4631</v>
      </c>
      <c r="J591" s="89" t="s">
        <v>16</v>
      </c>
      <c r="K591" s="206"/>
    </row>
    <row r="592" spans="1:11" ht="22.5" x14ac:dyDescent="0.25">
      <c r="A592" s="206">
        <v>3</v>
      </c>
      <c r="B592" s="233" t="s">
        <v>2596</v>
      </c>
      <c r="C592" s="234" t="s">
        <v>692</v>
      </c>
      <c r="D592" s="90">
        <v>0</v>
      </c>
      <c r="E592" s="90">
        <v>0</v>
      </c>
      <c r="F592" s="219">
        <v>3000000</v>
      </c>
      <c r="G592" s="219">
        <v>3000000</v>
      </c>
      <c r="H592" s="279"/>
      <c r="I592" s="276" t="s">
        <v>4631</v>
      </c>
      <c r="J592" s="89" t="s">
        <v>16</v>
      </c>
      <c r="K592" s="206"/>
    </row>
    <row r="593" spans="1:11" ht="22.5" x14ac:dyDescent="0.25">
      <c r="A593" s="206">
        <v>4</v>
      </c>
      <c r="B593" s="233" t="s">
        <v>2597</v>
      </c>
      <c r="C593" s="234" t="s">
        <v>693</v>
      </c>
      <c r="D593" s="90">
        <v>0</v>
      </c>
      <c r="E593" s="90">
        <v>0</v>
      </c>
      <c r="F593" s="219">
        <v>1000000</v>
      </c>
      <c r="G593" s="218">
        <v>0</v>
      </c>
      <c r="H593" s="279"/>
      <c r="I593" s="276" t="s">
        <v>4631</v>
      </c>
      <c r="J593" s="89" t="s">
        <v>16</v>
      </c>
      <c r="K593" s="206"/>
    </row>
    <row r="594" spans="1:11" ht="22.5" x14ac:dyDescent="0.25">
      <c r="A594" s="206">
        <v>5</v>
      </c>
      <c r="B594" s="233" t="s">
        <v>2598</v>
      </c>
      <c r="C594" s="234" t="s">
        <v>694</v>
      </c>
      <c r="D594" s="90">
        <v>0</v>
      </c>
      <c r="E594" s="91">
        <v>6000000</v>
      </c>
      <c r="F594" s="219">
        <v>1000000</v>
      </c>
      <c r="G594" s="219">
        <v>3000000</v>
      </c>
      <c r="H594" s="279"/>
      <c r="I594" s="276" t="s">
        <v>4631</v>
      </c>
      <c r="J594" s="92">
        <v>0</v>
      </c>
      <c r="K594" s="206"/>
    </row>
    <row r="595" spans="1:11" ht="22.5" x14ac:dyDescent="0.25">
      <c r="A595" s="206">
        <v>6</v>
      </c>
      <c r="B595" s="233" t="s">
        <v>2599</v>
      </c>
      <c r="C595" s="234" t="s">
        <v>695</v>
      </c>
      <c r="D595" s="90">
        <v>0</v>
      </c>
      <c r="E595" s="90">
        <v>0</v>
      </c>
      <c r="F595" s="219">
        <v>1000000</v>
      </c>
      <c r="G595" s="219">
        <v>1000000</v>
      </c>
      <c r="H595" s="279"/>
      <c r="I595" s="276" t="s">
        <v>4631</v>
      </c>
      <c r="J595" s="92">
        <v>0</v>
      </c>
      <c r="K595" s="206"/>
    </row>
    <row r="596" spans="1:11" ht="22.5" x14ac:dyDescent="0.25">
      <c r="A596" s="271"/>
      <c r="B596" s="231" t="s">
        <v>2600</v>
      </c>
      <c r="C596" s="232" t="s">
        <v>696</v>
      </c>
      <c r="D596" s="87">
        <v>0</v>
      </c>
      <c r="E596" s="87">
        <v>0</v>
      </c>
      <c r="F596" s="280">
        <v>0</v>
      </c>
      <c r="G596" s="280">
        <v>0</v>
      </c>
      <c r="H596" s="279"/>
      <c r="I596" s="276" t="s">
        <v>4631</v>
      </c>
      <c r="J596" s="85"/>
      <c r="K596" s="389"/>
    </row>
    <row r="597" spans="1:11" ht="22.5" x14ac:dyDescent="0.25">
      <c r="A597" s="206">
        <v>7</v>
      </c>
      <c r="B597" s="233" t="s">
        <v>2601</v>
      </c>
      <c r="C597" s="234" t="s">
        <v>697</v>
      </c>
      <c r="D597" s="90">
        <v>0</v>
      </c>
      <c r="E597" s="90">
        <v>0</v>
      </c>
      <c r="F597" s="218">
        <v>0</v>
      </c>
      <c r="G597" s="218">
        <v>0</v>
      </c>
      <c r="H597" s="279"/>
      <c r="I597" s="276" t="s">
        <v>4631</v>
      </c>
      <c r="J597" s="89" t="s">
        <v>16</v>
      </c>
      <c r="K597" s="206"/>
    </row>
    <row r="598" spans="1:11" ht="22.5" x14ac:dyDescent="0.25">
      <c r="A598" s="208" t="s">
        <v>294</v>
      </c>
      <c r="B598" s="52"/>
      <c r="C598" s="237"/>
      <c r="D598" s="96">
        <v>0</v>
      </c>
      <c r="E598" s="93">
        <v>6000000</v>
      </c>
      <c r="F598" s="281">
        <v>6000000</v>
      </c>
      <c r="G598" s="281">
        <v>7000000</v>
      </c>
      <c r="H598" s="279"/>
      <c r="I598" s="276" t="s">
        <v>4631</v>
      </c>
      <c r="J598" s="94"/>
      <c r="K598" s="391"/>
    </row>
    <row r="599" spans="1:11" ht="22.5" x14ac:dyDescent="0.25">
      <c r="A599" s="270"/>
      <c r="B599" s="235" t="s">
        <v>295</v>
      </c>
      <c r="C599" s="236"/>
      <c r="D599" s="86"/>
      <c r="E599" s="86"/>
      <c r="F599" s="277"/>
      <c r="G599" s="277"/>
      <c r="H599" s="279"/>
      <c r="I599" s="276" t="s">
        <v>4631</v>
      </c>
      <c r="J599" s="86"/>
      <c r="K599" s="390"/>
    </row>
    <row r="600" spans="1:11" ht="22.5" x14ac:dyDescent="0.25">
      <c r="A600" s="208" t="s">
        <v>294</v>
      </c>
      <c r="B600" s="52"/>
      <c r="C600" s="237"/>
      <c r="D600" s="95"/>
      <c r="E600" s="95"/>
      <c r="F600" s="220"/>
      <c r="G600" s="282">
        <v>0</v>
      </c>
      <c r="H600" s="279"/>
      <c r="I600" s="276" t="s">
        <v>4631</v>
      </c>
      <c r="J600" s="97"/>
      <c r="K600" s="207"/>
    </row>
    <row r="601" spans="1:11" ht="22.5" x14ac:dyDescent="0.25">
      <c r="A601" s="208" t="s">
        <v>296</v>
      </c>
      <c r="B601" s="52"/>
      <c r="C601" s="237"/>
      <c r="D601" s="87">
        <v>0</v>
      </c>
      <c r="E601" s="88">
        <v>6000000</v>
      </c>
      <c r="F601" s="278">
        <v>6000000</v>
      </c>
      <c r="G601" s="278">
        <v>7000000</v>
      </c>
      <c r="H601" s="279"/>
      <c r="I601" s="276" t="s">
        <v>4631</v>
      </c>
      <c r="J601" s="97"/>
      <c r="K601" s="207"/>
    </row>
    <row r="602" spans="1:11" ht="22.5" x14ac:dyDescent="0.25">
      <c r="A602" s="269">
        <v>28</v>
      </c>
      <c r="B602" s="589" t="s">
        <v>698</v>
      </c>
      <c r="C602" s="590"/>
      <c r="D602" s="590"/>
      <c r="E602" s="590"/>
      <c r="F602" s="590"/>
      <c r="G602" s="591"/>
      <c r="H602" s="279"/>
      <c r="I602" s="276" t="s">
        <v>4631</v>
      </c>
      <c r="J602" s="85"/>
      <c r="K602" s="389"/>
    </row>
    <row r="603" spans="1:11" ht="22.5" x14ac:dyDescent="0.25">
      <c r="A603" s="270"/>
      <c r="B603" s="592" t="s">
        <v>255</v>
      </c>
      <c r="C603" s="593"/>
      <c r="D603" s="86"/>
      <c r="E603" s="86"/>
      <c r="F603" s="277"/>
      <c r="G603" s="277"/>
      <c r="H603" s="279"/>
      <c r="I603" s="276" t="s">
        <v>4631</v>
      </c>
      <c r="J603" s="86"/>
      <c r="K603" s="390"/>
    </row>
    <row r="604" spans="1:11" ht="22.5" x14ac:dyDescent="0.25">
      <c r="A604" s="271"/>
      <c r="B604" s="231" t="s">
        <v>2602</v>
      </c>
      <c r="C604" s="232" t="s">
        <v>699</v>
      </c>
      <c r="D604" s="87">
        <v>0</v>
      </c>
      <c r="E604" s="87">
        <v>0</v>
      </c>
      <c r="F604" s="278">
        <v>14800000</v>
      </c>
      <c r="G604" s="278">
        <v>5300000</v>
      </c>
      <c r="H604" s="279"/>
      <c r="I604" s="276" t="s">
        <v>4631</v>
      </c>
      <c r="J604" s="85"/>
      <c r="K604" s="389"/>
    </row>
    <row r="605" spans="1:11" ht="22.5" x14ac:dyDescent="0.25">
      <c r="A605" s="206">
        <v>1</v>
      </c>
      <c r="B605" s="233" t="s">
        <v>2603</v>
      </c>
      <c r="C605" s="234" t="s">
        <v>700</v>
      </c>
      <c r="D605" s="90">
        <v>0</v>
      </c>
      <c r="E605" s="90">
        <v>0</v>
      </c>
      <c r="F605" s="219">
        <v>14200000</v>
      </c>
      <c r="G605" s="219">
        <v>5000000</v>
      </c>
      <c r="H605" s="279"/>
      <c r="I605" s="276" t="s">
        <v>4631</v>
      </c>
      <c r="J605" s="92">
        <v>0</v>
      </c>
      <c r="K605" s="206"/>
    </row>
    <row r="606" spans="1:11" ht="22.5" x14ac:dyDescent="0.25">
      <c r="A606" s="206">
        <v>2</v>
      </c>
      <c r="B606" s="233" t="s">
        <v>2604</v>
      </c>
      <c r="C606" s="234" t="s">
        <v>701</v>
      </c>
      <c r="D606" s="90">
        <v>0</v>
      </c>
      <c r="E606" s="90">
        <v>0</v>
      </c>
      <c r="F606" s="219">
        <v>250000</v>
      </c>
      <c r="G606" s="219">
        <v>300000</v>
      </c>
      <c r="H606" s="279"/>
      <c r="I606" s="276" t="s">
        <v>4631</v>
      </c>
      <c r="J606" s="92">
        <v>0</v>
      </c>
      <c r="K606" s="206"/>
    </row>
    <row r="607" spans="1:11" ht="22.5" x14ac:dyDescent="0.25">
      <c r="A607" s="206">
        <v>3</v>
      </c>
      <c r="B607" s="233" t="s">
        <v>2605</v>
      </c>
      <c r="C607" s="234" t="s">
        <v>702</v>
      </c>
      <c r="D607" s="90">
        <v>0</v>
      </c>
      <c r="E607" s="90">
        <v>0</v>
      </c>
      <c r="F607" s="219">
        <v>350000</v>
      </c>
      <c r="G607" s="218">
        <v>0</v>
      </c>
      <c r="H607" s="279"/>
      <c r="I607" s="276" t="s">
        <v>4631</v>
      </c>
      <c r="J607" s="92">
        <v>0</v>
      </c>
      <c r="K607" s="206"/>
    </row>
    <row r="608" spans="1:11" ht="22.5" x14ac:dyDescent="0.25">
      <c r="A608" s="271"/>
      <c r="B608" s="231" t="s">
        <v>2606</v>
      </c>
      <c r="C608" s="232" t="s">
        <v>283</v>
      </c>
      <c r="D608" s="88">
        <v>2990000</v>
      </c>
      <c r="E608" s="88">
        <v>1750000</v>
      </c>
      <c r="F608" s="278">
        <v>2000000</v>
      </c>
      <c r="G608" s="278">
        <v>4100000</v>
      </c>
      <c r="H608" s="279"/>
      <c r="I608" s="276" t="s">
        <v>4631</v>
      </c>
      <c r="J608" s="85"/>
      <c r="K608" s="389"/>
    </row>
    <row r="609" spans="1:11" ht="22.5" x14ac:dyDescent="0.25">
      <c r="A609" s="206">
        <v>4</v>
      </c>
      <c r="B609" s="233" t="s">
        <v>2607</v>
      </c>
      <c r="C609" s="234" t="s">
        <v>703</v>
      </c>
      <c r="D609" s="91">
        <v>2990000</v>
      </c>
      <c r="E609" s="90">
        <v>0</v>
      </c>
      <c r="F609" s="218">
        <v>0</v>
      </c>
      <c r="G609" s="218">
        <v>0</v>
      </c>
      <c r="H609" s="279"/>
      <c r="I609" s="276" t="s">
        <v>4631</v>
      </c>
      <c r="J609" s="89" t="s">
        <v>16</v>
      </c>
      <c r="K609" s="206"/>
    </row>
    <row r="610" spans="1:11" ht="22.5" x14ac:dyDescent="0.25">
      <c r="A610" s="206">
        <v>5</v>
      </c>
      <c r="B610" s="233" t="s">
        <v>2608</v>
      </c>
      <c r="C610" s="234" t="s">
        <v>704</v>
      </c>
      <c r="D610" s="90">
        <v>0</v>
      </c>
      <c r="E610" s="91">
        <v>1150000</v>
      </c>
      <c r="F610" s="219">
        <v>1400000</v>
      </c>
      <c r="G610" s="219">
        <v>3500000</v>
      </c>
      <c r="H610" s="279"/>
      <c r="I610" s="276" t="s">
        <v>4631</v>
      </c>
      <c r="J610" s="92">
        <v>0</v>
      </c>
      <c r="K610" s="206"/>
    </row>
    <row r="611" spans="1:11" ht="22.5" x14ac:dyDescent="0.25">
      <c r="A611" s="206">
        <v>6</v>
      </c>
      <c r="B611" s="233" t="s">
        <v>2609</v>
      </c>
      <c r="C611" s="234" t="s">
        <v>705</v>
      </c>
      <c r="D611" s="90">
        <v>0</v>
      </c>
      <c r="E611" s="91">
        <v>600000</v>
      </c>
      <c r="F611" s="219">
        <v>600000</v>
      </c>
      <c r="G611" s="219">
        <v>600000</v>
      </c>
      <c r="H611" s="279"/>
      <c r="I611" s="276" t="s">
        <v>4631</v>
      </c>
      <c r="J611" s="92">
        <v>0</v>
      </c>
      <c r="K611" s="206"/>
    </row>
    <row r="612" spans="1:11" ht="22.5" x14ac:dyDescent="0.25">
      <c r="A612" s="271"/>
      <c r="B612" s="231" t="s">
        <v>2610</v>
      </c>
      <c r="C612" s="232" t="s">
        <v>706</v>
      </c>
      <c r="D612" s="87">
        <v>0</v>
      </c>
      <c r="E612" s="87">
        <v>0</v>
      </c>
      <c r="F612" s="280">
        <v>0</v>
      </c>
      <c r="G612" s="278">
        <v>4800000</v>
      </c>
      <c r="H612" s="279"/>
      <c r="I612" s="276" t="s">
        <v>4631</v>
      </c>
      <c r="J612" s="85"/>
      <c r="K612" s="389"/>
    </row>
    <row r="613" spans="1:11" ht="22.5" x14ac:dyDescent="0.25">
      <c r="A613" s="206">
        <v>7</v>
      </c>
      <c r="B613" s="233" t="s">
        <v>2611</v>
      </c>
      <c r="C613" s="234" t="s">
        <v>707</v>
      </c>
      <c r="D613" s="90">
        <v>0</v>
      </c>
      <c r="E613" s="90">
        <v>0</v>
      </c>
      <c r="F613" s="218">
        <v>0</v>
      </c>
      <c r="G613" s="219">
        <v>3300000</v>
      </c>
      <c r="H613" s="279"/>
      <c r="I613" s="276" t="s">
        <v>4631</v>
      </c>
      <c r="J613" s="89" t="s">
        <v>16</v>
      </c>
      <c r="K613" s="206"/>
    </row>
    <row r="614" spans="1:11" ht="22.5" x14ac:dyDescent="0.25">
      <c r="A614" s="206">
        <v>8</v>
      </c>
      <c r="B614" s="233" t="s">
        <v>2612</v>
      </c>
      <c r="C614" s="234" t="s">
        <v>708</v>
      </c>
      <c r="D614" s="90">
        <v>0</v>
      </c>
      <c r="E614" s="90">
        <v>0</v>
      </c>
      <c r="F614" s="218">
        <v>0</v>
      </c>
      <c r="G614" s="219">
        <v>1500000</v>
      </c>
      <c r="H614" s="279"/>
      <c r="I614" s="276" t="s">
        <v>4631</v>
      </c>
      <c r="J614" s="92">
        <v>0</v>
      </c>
      <c r="K614" s="206"/>
    </row>
    <row r="615" spans="1:11" ht="22.5" x14ac:dyDescent="0.25">
      <c r="A615" s="271"/>
      <c r="B615" s="231" t="s">
        <v>2613</v>
      </c>
      <c r="C615" s="232" t="s">
        <v>265</v>
      </c>
      <c r="D615" s="87">
        <v>0</v>
      </c>
      <c r="E615" s="87">
        <v>0</v>
      </c>
      <c r="F615" s="278">
        <v>1200000</v>
      </c>
      <c r="G615" s="278">
        <v>3800000</v>
      </c>
      <c r="H615" s="279"/>
      <c r="I615" s="276" t="s">
        <v>4631</v>
      </c>
      <c r="J615" s="85"/>
      <c r="K615" s="389"/>
    </row>
    <row r="616" spans="1:11" ht="22.5" x14ac:dyDescent="0.25">
      <c r="A616" s="206">
        <v>9</v>
      </c>
      <c r="B616" s="233" t="s">
        <v>2614</v>
      </c>
      <c r="C616" s="234" t="s">
        <v>709</v>
      </c>
      <c r="D616" s="90">
        <v>0</v>
      </c>
      <c r="E616" s="90">
        <v>0</v>
      </c>
      <c r="F616" s="218">
        <v>0</v>
      </c>
      <c r="G616" s="219">
        <v>1950000</v>
      </c>
      <c r="H616" s="279"/>
      <c r="I616" s="276" t="s">
        <v>4631</v>
      </c>
      <c r="J616" s="92">
        <v>0</v>
      </c>
      <c r="K616" s="206"/>
    </row>
    <row r="617" spans="1:11" ht="22.5" x14ac:dyDescent="0.25">
      <c r="A617" s="206">
        <v>10</v>
      </c>
      <c r="B617" s="233" t="s">
        <v>2615</v>
      </c>
      <c r="C617" s="234" t="s">
        <v>710</v>
      </c>
      <c r="D617" s="90">
        <v>0</v>
      </c>
      <c r="E617" s="90">
        <v>0</v>
      </c>
      <c r="F617" s="219">
        <v>300000</v>
      </c>
      <c r="G617" s="219">
        <v>1600000</v>
      </c>
      <c r="H617" s="279"/>
      <c r="I617" s="276" t="s">
        <v>4631</v>
      </c>
      <c r="J617" s="92">
        <v>0</v>
      </c>
      <c r="K617" s="206"/>
    </row>
    <row r="618" spans="1:11" ht="22.5" x14ac:dyDescent="0.25">
      <c r="A618" s="206">
        <v>11</v>
      </c>
      <c r="B618" s="233" t="s">
        <v>2616</v>
      </c>
      <c r="C618" s="234" t="s">
        <v>711</v>
      </c>
      <c r="D618" s="90">
        <v>0</v>
      </c>
      <c r="E618" s="90">
        <v>0</v>
      </c>
      <c r="F618" s="219">
        <v>200000</v>
      </c>
      <c r="G618" s="218">
        <v>0</v>
      </c>
      <c r="H618" s="279"/>
      <c r="I618" s="276" t="s">
        <v>4631</v>
      </c>
      <c r="J618" s="92">
        <v>0</v>
      </c>
      <c r="K618" s="206"/>
    </row>
    <row r="619" spans="1:11" ht="22.5" x14ac:dyDescent="0.25">
      <c r="A619" s="206">
        <v>12</v>
      </c>
      <c r="B619" s="233" t="s">
        <v>2617</v>
      </c>
      <c r="C619" s="234" t="s">
        <v>712</v>
      </c>
      <c r="D619" s="90">
        <v>0</v>
      </c>
      <c r="E619" s="90">
        <v>0</v>
      </c>
      <c r="F619" s="219">
        <v>600000</v>
      </c>
      <c r="G619" s="218">
        <v>0</v>
      </c>
      <c r="H619" s="279"/>
      <c r="I619" s="276" t="s">
        <v>4631</v>
      </c>
      <c r="J619" s="92">
        <v>0</v>
      </c>
      <c r="K619" s="206"/>
    </row>
    <row r="620" spans="1:11" ht="22.5" x14ac:dyDescent="0.25">
      <c r="A620" s="206">
        <v>13</v>
      </c>
      <c r="B620" s="233" t="s">
        <v>2618</v>
      </c>
      <c r="C620" s="234" t="s">
        <v>713</v>
      </c>
      <c r="D620" s="90">
        <v>0</v>
      </c>
      <c r="E620" s="90">
        <v>0</v>
      </c>
      <c r="F620" s="218">
        <v>0</v>
      </c>
      <c r="G620" s="218">
        <v>0</v>
      </c>
      <c r="H620" s="279"/>
      <c r="I620" s="276" t="s">
        <v>4631</v>
      </c>
      <c r="J620" s="92">
        <v>0</v>
      </c>
      <c r="K620" s="206"/>
    </row>
    <row r="621" spans="1:11" ht="22.5" x14ac:dyDescent="0.25">
      <c r="A621" s="206">
        <v>14</v>
      </c>
      <c r="B621" s="233" t="s">
        <v>2619</v>
      </c>
      <c r="C621" s="234" t="s">
        <v>714</v>
      </c>
      <c r="D621" s="90">
        <v>0</v>
      </c>
      <c r="E621" s="90">
        <v>0</v>
      </c>
      <c r="F621" s="219">
        <v>100000</v>
      </c>
      <c r="G621" s="219">
        <v>250000</v>
      </c>
      <c r="H621" s="279"/>
      <c r="I621" s="276" t="s">
        <v>4631</v>
      </c>
      <c r="J621" s="92">
        <v>0</v>
      </c>
      <c r="K621" s="206"/>
    </row>
    <row r="622" spans="1:11" ht="22.5" x14ac:dyDescent="0.25">
      <c r="A622" s="271"/>
      <c r="B622" s="231" t="s">
        <v>2620</v>
      </c>
      <c r="C622" s="232" t="s">
        <v>715</v>
      </c>
      <c r="D622" s="87">
        <v>0</v>
      </c>
      <c r="E622" s="87">
        <v>0</v>
      </c>
      <c r="F622" s="280">
        <v>0</v>
      </c>
      <c r="G622" s="278">
        <v>2000000</v>
      </c>
      <c r="H622" s="279"/>
      <c r="I622" s="276" t="s">
        <v>4631</v>
      </c>
      <c r="J622" s="85"/>
      <c r="K622" s="389"/>
    </row>
    <row r="623" spans="1:11" ht="22.5" x14ac:dyDescent="0.25">
      <c r="A623" s="206">
        <v>15</v>
      </c>
      <c r="B623" s="233" t="s">
        <v>2621</v>
      </c>
      <c r="C623" s="234" t="s">
        <v>716</v>
      </c>
      <c r="D623" s="90">
        <v>0</v>
      </c>
      <c r="E623" s="90">
        <v>0</v>
      </c>
      <c r="F623" s="218">
        <v>0</v>
      </c>
      <c r="G623" s="219">
        <v>2000000</v>
      </c>
      <c r="H623" s="279"/>
      <c r="I623" s="276" t="s">
        <v>4631</v>
      </c>
      <c r="J623" s="92">
        <v>0</v>
      </c>
      <c r="K623" s="206"/>
    </row>
    <row r="624" spans="1:11" ht="22.5" x14ac:dyDescent="0.25">
      <c r="A624" s="208" t="s">
        <v>294</v>
      </c>
      <c r="B624" s="52"/>
      <c r="C624" s="237"/>
      <c r="D624" s="93">
        <v>2990000</v>
      </c>
      <c r="E624" s="93">
        <v>1750000</v>
      </c>
      <c r="F624" s="281">
        <v>18000000</v>
      </c>
      <c r="G624" s="281">
        <v>20000000</v>
      </c>
      <c r="H624" s="279"/>
      <c r="I624" s="276" t="s">
        <v>4631</v>
      </c>
      <c r="J624" s="94"/>
      <c r="K624" s="391"/>
    </row>
    <row r="625" spans="1:11" ht="22.5" x14ac:dyDescent="0.25">
      <c r="A625" s="270"/>
      <c r="B625" s="235" t="s">
        <v>295</v>
      </c>
      <c r="C625" s="236"/>
      <c r="D625" s="86"/>
      <c r="E625" s="86"/>
      <c r="F625" s="277"/>
      <c r="G625" s="277"/>
      <c r="H625" s="279"/>
      <c r="I625" s="276" t="s">
        <v>4631</v>
      </c>
      <c r="J625" s="86"/>
      <c r="K625" s="390"/>
    </row>
    <row r="626" spans="1:11" ht="22.5" x14ac:dyDescent="0.25">
      <c r="A626" s="208" t="s">
        <v>294</v>
      </c>
      <c r="B626" s="52"/>
      <c r="C626" s="237"/>
      <c r="D626" s="95"/>
      <c r="E626" s="95"/>
      <c r="F626" s="220"/>
      <c r="G626" s="282">
        <v>0</v>
      </c>
      <c r="H626" s="279"/>
      <c r="I626" s="276" t="s">
        <v>4631</v>
      </c>
      <c r="J626" s="97"/>
      <c r="K626" s="207"/>
    </row>
    <row r="627" spans="1:11" ht="22.5" x14ac:dyDescent="0.25">
      <c r="A627" s="208" t="s">
        <v>296</v>
      </c>
      <c r="B627" s="52"/>
      <c r="C627" s="237"/>
      <c r="D627" s="88">
        <v>2990000</v>
      </c>
      <c r="E627" s="88">
        <v>1750000</v>
      </c>
      <c r="F627" s="278">
        <v>18000000</v>
      </c>
      <c r="G627" s="278">
        <v>20000000</v>
      </c>
      <c r="H627" s="279"/>
      <c r="I627" s="276" t="s">
        <v>4631</v>
      </c>
      <c r="J627" s="97"/>
      <c r="K627" s="207"/>
    </row>
    <row r="628" spans="1:11" ht="22.5" x14ac:dyDescent="0.25">
      <c r="A628" s="269">
        <v>29</v>
      </c>
      <c r="B628" s="589" t="s">
        <v>717</v>
      </c>
      <c r="C628" s="590"/>
      <c r="D628" s="590"/>
      <c r="E628" s="590"/>
      <c r="F628" s="590"/>
      <c r="G628" s="591"/>
      <c r="H628" s="279"/>
      <c r="I628" s="276" t="s">
        <v>4631</v>
      </c>
      <c r="J628" s="85"/>
      <c r="K628" s="389"/>
    </row>
    <row r="629" spans="1:11" ht="22.5" x14ac:dyDescent="0.25">
      <c r="A629" s="270"/>
      <c r="B629" s="592" t="s">
        <v>255</v>
      </c>
      <c r="C629" s="593"/>
      <c r="D629" s="86"/>
      <c r="E629" s="86"/>
      <c r="F629" s="277"/>
      <c r="G629" s="277"/>
      <c r="H629" s="279"/>
      <c r="I629" s="276" t="s">
        <v>4631</v>
      </c>
      <c r="J629" s="86"/>
      <c r="K629" s="390"/>
    </row>
    <row r="630" spans="1:11" ht="22.5" x14ac:dyDescent="0.25">
      <c r="A630" s="271"/>
      <c r="B630" s="231" t="s">
        <v>2622</v>
      </c>
      <c r="C630" s="232" t="s">
        <v>718</v>
      </c>
      <c r="D630" s="88">
        <v>20007998</v>
      </c>
      <c r="E630" s="88">
        <v>500000000</v>
      </c>
      <c r="F630" s="278">
        <v>1050000000</v>
      </c>
      <c r="G630" s="278">
        <v>9500000</v>
      </c>
      <c r="H630" s="279"/>
      <c r="I630" s="276" t="s">
        <v>4631</v>
      </c>
      <c r="J630" s="85"/>
      <c r="K630" s="389"/>
    </row>
    <row r="631" spans="1:11" ht="22.5" x14ac:dyDescent="0.25">
      <c r="A631" s="206">
        <v>1</v>
      </c>
      <c r="B631" s="233" t="s">
        <v>2623</v>
      </c>
      <c r="C631" s="234" t="s">
        <v>719</v>
      </c>
      <c r="D631" s="91">
        <v>12731600</v>
      </c>
      <c r="E631" s="91">
        <v>450000000</v>
      </c>
      <c r="F631" s="219">
        <v>1000000000</v>
      </c>
      <c r="G631" s="218">
        <v>0</v>
      </c>
      <c r="H631" s="279"/>
      <c r="I631" s="276" t="s">
        <v>4631</v>
      </c>
      <c r="J631" s="92">
        <v>0</v>
      </c>
      <c r="K631" s="206"/>
    </row>
    <row r="632" spans="1:11" ht="22.5" x14ac:dyDescent="0.25">
      <c r="A632" s="206">
        <v>2</v>
      </c>
      <c r="B632" s="233" t="s">
        <v>2624</v>
      </c>
      <c r="C632" s="234" t="s">
        <v>720</v>
      </c>
      <c r="D632" s="91">
        <v>7276398</v>
      </c>
      <c r="E632" s="91">
        <v>50000000</v>
      </c>
      <c r="F632" s="219">
        <v>50000000</v>
      </c>
      <c r="G632" s="219">
        <v>7500000</v>
      </c>
      <c r="H632" s="279"/>
      <c r="I632" s="276" t="s">
        <v>4631</v>
      </c>
      <c r="J632" s="92">
        <v>0</v>
      </c>
      <c r="K632" s="206"/>
    </row>
    <row r="633" spans="1:11" ht="22.5" x14ac:dyDescent="0.25">
      <c r="A633" s="206">
        <v>3</v>
      </c>
      <c r="B633" s="233" t="s">
        <v>2625</v>
      </c>
      <c r="C633" s="234" t="s">
        <v>721</v>
      </c>
      <c r="D633" s="90">
        <v>0</v>
      </c>
      <c r="E633" s="90">
        <v>0</v>
      </c>
      <c r="F633" s="218">
        <v>0</v>
      </c>
      <c r="G633" s="218">
        <v>0</v>
      </c>
      <c r="H633" s="279"/>
      <c r="I633" s="276" t="s">
        <v>4631</v>
      </c>
      <c r="J633" s="92">
        <v>0</v>
      </c>
      <c r="K633" s="206"/>
    </row>
    <row r="634" spans="1:11" ht="22.5" x14ac:dyDescent="0.25">
      <c r="A634" s="206">
        <v>4</v>
      </c>
      <c r="B634" s="233" t="s">
        <v>2626</v>
      </c>
      <c r="C634" s="234" t="s">
        <v>722</v>
      </c>
      <c r="D634" s="90">
        <v>0</v>
      </c>
      <c r="E634" s="90">
        <v>0</v>
      </c>
      <c r="F634" s="218">
        <v>0</v>
      </c>
      <c r="G634" s="219">
        <v>2000000</v>
      </c>
      <c r="H634" s="279"/>
      <c r="I634" s="276" t="s">
        <v>4631</v>
      </c>
      <c r="J634" s="92">
        <v>0</v>
      </c>
      <c r="K634" s="206"/>
    </row>
    <row r="635" spans="1:11" ht="22.5" x14ac:dyDescent="0.25">
      <c r="A635" s="271"/>
      <c r="B635" s="231" t="s">
        <v>2627</v>
      </c>
      <c r="C635" s="232" t="s">
        <v>723</v>
      </c>
      <c r="D635" s="87">
        <v>0</v>
      </c>
      <c r="E635" s="87">
        <v>0</v>
      </c>
      <c r="F635" s="278">
        <v>6350000</v>
      </c>
      <c r="G635" s="278">
        <v>9200000</v>
      </c>
      <c r="H635" s="279"/>
      <c r="I635" s="276" t="s">
        <v>4631</v>
      </c>
      <c r="J635" s="85"/>
      <c r="K635" s="389"/>
    </row>
    <row r="636" spans="1:11" ht="33.75" x14ac:dyDescent="0.25">
      <c r="A636" s="206">
        <v>5</v>
      </c>
      <c r="B636" s="233" t="s">
        <v>2628</v>
      </c>
      <c r="C636" s="234" t="s">
        <v>724</v>
      </c>
      <c r="D636" s="90">
        <v>0</v>
      </c>
      <c r="E636" s="90">
        <v>0</v>
      </c>
      <c r="F636" s="218">
        <v>0</v>
      </c>
      <c r="G636" s="218">
        <v>0</v>
      </c>
      <c r="H636" s="279"/>
      <c r="I636" s="276" t="s">
        <v>4631</v>
      </c>
      <c r="J636" s="89" t="s">
        <v>16</v>
      </c>
      <c r="K636" s="206"/>
    </row>
    <row r="637" spans="1:11" ht="22.5" x14ac:dyDescent="0.25">
      <c r="A637" s="206">
        <v>6</v>
      </c>
      <c r="B637" s="233" t="s">
        <v>2629</v>
      </c>
      <c r="C637" s="234" t="s">
        <v>725</v>
      </c>
      <c r="D637" s="90">
        <v>0</v>
      </c>
      <c r="E637" s="90">
        <v>0</v>
      </c>
      <c r="F637" s="218">
        <v>0</v>
      </c>
      <c r="G637" s="218">
        <v>0</v>
      </c>
      <c r="H637" s="279"/>
      <c r="I637" s="276" t="s">
        <v>4631</v>
      </c>
      <c r="J637" s="89" t="s">
        <v>16</v>
      </c>
      <c r="K637" s="206"/>
    </row>
    <row r="638" spans="1:11" ht="22.5" x14ac:dyDescent="0.25">
      <c r="A638" s="206">
        <v>7</v>
      </c>
      <c r="B638" s="233" t="s">
        <v>2630</v>
      </c>
      <c r="C638" s="234" t="s">
        <v>726</v>
      </c>
      <c r="D638" s="90">
        <v>0</v>
      </c>
      <c r="E638" s="90">
        <v>0</v>
      </c>
      <c r="F638" s="219">
        <v>250000</v>
      </c>
      <c r="G638" s="218">
        <v>0</v>
      </c>
      <c r="H638" s="279"/>
      <c r="I638" s="276" t="s">
        <v>4631</v>
      </c>
      <c r="J638" s="92">
        <v>0</v>
      </c>
      <c r="K638" s="206"/>
    </row>
    <row r="639" spans="1:11" ht="22.5" x14ac:dyDescent="0.25">
      <c r="A639" s="206">
        <v>8</v>
      </c>
      <c r="B639" s="233" t="s">
        <v>2631</v>
      </c>
      <c r="C639" s="234" t="s">
        <v>727</v>
      </c>
      <c r="D639" s="90">
        <v>0</v>
      </c>
      <c r="E639" s="90">
        <v>0</v>
      </c>
      <c r="F639" s="219">
        <v>2400000</v>
      </c>
      <c r="G639" s="219">
        <v>200000</v>
      </c>
      <c r="H639" s="279"/>
      <c r="I639" s="276" t="s">
        <v>4631</v>
      </c>
      <c r="J639" s="92">
        <v>0</v>
      </c>
      <c r="K639" s="206"/>
    </row>
    <row r="640" spans="1:11" ht="22.5" x14ac:dyDescent="0.25">
      <c r="A640" s="206">
        <v>9</v>
      </c>
      <c r="B640" s="233" t="s">
        <v>2632</v>
      </c>
      <c r="C640" s="234" t="s">
        <v>728</v>
      </c>
      <c r="D640" s="90">
        <v>0</v>
      </c>
      <c r="E640" s="90">
        <v>0</v>
      </c>
      <c r="F640" s="219">
        <v>1200000</v>
      </c>
      <c r="G640" s="218">
        <v>0</v>
      </c>
      <c r="H640" s="279"/>
      <c r="I640" s="276" t="s">
        <v>4631</v>
      </c>
      <c r="J640" s="92">
        <v>0</v>
      </c>
      <c r="K640" s="206"/>
    </row>
    <row r="641" spans="1:11" ht="22.5" x14ac:dyDescent="0.25">
      <c r="A641" s="206">
        <v>10</v>
      </c>
      <c r="B641" s="233" t="s">
        <v>2633</v>
      </c>
      <c r="C641" s="234" t="s">
        <v>729</v>
      </c>
      <c r="D641" s="90">
        <v>0</v>
      </c>
      <c r="E641" s="90">
        <v>0</v>
      </c>
      <c r="F641" s="219">
        <v>1500000</v>
      </c>
      <c r="G641" s="218">
        <v>0</v>
      </c>
      <c r="H641" s="279"/>
      <c r="I641" s="276" t="s">
        <v>4631</v>
      </c>
      <c r="J641" s="92">
        <v>0</v>
      </c>
      <c r="K641" s="206"/>
    </row>
    <row r="642" spans="1:11" ht="22.5" x14ac:dyDescent="0.25">
      <c r="A642" s="206">
        <v>11</v>
      </c>
      <c r="B642" s="233" t="s">
        <v>2634</v>
      </c>
      <c r="C642" s="234" t="s">
        <v>730</v>
      </c>
      <c r="D642" s="90">
        <v>0</v>
      </c>
      <c r="E642" s="90">
        <v>0</v>
      </c>
      <c r="F642" s="219">
        <v>1000000</v>
      </c>
      <c r="G642" s="218">
        <v>0</v>
      </c>
      <c r="H642" s="279"/>
      <c r="I642" s="276" t="s">
        <v>4631</v>
      </c>
      <c r="J642" s="92">
        <v>0</v>
      </c>
      <c r="K642" s="206"/>
    </row>
    <row r="643" spans="1:11" ht="22.5" x14ac:dyDescent="0.25">
      <c r="A643" s="206">
        <v>12</v>
      </c>
      <c r="B643" s="233" t="s">
        <v>2635</v>
      </c>
      <c r="C643" s="234" t="s">
        <v>731</v>
      </c>
      <c r="D643" s="90">
        <v>0</v>
      </c>
      <c r="E643" s="90">
        <v>0</v>
      </c>
      <c r="F643" s="218">
        <v>0</v>
      </c>
      <c r="G643" s="219">
        <v>9000000</v>
      </c>
      <c r="H643" s="279"/>
      <c r="I643" s="276" t="s">
        <v>4631</v>
      </c>
      <c r="J643" s="92">
        <v>0</v>
      </c>
      <c r="K643" s="206"/>
    </row>
    <row r="644" spans="1:11" ht="22.5" x14ac:dyDescent="0.25">
      <c r="A644" s="271"/>
      <c r="B644" s="231" t="s">
        <v>2636</v>
      </c>
      <c r="C644" s="232" t="s">
        <v>265</v>
      </c>
      <c r="D644" s="88">
        <v>2615888.89</v>
      </c>
      <c r="E644" s="87">
        <v>0</v>
      </c>
      <c r="F644" s="278">
        <v>750000</v>
      </c>
      <c r="G644" s="278">
        <v>1300000</v>
      </c>
      <c r="H644" s="279"/>
      <c r="I644" s="276" t="s">
        <v>4631</v>
      </c>
      <c r="J644" s="85"/>
      <c r="K644" s="389"/>
    </row>
    <row r="645" spans="1:11" ht="22.5" x14ac:dyDescent="0.25">
      <c r="A645" s="206">
        <v>13</v>
      </c>
      <c r="B645" s="233" t="s">
        <v>2637</v>
      </c>
      <c r="C645" s="234" t="s">
        <v>732</v>
      </c>
      <c r="D645" s="90">
        <v>0</v>
      </c>
      <c r="E645" s="90">
        <v>0</v>
      </c>
      <c r="F645" s="218">
        <v>0</v>
      </c>
      <c r="G645" s="218">
        <v>0</v>
      </c>
      <c r="H645" s="279"/>
      <c r="I645" s="276" t="s">
        <v>4631</v>
      </c>
      <c r="J645" s="89" t="s">
        <v>16</v>
      </c>
      <c r="K645" s="206"/>
    </row>
    <row r="646" spans="1:11" ht="22.5" x14ac:dyDescent="0.25">
      <c r="A646" s="206">
        <v>14</v>
      </c>
      <c r="B646" s="233" t="s">
        <v>2638</v>
      </c>
      <c r="C646" s="234" t="s">
        <v>733</v>
      </c>
      <c r="D646" s="90">
        <v>0</v>
      </c>
      <c r="E646" s="90">
        <v>0</v>
      </c>
      <c r="F646" s="218">
        <v>0</v>
      </c>
      <c r="G646" s="219">
        <v>700000</v>
      </c>
      <c r="H646" s="279"/>
      <c r="I646" s="276" t="s">
        <v>4631</v>
      </c>
      <c r="J646" s="89" t="s">
        <v>16</v>
      </c>
      <c r="K646" s="206"/>
    </row>
    <row r="647" spans="1:11" ht="33.75" x14ac:dyDescent="0.25">
      <c r="A647" s="206">
        <v>15</v>
      </c>
      <c r="B647" s="233" t="s">
        <v>2639</v>
      </c>
      <c r="C647" s="234" t="s">
        <v>734</v>
      </c>
      <c r="D647" s="91">
        <v>2615888.89</v>
      </c>
      <c r="E647" s="90">
        <v>0</v>
      </c>
      <c r="F647" s="218">
        <v>0</v>
      </c>
      <c r="G647" s="218">
        <v>0</v>
      </c>
      <c r="H647" s="279"/>
      <c r="I647" s="276" t="s">
        <v>4631</v>
      </c>
      <c r="J647" s="92">
        <v>0</v>
      </c>
      <c r="K647" s="206"/>
    </row>
    <row r="648" spans="1:11" ht="22.5" x14ac:dyDescent="0.25">
      <c r="A648" s="206">
        <v>16</v>
      </c>
      <c r="B648" s="233" t="s">
        <v>2640</v>
      </c>
      <c r="C648" s="234" t="s">
        <v>735</v>
      </c>
      <c r="D648" s="90">
        <v>0</v>
      </c>
      <c r="E648" s="90">
        <v>0</v>
      </c>
      <c r="F648" s="218">
        <v>0</v>
      </c>
      <c r="G648" s="218">
        <v>0</v>
      </c>
      <c r="H648" s="279"/>
      <c r="I648" s="276" t="s">
        <v>4631</v>
      </c>
      <c r="J648" s="92">
        <v>0</v>
      </c>
      <c r="K648" s="206"/>
    </row>
    <row r="649" spans="1:11" ht="22.5" x14ac:dyDescent="0.25">
      <c r="A649" s="206">
        <v>17</v>
      </c>
      <c r="B649" s="233" t="s">
        <v>2641</v>
      </c>
      <c r="C649" s="234" t="s">
        <v>736</v>
      </c>
      <c r="D649" s="90">
        <v>0</v>
      </c>
      <c r="E649" s="90">
        <v>0</v>
      </c>
      <c r="F649" s="219">
        <v>750000</v>
      </c>
      <c r="G649" s="218">
        <v>0</v>
      </c>
      <c r="H649" s="279"/>
      <c r="I649" s="276" t="s">
        <v>4631</v>
      </c>
      <c r="J649" s="92">
        <v>0</v>
      </c>
      <c r="K649" s="206"/>
    </row>
    <row r="650" spans="1:11" ht="22.5" x14ac:dyDescent="0.25">
      <c r="A650" s="206">
        <v>18</v>
      </c>
      <c r="B650" s="233" t="s">
        <v>2642</v>
      </c>
      <c r="C650" s="234" t="s">
        <v>737</v>
      </c>
      <c r="D650" s="90">
        <v>0</v>
      </c>
      <c r="E650" s="90">
        <v>0</v>
      </c>
      <c r="F650" s="218">
        <v>0</v>
      </c>
      <c r="G650" s="219">
        <v>600000</v>
      </c>
      <c r="H650" s="279"/>
      <c r="I650" s="276" t="s">
        <v>4631</v>
      </c>
      <c r="J650" s="92">
        <v>0</v>
      </c>
      <c r="K650" s="206"/>
    </row>
    <row r="651" spans="1:11" ht="22.5" x14ac:dyDescent="0.25">
      <c r="A651" s="208" t="s">
        <v>294</v>
      </c>
      <c r="B651" s="52"/>
      <c r="C651" s="237"/>
      <c r="D651" s="93">
        <v>22623886.890000001</v>
      </c>
      <c r="E651" s="93">
        <v>500000000</v>
      </c>
      <c r="F651" s="281">
        <v>1057100000</v>
      </c>
      <c r="G651" s="281">
        <v>20000000</v>
      </c>
      <c r="H651" s="279"/>
      <c r="I651" s="276" t="s">
        <v>4631</v>
      </c>
      <c r="J651" s="94"/>
      <c r="K651" s="391"/>
    </row>
    <row r="652" spans="1:11" ht="22.5" x14ac:dyDescent="0.25">
      <c r="A652" s="270"/>
      <c r="B652" s="235" t="s">
        <v>295</v>
      </c>
      <c r="C652" s="236"/>
      <c r="D652" s="86"/>
      <c r="E652" s="86"/>
      <c r="F652" s="277"/>
      <c r="G652" s="277"/>
      <c r="H652" s="279"/>
      <c r="I652" s="276" t="s">
        <v>4631</v>
      </c>
      <c r="J652" s="86"/>
      <c r="K652" s="390"/>
    </row>
    <row r="653" spans="1:11" ht="22.5" x14ac:dyDescent="0.25">
      <c r="A653" s="208" t="s">
        <v>294</v>
      </c>
      <c r="B653" s="52"/>
      <c r="C653" s="237"/>
      <c r="D653" s="95"/>
      <c r="E653" s="95"/>
      <c r="F653" s="220"/>
      <c r="G653" s="282">
        <v>0</v>
      </c>
      <c r="H653" s="279"/>
      <c r="I653" s="276" t="s">
        <v>4631</v>
      </c>
      <c r="J653" s="97"/>
      <c r="K653" s="207"/>
    </row>
    <row r="654" spans="1:11" ht="22.5" x14ac:dyDescent="0.25">
      <c r="A654" s="208" t="s">
        <v>296</v>
      </c>
      <c r="B654" s="52"/>
      <c r="C654" s="237"/>
      <c r="D654" s="88">
        <v>22623886.890000001</v>
      </c>
      <c r="E654" s="88">
        <v>500000000</v>
      </c>
      <c r="F654" s="278">
        <v>1057100000</v>
      </c>
      <c r="G654" s="278">
        <v>20000000</v>
      </c>
      <c r="H654" s="279"/>
      <c r="I654" s="276" t="s">
        <v>4631</v>
      </c>
      <c r="J654" s="97"/>
      <c r="K654" s="207"/>
    </row>
    <row r="655" spans="1:11" ht="22.5" x14ac:dyDescent="0.25">
      <c r="A655" s="269">
        <v>31</v>
      </c>
      <c r="B655" s="589" t="s">
        <v>738</v>
      </c>
      <c r="C655" s="590"/>
      <c r="D655" s="590"/>
      <c r="E655" s="590"/>
      <c r="F655" s="590"/>
      <c r="G655" s="591"/>
      <c r="H655" s="279"/>
      <c r="I655" s="276" t="s">
        <v>4631</v>
      </c>
      <c r="J655" s="85"/>
      <c r="K655" s="389"/>
    </row>
    <row r="656" spans="1:11" ht="22.5" x14ac:dyDescent="0.25">
      <c r="A656" s="270"/>
      <c r="B656" s="592" t="s">
        <v>255</v>
      </c>
      <c r="C656" s="593"/>
      <c r="D656" s="86"/>
      <c r="E656" s="86"/>
      <c r="F656" s="277"/>
      <c r="G656" s="277"/>
      <c r="H656" s="279"/>
      <c r="I656" s="276" t="s">
        <v>4631</v>
      </c>
      <c r="J656" s="86"/>
      <c r="K656" s="390"/>
    </row>
    <row r="657" spans="1:11" ht="22.5" x14ac:dyDescent="0.25">
      <c r="A657" s="271"/>
      <c r="B657" s="231" t="s">
        <v>2643</v>
      </c>
      <c r="C657" s="232" t="s">
        <v>739</v>
      </c>
      <c r="D657" s="88">
        <v>8243600</v>
      </c>
      <c r="E657" s="88">
        <v>2500000</v>
      </c>
      <c r="F657" s="278">
        <v>687500000</v>
      </c>
      <c r="G657" s="278">
        <v>702500000</v>
      </c>
      <c r="H657" s="279"/>
      <c r="I657" s="276" t="s">
        <v>4631</v>
      </c>
      <c r="J657" s="85"/>
      <c r="K657" s="389"/>
    </row>
    <row r="658" spans="1:11" ht="22.5" x14ac:dyDescent="0.25">
      <c r="A658" s="206">
        <v>1</v>
      </c>
      <c r="B658" s="233" t="s">
        <v>2644</v>
      </c>
      <c r="C658" s="234" t="s">
        <v>740</v>
      </c>
      <c r="D658" s="91">
        <v>801000</v>
      </c>
      <c r="E658" s="90">
        <v>0</v>
      </c>
      <c r="F658" s="218">
        <v>0</v>
      </c>
      <c r="G658" s="218">
        <v>0</v>
      </c>
      <c r="H658" s="279"/>
      <c r="I658" s="276" t="s">
        <v>4631</v>
      </c>
      <c r="J658" s="92">
        <v>0</v>
      </c>
      <c r="K658" s="206"/>
    </row>
    <row r="659" spans="1:11" ht="22.5" x14ac:dyDescent="0.25">
      <c r="A659" s="206">
        <v>2</v>
      </c>
      <c r="B659" s="233" t="s">
        <v>2645</v>
      </c>
      <c r="C659" s="234" t="s">
        <v>741</v>
      </c>
      <c r="D659" s="90">
        <v>0</v>
      </c>
      <c r="E659" s="90">
        <v>0</v>
      </c>
      <c r="F659" s="218">
        <v>0</v>
      </c>
      <c r="G659" s="218">
        <v>0</v>
      </c>
      <c r="H659" s="279"/>
      <c r="I659" s="276" t="s">
        <v>4631</v>
      </c>
      <c r="J659" s="92">
        <v>0</v>
      </c>
      <c r="K659" s="206"/>
    </row>
    <row r="660" spans="1:11" ht="22.5" x14ac:dyDescent="0.25">
      <c r="A660" s="206">
        <v>3</v>
      </c>
      <c r="B660" s="233" t="s">
        <v>2646</v>
      </c>
      <c r="C660" s="234" t="s">
        <v>742</v>
      </c>
      <c r="D660" s="91">
        <v>845500</v>
      </c>
      <c r="E660" s="91">
        <v>800000</v>
      </c>
      <c r="F660" s="219">
        <v>2000000</v>
      </c>
      <c r="G660" s="219">
        <v>3000000</v>
      </c>
      <c r="H660" s="279"/>
      <c r="I660" s="276" t="s">
        <v>4631</v>
      </c>
      <c r="J660" s="92">
        <v>0</v>
      </c>
      <c r="K660" s="206"/>
    </row>
    <row r="661" spans="1:11" ht="22.5" x14ac:dyDescent="0.25">
      <c r="A661" s="206">
        <v>4</v>
      </c>
      <c r="B661" s="233" t="s">
        <v>2647</v>
      </c>
      <c r="C661" s="234" t="s">
        <v>743</v>
      </c>
      <c r="D661" s="90">
        <v>0</v>
      </c>
      <c r="E661" s="90">
        <v>0</v>
      </c>
      <c r="F661" s="218">
        <v>0</v>
      </c>
      <c r="G661" s="218">
        <v>0</v>
      </c>
      <c r="H661" s="279"/>
      <c r="I661" s="276" t="s">
        <v>4631</v>
      </c>
      <c r="J661" s="92">
        <v>0</v>
      </c>
      <c r="K661" s="206"/>
    </row>
    <row r="662" spans="1:11" ht="22.5" x14ac:dyDescent="0.25">
      <c r="A662" s="206">
        <v>5</v>
      </c>
      <c r="B662" s="233" t="s">
        <v>2648</v>
      </c>
      <c r="C662" s="234" t="s">
        <v>744</v>
      </c>
      <c r="D662" s="90">
        <v>0</v>
      </c>
      <c r="E662" s="90">
        <v>0</v>
      </c>
      <c r="F662" s="218">
        <v>0</v>
      </c>
      <c r="G662" s="218">
        <v>0</v>
      </c>
      <c r="H662" s="279"/>
      <c r="I662" s="276" t="s">
        <v>4631</v>
      </c>
      <c r="J662" s="92">
        <v>0</v>
      </c>
      <c r="K662" s="206"/>
    </row>
    <row r="663" spans="1:11" ht="22.5" x14ac:dyDescent="0.25">
      <c r="A663" s="206">
        <v>6</v>
      </c>
      <c r="B663" s="233" t="s">
        <v>2649</v>
      </c>
      <c r="C663" s="234" t="s">
        <v>745</v>
      </c>
      <c r="D663" s="91">
        <v>900000</v>
      </c>
      <c r="E663" s="90">
        <v>0</v>
      </c>
      <c r="F663" s="218">
        <v>0</v>
      </c>
      <c r="G663" s="218">
        <v>0</v>
      </c>
      <c r="H663" s="279"/>
      <c r="I663" s="276" t="s">
        <v>4631</v>
      </c>
      <c r="J663" s="92">
        <v>0</v>
      </c>
      <c r="K663" s="206"/>
    </row>
    <row r="664" spans="1:11" ht="22.5" x14ac:dyDescent="0.25">
      <c r="A664" s="206">
        <v>7</v>
      </c>
      <c r="B664" s="233" t="s">
        <v>2650</v>
      </c>
      <c r="C664" s="234" t="s">
        <v>746</v>
      </c>
      <c r="D664" s="90">
        <v>0</v>
      </c>
      <c r="E664" s="90">
        <v>0</v>
      </c>
      <c r="F664" s="218">
        <v>0</v>
      </c>
      <c r="G664" s="218">
        <v>0</v>
      </c>
      <c r="H664" s="279"/>
      <c r="I664" s="276" t="s">
        <v>4631</v>
      </c>
      <c r="J664" s="92">
        <v>0</v>
      </c>
      <c r="K664" s="206"/>
    </row>
    <row r="665" spans="1:11" ht="22.5" x14ac:dyDescent="0.25">
      <c r="A665" s="206">
        <v>8</v>
      </c>
      <c r="B665" s="233" t="s">
        <v>2651</v>
      </c>
      <c r="C665" s="234" t="s">
        <v>747</v>
      </c>
      <c r="D665" s="90">
        <v>0</v>
      </c>
      <c r="E665" s="90">
        <v>0</v>
      </c>
      <c r="F665" s="219">
        <v>1000000</v>
      </c>
      <c r="G665" s="219">
        <v>3000000</v>
      </c>
      <c r="H665" s="279"/>
      <c r="I665" s="276" t="s">
        <v>4631</v>
      </c>
      <c r="J665" s="92">
        <v>0</v>
      </c>
      <c r="K665" s="206"/>
    </row>
    <row r="666" spans="1:11" ht="22.5" x14ac:dyDescent="0.25">
      <c r="A666" s="206">
        <v>9</v>
      </c>
      <c r="B666" s="233" t="s">
        <v>2652</v>
      </c>
      <c r="C666" s="234" t="s">
        <v>748</v>
      </c>
      <c r="D666" s="90">
        <v>0</v>
      </c>
      <c r="E666" s="90">
        <v>0</v>
      </c>
      <c r="F666" s="218">
        <v>0</v>
      </c>
      <c r="G666" s="218">
        <v>0</v>
      </c>
      <c r="H666" s="279"/>
      <c r="I666" s="276" t="s">
        <v>4631</v>
      </c>
      <c r="J666" s="92">
        <v>0</v>
      </c>
      <c r="K666" s="206"/>
    </row>
    <row r="667" spans="1:11" ht="22.5" x14ac:dyDescent="0.25">
      <c r="A667" s="206">
        <v>10</v>
      </c>
      <c r="B667" s="233" t="s">
        <v>2653</v>
      </c>
      <c r="C667" s="234" t="s">
        <v>749</v>
      </c>
      <c r="D667" s="91">
        <v>282150</v>
      </c>
      <c r="E667" s="90">
        <v>0</v>
      </c>
      <c r="F667" s="218">
        <v>0</v>
      </c>
      <c r="G667" s="218">
        <v>0</v>
      </c>
      <c r="H667" s="279"/>
      <c r="I667" s="276" t="s">
        <v>4631</v>
      </c>
      <c r="J667" s="92">
        <v>0</v>
      </c>
      <c r="K667" s="206"/>
    </row>
    <row r="668" spans="1:11" ht="22.5" x14ac:dyDescent="0.25">
      <c r="A668" s="206">
        <v>11</v>
      </c>
      <c r="B668" s="233" t="s">
        <v>2654</v>
      </c>
      <c r="C668" s="234" t="s">
        <v>750</v>
      </c>
      <c r="D668" s="90">
        <v>0</v>
      </c>
      <c r="E668" s="90">
        <v>0</v>
      </c>
      <c r="F668" s="218">
        <v>0</v>
      </c>
      <c r="G668" s="219">
        <v>500000</v>
      </c>
      <c r="H668" s="279"/>
      <c r="I668" s="276" t="s">
        <v>4631</v>
      </c>
      <c r="J668" s="92">
        <v>0</v>
      </c>
      <c r="K668" s="206"/>
    </row>
    <row r="669" spans="1:11" ht="22.5" x14ac:dyDescent="0.25">
      <c r="A669" s="206">
        <v>12</v>
      </c>
      <c r="B669" s="233" t="s">
        <v>2655</v>
      </c>
      <c r="C669" s="234" t="s">
        <v>751</v>
      </c>
      <c r="D669" s="90">
        <v>0</v>
      </c>
      <c r="E669" s="90">
        <v>0</v>
      </c>
      <c r="F669" s="218">
        <v>0</v>
      </c>
      <c r="G669" s="218">
        <v>0</v>
      </c>
      <c r="H669" s="279"/>
      <c r="I669" s="276" t="s">
        <v>4631</v>
      </c>
      <c r="J669" s="92">
        <v>0</v>
      </c>
      <c r="K669" s="206"/>
    </row>
    <row r="670" spans="1:11" ht="22.5" x14ac:dyDescent="0.25">
      <c r="A670" s="206">
        <v>13</v>
      </c>
      <c r="B670" s="233" t="s">
        <v>2656</v>
      </c>
      <c r="C670" s="234" t="s">
        <v>752</v>
      </c>
      <c r="D670" s="90">
        <v>0</v>
      </c>
      <c r="E670" s="90">
        <v>0</v>
      </c>
      <c r="F670" s="218">
        <v>0</v>
      </c>
      <c r="G670" s="219">
        <v>2500000</v>
      </c>
      <c r="H670" s="279"/>
      <c r="I670" s="276" t="s">
        <v>4631</v>
      </c>
      <c r="J670" s="92">
        <v>0</v>
      </c>
      <c r="K670" s="206"/>
    </row>
    <row r="671" spans="1:11" ht="22.5" x14ac:dyDescent="0.25">
      <c r="A671" s="206">
        <v>14</v>
      </c>
      <c r="B671" s="233" t="s">
        <v>2657</v>
      </c>
      <c r="C671" s="234" t="s">
        <v>753</v>
      </c>
      <c r="D671" s="91">
        <v>279450</v>
      </c>
      <c r="E671" s="90">
        <v>0</v>
      </c>
      <c r="F671" s="218">
        <v>0</v>
      </c>
      <c r="G671" s="219">
        <v>1000000</v>
      </c>
      <c r="H671" s="279"/>
      <c r="I671" s="276" t="s">
        <v>4631</v>
      </c>
      <c r="J671" s="92">
        <v>0</v>
      </c>
      <c r="K671" s="206"/>
    </row>
    <row r="672" spans="1:11" ht="45" x14ac:dyDescent="0.25">
      <c r="A672" s="206">
        <v>15</v>
      </c>
      <c r="B672" s="233" t="s">
        <v>2658</v>
      </c>
      <c r="C672" s="234" t="s">
        <v>754</v>
      </c>
      <c r="D672" s="90">
        <v>0</v>
      </c>
      <c r="E672" s="90">
        <v>0</v>
      </c>
      <c r="F672" s="218">
        <v>0</v>
      </c>
      <c r="G672" s="218">
        <v>0</v>
      </c>
      <c r="H672" s="279"/>
      <c r="I672" s="276" t="s">
        <v>4631</v>
      </c>
      <c r="J672" s="92">
        <v>0</v>
      </c>
      <c r="K672" s="206"/>
    </row>
    <row r="673" spans="1:11" ht="22.5" x14ac:dyDescent="0.25">
      <c r="A673" s="206">
        <v>16</v>
      </c>
      <c r="B673" s="233" t="s">
        <v>2659</v>
      </c>
      <c r="C673" s="234" t="s">
        <v>755</v>
      </c>
      <c r="D673" s="91">
        <v>2000000</v>
      </c>
      <c r="E673" s="90">
        <v>0</v>
      </c>
      <c r="F673" s="218">
        <v>0</v>
      </c>
      <c r="G673" s="218">
        <v>0</v>
      </c>
      <c r="H673" s="279"/>
      <c r="I673" s="276" t="s">
        <v>4631</v>
      </c>
      <c r="J673" s="92">
        <v>0</v>
      </c>
      <c r="K673" s="206"/>
    </row>
    <row r="674" spans="1:11" ht="22.5" x14ac:dyDescent="0.25">
      <c r="A674" s="206">
        <v>17</v>
      </c>
      <c r="B674" s="233" t="s">
        <v>2660</v>
      </c>
      <c r="C674" s="234" t="s">
        <v>756</v>
      </c>
      <c r="D674" s="90">
        <v>0</v>
      </c>
      <c r="E674" s="90">
        <v>0</v>
      </c>
      <c r="F674" s="218">
        <v>0</v>
      </c>
      <c r="G674" s="218">
        <v>0</v>
      </c>
      <c r="H674" s="279"/>
      <c r="I674" s="276" t="s">
        <v>4631</v>
      </c>
      <c r="J674" s="92">
        <v>0</v>
      </c>
      <c r="K674" s="206"/>
    </row>
    <row r="675" spans="1:11" ht="22.5" x14ac:dyDescent="0.25">
      <c r="A675" s="206">
        <v>18</v>
      </c>
      <c r="B675" s="233" t="s">
        <v>2661</v>
      </c>
      <c r="C675" s="234" t="s">
        <v>757</v>
      </c>
      <c r="D675" s="91">
        <v>700000</v>
      </c>
      <c r="E675" s="90">
        <v>0</v>
      </c>
      <c r="F675" s="218">
        <v>0</v>
      </c>
      <c r="G675" s="219">
        <v>2000000</v>
      </c>
      <c r="H675" s="279"/>
      <c r="I675" s="276" t="s">
        <v>4631</v>
      </c>
      <c r="J675" s="92">
        <v>0</v>
      </c>
      <c r="K675" s="206"/>
    </row>
    <row r="676" spans="1:11" ht="22.5" x14ac:dyDescent="0.25">
      <c r="A676" s="206">
        <v>19</v>
      </c>
      <c r="B676" s="233" t="s">
        <v>2662</v>
      </c>
      <c r="C676" s="234" t="s">
        <v>758</v>
      </c>
      <c r="D676" s="91">
        <v>700000</v>
      </c>
      <c r="E676" s="90">
        <v>0</v>
      </c>
      <c r="F676" s="218">
        <v>0</v>
      </c>
      <c r="G676" s="219">
        <v>2000000</v>
      </c>
      <c r="H676" s="279"/>
      <c r="I676" s="276" t="s">
        <v>4631</v>
      </c>
      <c r="J676" s="92">
        <v>0</v>
      </c>
      <c r="K676" s="206"/>
    </row>
    <row r="677" spans="1:11" ht="33.75" x14ac:dyDescent="0.25">
      <c r="A677" s="206">
        <v>20</v>
      </c>
      <c r="B677" s="233" t="s">
        <v>2663</v>
      </c>
      <c r="C677" s="234" t="s">
        <v>759</v>
      </c>
      <c r="D677" s="91">
        <v>1735500</v>
      </c>
      <c r="E677" s="91">
        <v>1700000</v>
      </c>
      <c r="F677" s="219">
        <v>2500000</v>
      </c>
      <c r="G677" s="219">
        <v>5000000</v>
      </c>
      <c r="H677" s="279"/>
      <c r="I677" s="276" t="s">
        <v>4631</v>
      </c>
      <c r="J677" s="92">
        <v>0</v>
      </c>
      <c r="K677" s="206"/>
    </row>
    <row r="678" spans="1:11" ht="22.5" x14ac:dyDescent="0.25">
      <c r="A678" s="206">
        <v>21</v>
      </c>
      <c r="B678" s="233" t="s">
        <v>2664</v>
      </c>
      <c r="C678" s="234" t="s">
        <v>760</v>
      </c>
      <c r="D678" s="90">
        <v>0</v>
      </c>
      <c r="E678" s="90">
        <v>0</v>
      </c>
      <c r="F678" s="218">
        <v>0</v>
      </c>
      <c r="G678" s="218">
        <v>0</v>
      </c>
      <c r="H678" s="279"/>
      <c r="I678" s="276" t="s">
        <v>4631</v>
      </c>
      <c r="J678" s="92">
        <v>0</v>
      </c>
      <c r="K678" s="206"/>
    </row>
    <row r="679" spans="1:11" ht="22.5" x14ac:dyDescent="0.25">
      <c r="A679" s="206">
        <v>22</v>
      </c>
      <c r="B679" s="233" t="s">
        <v>2665</v>
      </c>
      <c r="C679" s="234" t="s">
        <v>761</v>
      </c>
      <c r="D679" s="90">
        <v>0</v>
      </c>
      <c r="E679" s="90">
        <v>0</v>
      </c>
      <c r="F679" s="219">
        <v>500000</v>
      </c>
      <c r="G679" s="219">
        <v>1000000</v>
      </c>
      <c r="H679" s="279"/>
      <c r="I679" s="276" t="s">
        <v>4631</v>
      </c>
      <c r="J679" s="92">
        <v>0</v>
      </c>
      <c r="K679" s="206"/>
    </row>
    <row r="680" spans="1:11" ht="22.5" x14ac:dyDescent="0.25">
      <c r="A680" s="206">
        <v>23</v>
      </c>
      <c r="B680" s="233" t="s">
        <v>2666</v>
      </c>
      <c r="C680" s="234" t="s">
        <v>762</v>
      </c>
      <c r="D680" s="90">
        <v>0</v>
      </c>
      <c r="E680" s="90">
        <v>0</v>
      </c>
      <c r="F680" s="218">
        <v>0</v>
      </c>
      <c r="G680" s="218">
        <v>0</v>
      </c>
      <c r="H680" s="279"/>
      <c r="I680" s="276" t="s">
        <v>4631</v>
      </c>
      <c r="J680" s="92">
        <v>0</v>
      </c>
      <c r="K680" s="206"/>
    </row>
    <row r="681" spans="1:11" ht="56.25" x14ac:dyDescent="0.25">
      <c r="A681" s="206">
        <v>24</v>
      </c>
      <c r="B681" s="233" t="s">
        <v>2667</v>
      </c>
      <c r="C681" s="234" t="s">
        <v>763</v>
      </c>
      <c r="D681" s="90">
        <v>0</v>
      </c>
      <c r="E681" s="90">
        <v>0</v>
      </c>
      <c r="F681" s="218">
        <v>0</v>
      </c>
      <c r="G681" s="218">
        <v>0</v>
      </c>
      <c r="H681" s="279"/>
      <c r="I681" s="276" t="s">
        <v>4631</v>
      </c>
      <c r="J681" s="92">
        <v>0</v>
      </c>
      <c r="K681" s="206"/>
    </row>
    <row r="682" spans="1:11" ht="33.75" x14ac:dyDescent="0.25">
      <c r="A682" s="206">
        <v>25</v>
      </c>
      <c r="B682" s="233" t="s">
        <v>2668</v>
      </c>
      <c r="C682" s="234" t="s">
        <v>764</v>
      </c>
      <c r="D682" s="90">
        <v>0</v>
      </c>
      <c r="E682" s="90">
        <v>0</v>
      </c>
      <c r="F682" s="218">
        <v>0</v>
      </c>
      <c r="G682" s="218">
        <v>0</v>
      </c>
      <c r="H682" s="279"/>
      <c r="I682" s="276" t="s">
        <v>4631</v>
      </c>
      <c r="J682" s="92">
        <v>0</v>
      </c>
      <c r="K682" s="206"/>
    </row>
    <row r="683" spans="1:11" ht="22.5" x14ac:dyDescent="0.25">
      <c r="A683" s="206">
        <v>26</v>
      </c>
      <c r="B683" s="233" t="s">
        <v>2669</v>
      </c>
      <c r="C683" s="234" t="s">
        <v>765</v>
      </c>
      <c r="D683" s="90">
        <v>0</v>
      </c>
      <c r="E683" s="90">
        <v>0</v>
      </c>
      <c r="F683" s="218">
        <v>0</v>
      </c>
      <c r="G683" s="218">
        <v>0</v>
      </c>
      <c r="H683" s="279"/>
      <c r="I683" s="276" t="s">
        <v>4631</v>
      </c>
      <c r="J683" s="92">
        <v>0</v>
      </c>
      <c r="K683" s="206"/>
    </row>
    <row r="684" spans="1:11" ht="22.5" x14ac:dyDescent="0.25">
      <c r="A684" s="206">
        <v>27</v>
      </c>
      <c r="B684" s="233" t="s">
        <v>2670</v>
      </c>
      <c r="C684" s="234" t="s">
        <v>766</v>
      </c>
      <c r="D684" s="90">
        <v>0</v>
      </c>
      <c r="E684" s="90">
        <v>0</v>
      </c>
      <c r="F684" s="219">
        <v>1500000</v>
      </c>
      <c r="G684" s="219">
        <v>1500000</v>
      </c>
      <c r="H684" s="279"/>
      <c r="I684" s="276" t="s">
        <v>4631</v>
      </c>
      <c r="J684" s="92">
        <v>0</v>
      </c>
      <c r="K684" s="206"/>
    </row>
    <row r="685" spans="1:11" ht="22.5" x14ac:dyDescent="0.25">
      <c r="A685" s="206">
        <v>28</v>
      </c>
      <c r="B685" s="233" t="s">
        <v>2671</v>
      </c>
      <c r="C685" s="234" t="s">
        <v>767</v>
      </c>
      <c r="D685" s="90">
        <v>0</v>
      </c>
      <c r="E685" s="90">
        <v>0</v>
      </c>
      <c r="F685" s="218">
        <v>0</v>
      </c>
      <c r="G685" s="218">
        <v>0</v>
      </c>
      <c r="H685" s="279"/>
      <c r="I685" s="276" t="s">
        <v>4631</v>
      </c>
      <c r="J685" s="92">
        <v>0</v>
      </c>
      <c r="K685" s="206"/>
    </row>
    <row r="686" spans="1:11" ht="22.5" x14ac:dyDescent="0.25">
      <c r="A686" s="206">
        <v>29</v>
      </c>
      <c r="B686" s="233" t="s">
        <v>2672</v>
      </c>
      <c r="C686" s="234" t="s">
        <v>768</v>
      </c>
      <c r="D686" s="90">
        <v>0</v>
      </c>
      <c r="E686" s="90">
        <v>0</v>
      </c>
      <c r="F686" s="219">
        <v>80000000</v>
      </c>
      <c r="G686" s="219">
        <v>80000000</v>
      </c>
      <c r="H686" s="279"/>
      <c r="I686" s="276" t="s">
        <v>4631</v>
      </c>
      <c r="J686" s="92">
        <v>0</v>
      </c>
      <c r="K686" s="206"/>
    </row>
    <row r="687" spans="1:11" ht="22.5" x14ac:dyDescent="0.25">
      <c r="A687" s="206">
        <v>30</v>
      </c>
      <c r="B687" s="233" t="s">
        <v>2673</v>
      </c>
      <c r="C687" s="234" t="s">
        <v>769</v>
      </c>
      <c r="D687" s="90">
        <v>0</v>
      </c>
      <c r="E687" s="90">
        <v>0</v>
      </c>
      <c r="F687" s="218">
        <v>0</v>
      </c>
      <c r="G687" s="218">
        <v>0</v>
      </c>
      <c r="H687" s="279"/>
      <c r="I687" s="276" t="s">
        <v>4631</v>
      </c>
      <c r="J687" s="92">
        <v>0</v>
      </c>
      <c r="K687" s="206"/>
    </row>
    <row r="688" spans="1:11" ht="22.5" x14ac:dyDescent="0.25">
      <c r="A688" s="206">
        <v>31</v>
      </c>
      <c r="B688" s="233" t="s">
        <v>2674</v>
      </c>
      <c r="C688" s="234" t="s">
        <v>770</v>
      </c>
      <c r="D688" s="90">
        <v>0</v>
      </c>
      <c r="E688" s="90">
        <v>0</v>
      </c>
      <c r="F688" s="218">
        <v>0</v>
      </c>
      <c r="G688" s="218">
        <v>0</v>
      </c>
      <c r="H688" s="279"/>
      <c r="I688" s="276" t="s">
        <v>4631</v>
      </c>
      <c r="J688" s="92">
        <v>0</v>
      </c>
      <c r="K688" s="206"/>
    </row>
    <row r="689" spans="1:11" ht="22.5" x14ac:dyDescent="0.25">
      <c r="A689" s="206">
        <v>32</v>
      </c>
      <c r="B689" s="233" t="s">
        <v>2675</v>
      </c>
      <c r="C689" s="234" t="s">
        <v>771</v>
      </c>
      <c r="D689" s="90">
        <v>0</v>
      </c>
      <c r="E689" s="90">
        <v>0</v>
      </c>
      <c r="F689" s="218">
        <v>0</v>
      </c>
      <c r="G689" s="219">
        <v>500000</v>
      </c>
      <c r="H689" s="279"/>
      <c r="I689" s="276" t="s">
        <v>4631</v>
      </c>
      <c r="J689" s="92">
        <v>0</v>
      </c>
      <c r="K689" s="206"/>
    </row>
    <row r="690" spans="1:11" ht="22.5" x14ac:dyDescent="0.25">
      <c r="A690" s="206">
        <v>33</v>
      </c>
      <c r="B690" s="233" t="s">
        <v>2676</v>
      </c>
      <c r="C690" s="234" t="s">
        <v>772</v>
      </c>
      <c r="D690" s="90">
        <v>0</v>
      </c>
      <c r="E690" s="90">
        <v>0</v>
      </c>
      <c r="F690" s="218">
        <v>0</v>
      </c>
      <c r="G690" s="218">
        <v>0</v>
      </c>
      <c r="H690" s="279"/>
      <c r="I690" s="276" t="s">
        <v>4631</v>
      </c>
      <c r="J690" s="92">
        <v>0</v>
      </c>
      <c r="K690" s="206"/>
    </row>
    <row r="691" spans="1:11" ht="22.5" x14ac:dyDescent="0.25">
      <c r="A691" s="206">
        <v>34</v>
      </c>
      <c r="B691" s="233" t="s">
        <v>2677</v>
      </c>
      <c r="C691" s="234" t="s">
        <v>773</v>
      </c>
      <c r="D691" s="90">
        <v>0</v>
      </c>
      <c r="E691" s="90">
        <v>0</v>
      </c>
      <c r="F691" s="219">
        <v>600000000</v>
      </c>
      <c r="G691" s="219">
        <v>600000000</v>
      </c>
      <c r="H691" s="279"/>
      <c r="I691" s="276" t="s">
        <v>4631</v>
      </c>
      <c r="J691" s="92">
        <v>0</v>
      </c>
      <c r="K691" s="206"/>
    </row>
    <row r="692" spans="1:11" ht="22.5" x14ac:dyDescent="0.25">
      <c r="A692" s="206">
        <v>35</v>
      </c>
      <c r="B692" s="233" t="s">
        <v>2678</v>
      </c>
      <c r="C692" s="234" t="s">
        <v>774</v>
      </c>
      <c r="D692" s="90">
        <v>0</v>
      </c>
      <c r="E692" s="90">
        <v>0</v>
      </c>
      <c r="F692" s="218">
        <v>0</v>
      </c>
      <c r="G692" s="219">
        <v>500000</v>
      </c>
      <c r="H692" s="279"/>
      <c r="I692" s="276" t="s">
        <v>4631</v>
      </c>
      <c r="J692" s="92">
        <v>0</v>
      </c>
      <c r="K692" s="206"/>
    </row>
    <row r="693" spans="1:11" ht="22.5" x14ac:dyDescent="0.25">
      <c r="A693" s="271"/>
      <c r="B693" s="231" t="s">
        <v>2679</v>
      </c>
      <c r="C693" s="232" t="s">
        <v>775</v>
      </c>
      <c r="D693" s="88">
        <v>1728400</v>
      </c>
      <c r="E693" s="87">
        <v>0</v>
      </c>
      <c r="F693" s="278">
        <v>6300000</v>
      </c>
      <c r="G693" s="278">
        <v>10500000</v>
      </c>
      <c r="H693" s="279"/>
      <c r="I693" s="276" t="s">
        <v>4631</v>
      </c>
      <c r="J693" s="85"/>
      <c r="K693" s="389"/>
    </row>
    <row r="694" spans="1:11" ht="22.5" x14ac:dyDescent="0.25">
      <c r="A694" s="206">
        <v>36</v>
      </c>
      <c r="B694" s="233" t="s">
        <v>2680</v>
      </c>
      <c r="C694" s="234" t="s">
        <v>776</v>
      </c>
      <c r="D694" s="91">
        <v>1728400</v>
      </c>
      <c r="E694" s="90">
        <v>0</v>
      </c>
      <c r="F694" s="219">
        <v>2500000</v>
      </c>
      <c r="G694" s="219">
        <v>2000000</v>
      </c>
      <c r="H694" s="279"/>
      <c r="I694" s="276" t="s">
        <v>4631</v>
      </c>
      <c r="J694" s="92">
        <v>0</v>
      </c>
      <c r="K694" s="206"/>
    </row>
    <row r="695" spans="1:11" ht="22.5" x14ac:dyDescent="0.25">
      <c r="A695" s="206">
        <v>37</v>
      </c>
      <c r="B695" s="233" t="s">
        <v>2681</v>
      </c>
      <c r="C695" s="234" t="s">
        <v>777</v>
      </c>
      <c r="D695" s="90">
        <v>0</v>
      </c>
      <c r="E695" s="90">
        <v>0</v>
      </c>
      <c r="F695" s="219">
        <v>2500000</v>
      </c>
      <c r="G695" s="219">
        <v>2000000</v>
      </c>
      <c r="H695" s="279"/>
      <c r="I695" s="276" t="s">
        <v>4631</v>
      </c>
      <c r="J695" s="92">
        <v>0</v>
      </c>
      <c r="K695" s="206"/>
    </row>
    <row r="696" spans="1:11" ht="22.5" x14ac:dyDescent="0.25">
      <c r="A696" s="206">
        <v>38</v>
      </c>
      <c r="B696" s="233" t="s">
        <v>2682</v>
      </c>
      <c r="C696" s="234" t="s">
        <v>778</v>
      </c>
      <c r="D696" s="90">
        <v>0</v>
      </c>
      <c r="E696" s="90">
        <v>0</v>
      </c>
      <c r="F696" s="218">
        <v>0</v>
      </c>
      <c r="G696" s="219">
        <v>500000</v>
      </c>
      <c r="H696" s="279"/>
      <c r="I696" s="276" t="s">
        <v>4631</v>
      </c>
      <c r="J696" s="92">
        <v>0</v>
      </c>
      <c r="K696" s="206"/>
    </row>
    <row r="697" spans="1:11" ht="22.5" x14ac:dyDescent="0.25">
      <c r="A697" s="206">
        <v>39</v>
      </c>
      <c r="B697" s="233" t="s">
        <v>2683</v>
      </c>
      <c r="C697" s="234" t="s">
        <v>779</v>
      </c>
      <c r="D697" s="90">
        <v>0</v>
      </c>
      <c r="E697" s="90">
        <v>0</v>
      </c>
      <c r="F697" s="219">
        <v>800000</v>
      </c>
      <c r="G697" s="218">
        <v>0</v>
      </c>
      <c r="H697" s="279"/>
      <c r="I697" s="276" t="s">
        <v>4631</v>
      </c>
      <c r="J697" s="92">
        <v>0</v>
      </c>
      <c r="K697" s="206"/>
    </row>
    <row r="698" spans="1:11" ht="22.5" x14ac:dyDescent="0.25">
      <c r="A698" s="206">
        <v>40</v>
      </c>
      <c r="B698" s="233" t="s">
        <v>2684</v>
      </c>
      <c r="C698" s="234" t="s">
        <v>780</v>
      </c>
      <c r="D698" s="90">
        <v>0</v>
      </c>
      <c r="E698" s="90">
        <v>0</v>
      </c>
      <c r="F698" s="218">
        <v>0</v>
      </c>
      <c r="G698" s="218">
        <v>0</v>
      </c>
      <c r="H698" s="279"/>
      <c r="I698" s="276" t="s">
        <v>4631</v>
      </c>
      <c r="J698" s="92">
        <v>0</v>
      </c>
      <c r="K698" s="206"/>
    </row>
    <row r="699" spans="1:11" ht="22.5" x14ac:dyDescent="0.25">
      <c r="A699" s="206">
        <v>41</v>
      </c>
      <c r="B699" s="233" t="s">
        <v>2685</v>
      </c>
      <c r="C699" s="234" t="s">
        <v>781</v>
      </c>
      <c r="D699" s="90">
        <v>0</v>
      </c>
      <c r="E699" s="90">
        <v>0</v>
      </c>
      <c r="F699" s="218">
        <v>0</v>
      </c>
      <c r="G699" s="218">
        <v>0</v>
      </c>
      <c r="H699" s="279"/>
      <c r="I699" s="276" t="s">
        <v>4631</v>
      </c>
      <c r="J699" s="92">
        <v>0</v>
      </c>
      <c r="K699" s="206"/>
    </row>
    <row r="700" spans="1:11" ht="22.5" x14ac:dyDescent="0.25">
      <c r="A700" s="206">
        <v>42</v>
      </c>
      <c r="B700" s="233" t="s">
        <v>2686</v>
      </c>
      <c r="C700" s="234" t="s">
        <v>782</v>
      </c>
      <c r="D700" s="90">
        <v>0</v>
      </c>
      <c r="E700" s="90">
        <v>0</v>
      </c>
      <c r="F700" s="218">
        <v>0</v>
      </c>
      <c r="G700" s="218">
        <v>0</v>
      </c>
      <c r="H700" s="279"/>
      <c r="I700" s="276" t="s">
        <v>4631</v>
      </c>
      <c r="J700" s="92">
        <v>0</v>
      </c>
      <c r="K700" s="206"/>
    </row>
    <row r="701" spans="1:11" ht="22.5" x14ac:dyDescent="0.25">
      <c r="A701" s="206">
        <v>43</v>
      </c>
      <c r="B701" s="233" t="s">
        <v>2687</v>
      </c>
      <c r="C701" s="234" t="s">
        <v>783</v>
      </c>
      <c r="D701" s="90">
        <v>0</v>
      </c>
      <c r="E701" s="90">
        <v>0</v>
      </c>
      <c r="F701" s="218">
        <v>0</v>
      </c>
      <c r="G701" s="218">
        <v>0</v>
      </c>
      <c r="H701" s="279"/>
      <c r="I701" s="276" t="s">
        <v>4631</v>
      </c>
      <c r="J701" s="92">
        <v>0</v>
      </c>
      <c r="K701" s="206"/>
    </row>
    <row r="702" spans="1:11" ht="22.5" x14ac:dyDescent="0.25">
      <c r="A702" s="206">
        <v>44</v>
      </c>
      <c r="B702" s="233" t="s">
        <v>2688</v>
      </c>
      <c r="C702" s="234" t="s">
        <v>784</v>
      </c>
      <c r="D702" s="90">
        <v>0</v>
      </c>
      <c r="E702" s="90">
        <v>0</v>
      </c>
      <c r="F702" s="219">
        <v>500000</v>
      </c>
      <c r="G702" s="218">
        <v>0</v>
      </c>
      <c r="H702" s="279"/>
      <c r="I702" s="276" t="s">
        <v>4631</v>
      </c>
      <c r="J702" s="92">
        <v>0</v>
      </c>
      <c r="K702" s="206"/>
    </row>
    <row r="703" spans="1:11" ht="22.5" x14ac:dyDescent="0.25">
      <c r="A703" s="206">
        <v>45</v>
      </c>
      <c r="B703" s="233" t="s">
        <v>2689</v>
      </c>
      <c r="C703" s="234" t="s">
        <v>785</v>
      </c>
      <c r="D703" s="90">
        <v>0</v>
      </c>
      <c r="E703" s="90">
        <v>0</v>
      </c>
      <c r="F703" s="218">
        <v>0</v>
      </c>
      <c r="G703" s="219">
        <v>2730000</v>
      </c>
      <c r="H703" s="279"/>
      <c r="I703" s="276" t="s">
        <v>4631</v>
      </c>
      <c r="J703" s="92">
        <v>0</v>
      </c>
      <c r="K703" s="206"/>
    </row>
    <row r="704" spans="1:11" ht="22.5" x14ac:dyDescent="0.25">
      <c r="A704" s="206">
        <v>46</v>
      </c>
      <c r="B704" s="233" t="s">
        <v>2691</v>
      </c>
      <c r="C704" s="234" t="s">
        <v>786</v>
      </c>
      <c r="D704" s="90">
        <v>0</v>
      </c>
      <c r="E704" s="90">
        <v>0</v>
      </c>
      <c r="F704" s="218">
        <v>0</v>
      </c>
      <c r="G704" s="219">
        <v>720000</v>
      </c>
      <c r="H704" s="279"/>
      <c r="I704" s="276" t="s">
        <v>4631</v>
      </c>
      <c r="J704" s="92">
        <v>0</v>
      </c>
      <c r="K704" s="206"/>
    </row>
    <row r="705" spans="1:11" ht="22.5" x14ac:dyDescent="0.25">
      <c r="A705" s="206">
        <v>47</v>
      </c>
      <c r="B705" s="233" t="s">
        <v>2693</v>
      </c>
      <c r="C705" s="234" t="s">
        <v>787</v>
      </c>
      <c r="D705" s="90">
        <v>0</v>
      </c>
      <c r="E705" s="90">
        <v>0</v>
      </c>
      <c r="F705" s="218">
        <v>0</v>
      </c>
      <c r="G705" s="218">
        <v>0</v>
      </c>
      <c r="H705" s="279"/>
      <c r="I705" s="276" t="s">
        <v>4631</v>
      </c>
      <c r="J705" s="92">
        <v>0</v>
      </c>
      <c r="K705" s="206"/>
    </row>
    <row r="706" spans="1:11" ht="22.5" x14ac:dyDescent="0.25">
      <c r="A706" s="206">
        <v>48</v>
      </c>
      <c r="B706" s="233" t="s">
        <v>2695</v>
      </c>
      <c r="C706" s="234" t="s">
        <v>788</v>
      </c>
      <c r="D706" s="90">
        <v>0</v>
      </c>
      <c r="E706" s="90">
        <v>0</v>
      </c>
      <c r="F706" s="218">
        <v>0</v>
      </c>
      <c r="G706" s="218">
        <v>0</v>
      </c>
      <c r="H706" s="279"/>
      <c r="I706" s="276" t="s">
        <v>4631</v>
      </c>
      <c r="J706" s="92">
        <v>0</v>
      </c>
      <c r="K706" s="206"/>
    </row>
    <row r="707" spans="1:11" ht="22.5" x14ac:dyDescent="0.25">
      <c r="A707" s="206">
        <v>49</v>
      </c>
      <c r="B707" s="233" t="s">
        <v>2697</v>
      </c>
      <c r="C707" s="234" t="s">
        <v>789</v>
      </c>
      <c r="D707" s="90">
        <v>0</v>
      </c>
      <c r="E707" s="90">
        <v>0</v>
      </c>
      <c r="F707" s="218">
        <v>0</v>
      </c>
      <c r="G707" s="219">
        <v>160000</v>
      </c>
      <c r="H707" s="279"/>
      <c r="I707" s="276" t="s">
        <v>4631</v>
      </c>
      <c r="J707" s="92">
        <v>0</v>
      </c>
      <c r="K707" s="206"/>
    </row>
    <row r="708" spans="1:11" ht="22.5" x14ac:dyDescent="0.25">
      <c r="A708" s="206">
        <v>50</v>
      </c>
      <c r="B708" s="233" t="s">
        <v>2699</v>
      </c>
      <c r="C708" s="234" t="s">
        <v>790</v>
      </c>
      <c r="D708" s="90">
        <v>0</v>
      </c>
      <c r="E708" s="90">
        <v>0</v>
      </c>
      <c r="F708" s="218">
        <v>0</v>
      </c>
      <c r="G708" s="219">
        <v>140000</v>
      </c>
      <c r="H708" s="279"/>
      <c r="I708" s="276" t="s">
        <v>4631</v>
      </c>
      <c r="J708" s="92">
        <v>0</v>
      </c>
      <c r="K708" s="206"/>
    </row>
    <row r="709" spans="1:11" ht="22.5" x14ac:dyDescent="0.25">
      <c r="A709" s="206">
        <v>51</v>
      </c>
      <c r="B709" s="233" t="s">
        <v>2701</v>
      </c>
      <c r="C709" s="234" t="s">
        <v>791</v>
      </c>
      <c r="D709" s="90">
        <v>0</v>
      </c>
      <c r="E709" s="90">
        <v>0</v>
      </c>
      <c r="F709" s="218">
        <v>0</v>
      </c>
      <c r="G709" s="219">
        <v>100000</v>
      </c>
      <c r="H709" s="279"/>
      <c r="I709" s="276" t="s">
        <v>4631</v>
      </c>
      <c r="J709" s="92">
        <v>0</v>
      </c>
      <c r="K709" s="206"/>
    </row>
    <row r="710" spans="1:11" ht="22.5" x14ac:dyDescent="0.25">
      <c r="A710" s="206">
        <v>52</v>
      </c>
      <c r="B710" s="233" t="s">
        <v>2703</v>
      </c>
      <c r="C710" s="234" t="s">
        <v>792</v>
      </c>
      <c r="D710" s="90">
        <v>0</v>
      </c>
      <c r="E710" s="90">
        <v>0</v>
      </c>
      <c r="F710" s="218">
        <v>0</v>
      </c>
      <c r="G710" s="219">
        <v>160000</v>
      </c>
      <c r="H710" s="279"/>
      <c r="I710" s="276" t="s">
        <v>4631</v>
      </c>
      <c r="J710" s="92">
        <v>0</v>
      </c>
      <c r="K710" s="206"/>
    </row>
    <row r="711" spans="1:11" ht="22.5" x14ac:dyDescent="0.25">
      <c r="A711" s="206">
        <v>53</v>
      </c>
      <c r="B711" s="233" t="s">
        <v>2705</v>
      </c>
      <c r="C711" s="234" t="s">
        <v>793</v>
      </c>
      <c r="D711" s="90">
        <v>0</v>
      </c>
      <c r="E711" s="90">
        <v>0</v>
      </c>
      <c r="F711" s="218">
        <v>0</v>
      </c>
      <c r="G711" s="219">
        <v>140000</v>
      </c>
      <c r="H711" s="279"/>
      <c r="I711" s="276" t="s">
        <v>4631</v>
      </c>
      <c r="J711" s="92">
        <v>0</v>
      </c>
      <c r="K711" s="206"/>
    </row>
    <row r="712" spans="1:11" ht="22.5" x14ac:dyDescent="0.25">
      <c r="A712" s="206">
        <v>54</v>
      </c>
      <c r="B712" s="233" t="s">
        <v>2707</v>
      </c>
      <c r="C712" s="234" t="s">
        <v>794</v>
      </c>
      <c r="D712" s="90">
        <v>0</v>
      </c>
      <c r="E712" s="90">
        <v>0</v>
      </c>
      <c r="F712" s="218">
        <v>0</v>
      </c>
      <c r="G712" s="219">
        <v>100000</v>
      </c>
      <c r="H712" s="279"/>
      <c r="I712" s="276" t="s">
        <v>4631</v>
      </c>
      <c r="J712" s="92">
        <v>0</v>
      </c>
      <c r="K712" s="206"/>
    </row>
    <row r="713" spans="1:11" ht="22.5" x14ac:dyDescent="0.25">
      <c r="A713" s="206">
        <v>55</v>
      </c>
      <c r="B713" s="233" t="s">
        <v>2709</v>
      </c>
      <c r="C713" s="234" t="s">
        <v>795</v>
      </c>
      <c r="D713" s="90">
        <v>0</v>
      </c>
      <c r="E713" s="90">
        <v>0</v>
      </c>
      <c r="F713" s="218">
        <v>0</v>
      </c>
      <c r="G713" s="219">
        <v>500000</v>
      </c>
      <c r="H713" s="279"/>
      <c r="I713" s="276" t="s">
        <v>4631</v>
      </c>
      <c r="J713" s="92">
        <v>0</v>
      </c>
      <c r="K713" s="206"/>
    </row>
    <row r="714" spans="1:11" ht="22.5" x14ac:dyDescent="0.25">
      <c r="A714" s="206">
        <v>56</v>
      </c>
      <c r="B714" s="233" t="s">
        <v>2711</v>
      </c>
      <c r="C714" s="234" t="s">
        <v>796</v>
      </c>
      <c r="D714" s="90">
        <v>0</v>
      </c>
      <c r="E714" s="90">
        <v>0</v>
      </c>
      <c r="F714" s="218">
        <v>0</v>
      </c>
      <c r="G714" s="219">
        <v>500000</v>
      </c>
      <c r="H714" s="279"/>
      <c r="I714" s="276" t="s">
        <v>4631</v>
      </c>
      <c r="J714" s="92">
        <v>0</v>
      </c>
      <c r="K714" s="206"/>
    </row>
    <row r="715" spans="1:11" ht="22.5" x14ac:dyDescent="0.25">
      <c r="A715" s="206">
        <v>57</v>
      </c>
      <c r="B715" s="233" t="s">
        <v>2713</v>
      </c>
      <c r="C715" s="234" t="s">
        <v>797</v>
      </c>
      <c r="D715" s="90">
        <v>0</v>
      </c>
      <c r="E715" s="90">
        <v>0</v>
      </c>
      <c r="F715" s="218">
        <v>0</v>
      </c>
      <c r="G715" s="219">
        <v>500000</v>
      </c>
      <c r="H715" s="279"/>
      <c r="I715" s="276" t="s">
        <v>4631</v>
      </c>
      <c r="J715" s="92">
        <v>0</v>
      </c>
      <c r="K715" s="206"/>
    </row>
    <row r="716" spans="1:11" ht="22.5" x14ac:dyDescent="0.25">
      <c r="A716" s="206">
        <v>58</v>
      </c>
      <c r="B716" s="233" t="s">
        <v>2715</v>
      </c>
      <c r="C716" s="234" t="s">
        <v>798</v>
      </c>
      <c r="D716" s="90">
        <v>0</v>
      </c>
      <c r="E716" s="90">
        <v>0</v>
      </c>
      <c r="F716" s="218">
        <v>0</v>
      </c>
      <c r="G716" s="219">
        <v>100000</v>
      </c>
      <c r="H716" s="279"/>
      <c r="I716" s="276" t="s">
        <v>4631</v>
      </c>
      <c r="J716" s="92">
        <v>0</v>
      </c>
      <c r="K716" s="206"/>
    </row>
    <row r="717" spans="1:11" ht="22.5" x14ac:dyDescent="0.25">
      <c r="A717" s="206">
        <v>59</v>
      </c>
      <c r="B717" s="233" t="s">
        <v>2717</v>
      </c>
      <c r="C717" s="234" t="s">
        <v>799</v>
      </c>
      <c r="D717" s="90">
        <v>0</v>
      </c>
      <c r="E717" s="90">
        <v>0</v>
      </c>
      <c r="F717" s="218">
        <v>0</v>
      </c>
      <c r="G717" s="219">
        <v>150000</v>
      </c>
      <c r="H717" s="279"/>
      <c r="I717" s="276" t="s">
        <v>4631</v>
      </c>
      <c r="J717" s="92">
        <v>0</v>
      </c>
      <c r="K717" s="206"/>
    </row>
    <row r="718" spans="1:11" ht="22.5" x14ac:dyDescent="0.25">
      <c r="A718" s="271"/>
      <c r="B718" s="231" t="s">
        <v>2718</v>
      </c>
      <c r="C718" s="232" t="s">
        <v>800</v>
      </c>
      <c r="D718" s="87">
        <v>0</v>
      </c>
      <c r="E718" s="87">
        <v>0</v>
      </c>
      <c r="F718" s="280">
        <v>0</v>
      </c>
      <c r="G718" s="278">
        <v>3000000</v>
      </c>
      <c r="H718" s="279"/>
      <c r="I718" s="276" t="s">
        <v>4631</v>
      </c>
      <c r="J718" s="85"/>
      <c r="K718" s="389"/>
    </row>
    <row r="719" spans="1:11" ht="67.5" x14ac:dyDescent="0.25">
      <c r="A719" s="206">
        <v>60</v>
      </c>
      <c r="B719" s="233" t="s">
        <v>2720</v>
      </c>
      <c r="C719" s="234" t="s">
        <v>801</v>
      </c>
      <c r="D719" s="90">
        <v>0</v>
      </c>
      <c r="E719" s="90">
        <v>0</v>
      </c>
      <c r="F719" s="218">
        <v>0</v>
      </c>
      <c r="G719" s="219">
        <v>500000</v>
      </c>
      <c r="H719" s="279"/>
      <c r="I719" s="276" t="s">
        <v>4631</v>
      </c>
      <c r="J719" s="92">
        <v>0</v>
      </c>
      <c r="K719" s="206"/>
    </row>
    <row r="720" spans="1:11" ht="22.5" x14ac:dyDescent="0.25">
      <c r="A720" s="206">
        <v>61</v>
      </c>
      <c r="B720" s="233" t="s">
        <v>2722</v>
      </c>
      <c r="C720" s="234" t="s">
        <v>802</v>
      </c>
      <c r="D720" s="90">
        <v>0</v>
      </c>
      <c r="E720" s="90">
        <v>0</v>
      </c>
      <c r="F720" s="218">
        <v>0</v>
      </c>
      <c r="G720" s="219">
        <v>1000000</v>
      </c>
      <c r="H720" s="279"/>
      <c r="I720" s="276" t="s">
        <v>4631</v>
      </c>
      <c r="J720" s="92">
        <v>0</v>
      </c>
      <c r="K720" s="206"/>
    </row>
    <row r="721" spans="1:11" ht="22.5" x14ac:dyDescent="0.25">
      <c r="A721" s="206">
        <v>62</v>
      </c>
      <c r="B721" s="233" t="s">
        <v>2724</v>
      </c>
      <c r="C721" s="234" t="s">
        <v>803</v>
      </c>
      <c r="D721" s="90">
        <v>0</v>
      </c>
      <c r="E721" s="90">
        <v>0</v>
      </c>
      <c r="F721" s="218">
        <v>0</v>
      </c>
      <c r="G721" s="219">
        <v>1500000</v>
      </c>
      <c r="H721" s="279"/>
      <c r="I721" s="276" t="s">
        <v>4631</v>
      </c>
      <c r="J721" s="92">
        <v>0</v>
      </c>
      <c r="K721" s="206"/>
    </row>
    <row r="722" spans="1:11" ht="22.5" x14ac:dyDescent="0.25">
      <c r="A722" s="206">
        <v>63</v>
      </c>
      <c r="B722" s="233" t="s">
        <v>2726</v>
      </c>
      <c r="C722" s="234" t="s">
        <v>804</v>
      </c>
      <c r="D722" s="90">
        <v>0</v>
      </c>
      <c r="E722" s="90">
        <v>0</v>
      </c>
      <c r="F722" s="218">
        <v>0</v>
      </c>
      <c r="G722" s="218">
        <v>0</v>
      </c>
      <c r="H722" s="279"/>
      <c r="I722" s="276" t="s">
        <v>4631</v>
      </c>
      <c r="J722" s="92">
        <v>0</v>
      </c>
      <c r="K722" s="206"/>
    </row>
    <row r="723" spans="1:11" ht="22.5" x14ac:dyDescent="0.25">
      <c r="A723" s="271"/>
      <c r="B723" s="231" t="s">
        <v>2727</v>
      </c>
      <c r="C723" s="232" t="s">
        <v>805</v>
      </c>
      <c r="D723" s="88">
        <v>47085000</v>
      </c>
      <c r="E723" s="88">
        <v>3264000</v>
      </c>
      <c r="F723" s="278">
        <v>82500000</v>
      </c>
      <c r="G723" s="278">
        <v>44200000</v>
      </c>
      <c r="H723" s="279"/>
      <c r="I723" s="276" t="s">
        <v>4631</v>
      </c>
      <c r="J723" s="85"/>
      <c r="K723" s="389"/>
    </row>
    <row r="724" spans="1:11" ht="22.5" x14ac:dyDescent="0.25">
      <c r="A724" s="206">
        <v>64</v>
      </c>
      <c r="B724" s="233" t="s">
        <v>2729</v>
      </c>
      <c r="C724" s="234" t="s">
        <v>806</v>
      </c>
      <c r="D724" s="90">
        <v>0</v>
      </c>
      <c r="E724" s="90">
        <v>0</v>
      </c>
      <c r="F724" s="218">
        <v>0</v>
      </c>
      <c r="G724" s="218">
        <v>0</v>
      </c>
      <c r="H724" s="279"/>
      <c r="I724" s="276" t="s">
        <v>4631</v>
      </c>
      <c r="J724" s="89" t="s">
        <v>16</v>
      </c>
      <c r="K724" s="206"/>
    </row>
    <row r="725" spans="1:11" ht="22.5" x14ac:dyDescent="0.25">
      <c r="A725" s="206">
        <v>65</v>
      </c>
      <c r="B725" s="233" t="s">
        <v>2731</v>
      </c>
      <c r="C725" s="234" t="s">
        <v>807</v>
      </c>
      <c r="D725" s="91">
        <v>42553750</v>
      </c>
      <c r="E725" s="91">
        <v>3264000</v>
      </c>
      <c r="F725" s="219">
        <v>80000000</v>
      </c>
      <c r="G725" s="219">
        <v>4160000</v>
      </c>
      <c r="H725" s="279"/>
      <c r="I725" s="276" t="s">
        <v>4631</v>
      </c>
      <c r="J725" s="89" t="s">
        <v>16</v>
      </c>
      <c r="K725" s="206"/>
    </row>
    <row r="726" spans="1:11" ht="22.5" x14ac:dyDescent="0.25">
      <c r="A726" s="206">
        <v>66</v>
      </c>
      <c r="B726" s="233" t="s">
        <v>2733</v>
      </c>
      <c r="C726" s="234" t="s">
        <v>808</v>
      </c>
      <c r="D726" s="90">
        <v>0</v>
      </c>
      <c r="E726" s="90">
        <v>0</v>
      </c>
      <c r="F726" s="218">
        <v>0</v>
      </c>
      <c r="G726" s="218">
        <v>0</v>
      </c>
      <c r="H726" s="279"/>
      <c r="I726" s="276" t="s">
        <v>4631</v>
      </c>
      <c r="J726" s="89" t="s">
        <v>16</v>
      </c>
      <c r="K726" s="206"/>
    </row>
    <row r="727" spans="1:11" ht="22.5" x14ac:dyDescent="0.25">
      <c r="A727" s="206">
        <v>67</v>
      </c>
      <c r="B727" s="233" t="s">
        <v>2735</v>
      </c>
      <c r="C727" s="234" t="s">
        <v>809</v>
      </c>
      <c r="D727" s="90">
        <v>0</v>
      </c>
      <c r="E727" s="90">
        <v>0</v>
      </c>
      <c r="F727" s="218">
        <v>0</v>
      </c>
      <c r="G727" s="218">
        <v>0</v>
      </c>
      <c r="H727" s="279"/>
      <c r="I727" s="276" t="s">
        <v>4631</v>
      </c>
      <c r="J727" s="92">
        <v>0</v>
      </c>
      <c r="K727" s="206"/>
    </row>
    <row r="728" spans="1:11" ht="22.5" x14ac:dyDescent="0.25">
      <c r="A728" s="206">
        <v>68</v>
      </c>
      <c r="B728" s="233" t="s">
        <v>2737</v>
      </c>
      <c r="C728" s="234" t="s">
        <v>810</v>
      </c>
      <c r="D728" s="90">
        <v>0</v>
      </c>
      <c r="E728" s="90">
        <v>0</v>
      </c>
      <c r="F728" s="218">
        <v>0</v>
      </c>
      <c r="G728" s="219">
        <v>2000000</v>
      </c>
      <c r="H728" s="279"/>
      <c r="I728" s="276" t="s">
        <v>4631</v>
      </c>
      <c r="J728" s="92">
        <v>0</v>
      </c>
      <c r="K728" s="206"/>
    </row>
    <row r="729" spans="1:11" ht="45" x14ac:dyDescent="0.25">
      <c r="A729" s="206">
        <v>69</v>
      </c>
      <c r="B729" s="233" t="s">
        <v>2739</v>
      </c>
      <c r="C729" s="234" t="s">
        <v>811</v>
      </c>
      <c r="D729" s="90">
        <v>0</v>
      </c>
      <c r="E729" s="90">
        <v>0</v>
      </c>
      <c r="F729" s="218">
        <v>0</v>
      </c>
      <c r="G729" s="219">
        <v>1500000</v>
      </c>
      <c r="H729" s="279"/>
      <c r="I729" s="276" t="s">
        <v>4631</v>
      </c>
      <c r="J729" s="92">
        <v>0</v>
      </c>
      <c r="K729" s="206"/>
    </row>
    <row r="730" spans="1:11" ht="45" x14ac:dyDescent="0.25">
      <c r="A730" s="206">
        <v>70</v>
      </c>
      <c r="B730" s="233" t="s">
        <v>2741</v>
      </c>
      <c r="C730" s="234" t="s">
        <v>812</v>
      </c>
      <c r="D730" s="90">
        <v>0</v>
      </c>
      <c r="E730" s="90">
        <v>0</v>
      </c>
      <c r="F730" s="218">
        <v>0</v>
      </c>
      <c r="G730" s="219">
        <v>1000000</v>
      </c>
      <c r="H730" s="279"/>
      <c r="I730" s="276" t="s">
        <v>4631</v>
      </c>
      <c r="J730" s="92">
        <v>0</v>
      </c>
      <c r="K730" s="206"/>
    </row>
    <row r="731" spans="1:11" ht="22.5" x14ac:dyDescent="0.25">
      <c r="A731" s="206">
        <v>71</v>
      </c>
      <c r="B731" s="233" t="s">
        <v>2743</v>
      </c>
      <c r="C731" s="234" t="s">
        <v>813</v>
      </c>
      <c r="D731" s="91">
        <v>981250</v>
      </c>
      <c r="E731" s="90">
        <v>0</v>
      </c>
      <c r="F731" s="218">
        <v>0</v>
      </c>
      <c r="G731" s="218">
        <v>0</v>
      </c>
      <c r="H731" s="279"/>
      <c r="I731" s="276" t="s">
        <v>4631</v>
      </c>
      <c r="J731" s="92">
        <v>0</v>
      </c>
      <c r="K731" s="206"/>
    </row>
    <row r="732" spans="1:11" ht="22.5" x14ac:dyDescent="0.25">
      <c r="A732" s="206">
        <v>72</v>
      </c>
      <c r="B732" s="233" t="s">
        <v>2745</v>
      </c>
      <c r="C732" s="234" t="s">
        <v>814</v>
      </c>
      <c r="D732" s="90">
        <v>0</v>
      </c>
      <c r="E732" s="90">
        <v>0</v>
      </c>
      <c r="F732" s="218">
        <v>0</v>
      </c>
      <c r="G732" s="218">
        <v>0</v>
      </c>
      <c r="H732" s="279"/>
      <c r="I732" s="276" t="s">
        <v>4631</v>
      </c>
      <c r="J732" s="92">
        <v>0</v>
      </c>
      <c r="K732" s="206"/>
    </row>
    <row r="733" spans="1:11" ht="33.75" x14ac:dyDescent="0.25">
      <c r="A733" s="206">
        <v>73</v>
      </c>
      <c r="B733" s="233" t="s">
        <v>2747</v>
      </c>
      <c r="C733" s="234" t="s">
        <v>815</v>
      </c>
      <c r="D733" s="90">
        <v>0</v>
      </c>
      <c r="E733" s="90">
        <v>0</v>
      </c>
      <c r="F733" s="218">
        <v>0</v>
      </c>
      <c r="G733" s="218">
        <v>0</v>
      </c>
      <c r="H733" s="279"/>
      <c r="I733" s="276" t="s">
        <v>4631</v>
      </c>
      <c r="J733" s="92">
        <v>0</v>
      </c>
      <c r="K733" s="206"/>
    </row>
    <row r="734" spans="1:11" ht="22.5" x14ac:dyDescent="0.25">
      <c r="A734" s="206">
        <v>74</v>
      </c>
      <c r="B734" s="233" t="s">
        <v>2749</v>
      </c>
      <c r="C734" s="234" t="s">
        <v>816</v>
      </c>
      <c r="D734" s="90">
        <v>0</v>
      </c>
      <c r="E734" s="90">
        <v>0</v>
      </c>
      <c r="F734" s="218">
        <v>0</v>
      </c>
      <c r="G734" s="218">
        <v>0</v>
      </c>
      <c r="H734" s="279"/>
      <c r="I734" s="276" t="s">
        <v>4631</v>
      </c>
      <c r="J734" s="92">
        <v>0</v>
      </c>
      <c r="K734" s="206"/>
    </row>
    <row r="735" spans="1:11" ht="22.5" x14ac:dyDescent="0.25">
      <c r="A735" s="206">
        <v>75</v>
      </c>
      <c r="B735" s="233" t="s">
        <v>2751</v>
      </c>
      <c r="C735" s="234" t="s">
        <v>817</v>
      </c>
      <c r="D735" s="90">
        <v>0</v>
      </c>
      <c r="E735" s="90">
        <v>0</v>
      </c>
      <c r="F735" s="218">
        <v>0</v>
      </c>
      <c r="G735" s="218">
        <v>0</v>
      </c>
      <c r="H735" s="279"/>
      <c r="I735" s="276" t="s">
        <v>4631</v>
      </c>
      <c r="J735" s="92">
        <v>0</v>
      </c>
      <c r="K735" s="206"/>
    </row>
    <row r="736" spans="1:11" ht="33.75" x14ac:dyDescent="0.25">
      <c r="A736" s="206">
        <v>76</v>
      </c>
      <c r="B736" s="233" t="s">
        <v>2753</v>
      </c>
      <c r="C736" s="234" t="s">
        <v>818</v>
      </c>
      <c r="D736" s="90">
        <v>0</v>
      </c>
      <c r="E736" s="90">
        <v>0</v>
      </c>
      <c r="F736" s="218">
        <v>0</v>
      </c>
      <c r="G736" s="218">
        <v>0</v>
      </c>
      <c r="H736" s="279"/>
      <c r="I736" s="276" t="s">
        <v>4631</v>
      </c>
      <c r="J736" s="92">
        <v>0</v>
      </c>
      <c r="K736" s="206"/>
    </row>
    <row r="737" spans="1:11" ht="22.5" x14ac:dyDescent="0.25">
      <c r="A737" s="206">
        <v>77</v>
      </c>
      <c r="B737" s="233" t="s">
        <v>2755</v>
      </c>
      <c r="C737" s="234" t="s">
        <v>819</v>
      </c>
      <c r="D737" s="90">
        <v>0</v>
      </c>
      <c r="E737" s="90">
        <v>0</v>
      </c>
      <c r="F737" s="218">
        <v>0</v>
      </c>
      <c r="G737" s="218">
        <v>0</v>
      </c>
      <c r="H737" s="279"/>
      <c r="I737" s="276" t="s">
        <v>4631</v>
      </c>
      <c r="J737" s="92">
        <v>0</v>
      </c>
      <c r="K737" s="206"/>
    </row>
    <row r="738" spans="1:11" ht="22.5" x14ac:dyDescent="0.25">
      <c r="A738" s="206">
        <v>78</v>
      </c>
      <c r="B738" s="233" t="s">
        <v>2757</v>
      </c>
      <c r="C738" s="234" t="s">
        <v>820</v>
      </c>
      <c r="D738" s="90">
        <v>0</v>
      </c>
      <c r="E738" s="90">
        <v>0</v>
      </c>
      <c r="F738" s="218">
        <v>0</v>
      </c>
      <c r="G738" s="218">
        <v>0</v>
      </c>
      <c r="H738" s="279"/>
      <c r="I738" s="276" t="s">
        <v>4631</v>
      </c>
      <c r="J738" s="92">
        <v>0</v>
      </c>
      <c r="K738" s="206"/>
    </row>
    <row r="739" spans="1:11" ht="33.75" x14ac:dyDescent="0.25">
      <c r="A739" s="206">
        <v>79</v>
      </c>
      <c r="B739" s="233" t="s">
        <v>2759</v>
      </c>
      <c r="C739" s="234" t="s">
        <v>821</v>
      </c>
      <c r="D739" s="90">
        <v>0</v>
      </c>
      <c r="E739" s="90">
        <v>0</v>
      </c>
      <c r="F739" s="218">
        <v>0</v>
      </c>
      <c r="G739" s="218">
        <v>0</v>
      </c>
      <c r="H739" s="279"/>
      <c r="I739" s="276" t="s">
        <v>4631</v>
      </c>
      <c r="J739" s="92">
        <v>0</v>
      </c>
      <c r="K739" s="206"/>
    </row>
    <row r="740" spans="1:11" ht="22.5" x14ac:dyDescent="0.25">
      <c r="A740" s="206">
        <v>80</v>
      </c>
      <c r="B740" s="233" t="s">
        <v>2761</v>
      </c>
      <c r="C740" s="234" t="s">
        <v>822</v>
      </c>
      <c r="D740" s="90">
        <v>0</v>
      </c>
      <c r="E740" s="90">
        <v>0</v>
      </c>
      <c r="F740" s="219">
        <v>1000000</v>
      </c>
      <c r="G740" s="219">
        <v>2000000</v>
      </c>
      <c r="H740" s="279"/>
      <c r="I740" s="276" t="s">
        <v>4631</v>
      </c>
      <c r="J740" s="92">
        <v>0</v>
      </c>
      <c r="K740" s="206"/>
    </row>
    <row r="741" spans="1:11" ht="22.5" x14ac:dyDescent="0.25">
      <c r="A741" s="206">
        <v>81</v>
      </c>
      <c r="B741" s="233" t="s">
        <v>2763</v>
      </c>
      <c r="C741" s="234" t="s">
        <v>823</v>
      </c>
      <c r="D741" s="90">
        <v>0</v>
      </c>
      <c r="E741" s="90">
        <v>0</v>
      </c>
      <c r="F741" s="218">
        <v>0</v>
      </c>
      <c r="G741" s="218">
        <v>0</v>
      </c>
      <c r="H741" s="279"/>
      <c r="I741" s="276" t="s">
        <v>4631</v>
      </c>
      <c r="J741" s="92">
        <v>0</v>
      </c>
      <c r="K741" s="206"/>
    </row>
    <row r="742" spans="1:11" ht="33.75" x14ac:dyDescent="0.25">
      <c r="A742" s="206">
        <v>82</v>
      </c>
      <c r="B742" s="233" t="s">
        <v>2765</v>
      </c>
      <c r="C742" s="234" t="s">
        <v>824</v>
      </c>
      <c r="D742" s="91">
        <v>3550000</v>
      </c>
      <c r="E742" s="90">
        <v>0</v>
      </c>
      <c r="F742" s="218">
        <v>0</v>
      </c>
      <c r="G742" s="219">
        <v>2000000</v>
      </c>
      <c r="H742" s="279"/>
      <c r="I742" s="276" t="s">
        <v>4631</v>
      </c>
      <c r="J742" s="92">
        <v>0</v>
      </c>
      <c r="K742" s="206"/>
    </row>
    <row r="743" spans="1:11" ht="22.5" x14ac:dyDescent="0.25">
      <c r="A743" s="206">
        <v>83</v>
      </c>
      <c r="B743" s="233" t="s">
        <v>2767</v>
      </c>
      <c r="C743" s="234" t="s">
        <v>825</v>
      </c>
      <c r="D743" s="90">
        <v>0</v>
      </c>
      <c r="E743" s="90">
        <v>0</v>
      </c>
      <c r="F743" s="218">
        <v>0</v>
      </c>
      <c r="G743" s="218">
        <v>0</v>
      </c>
      <c r="H743" s="279"/>
      <c r="I743" s="276" t="s">
        <v>4631</v>
      </c>
      <c r="J743" s="92">
        <v>0</v>
      </c>
      <c r="K743" s="206"/>
    </row>
    <row r="744" spans="1:11" ht="22.5" x14ac:dyDescent="0.25">
      <c r="A744" s="206">
        <v>84</v>
      </c>
      <c r="B744" s="233" t="s">
        <v>2769</v>
      </c>
      <c r="C744" s="234" t="s">
        <v>826</v>
      </c>
      <c r="D744" s="90">
        <v>0</v>
      </c>
      <c r="E744" s="90">
        <v>0</v>
      </c>
      <c r="F744" s="218">
        <v>0</v>
      </c>
      <c r="G744" s="218">
        <v>0</v>
      </c>
      <c r="H744" s="279"/>
      <c r="I744" s="276" t="s">
        <v>4631</v>
      </c>
      <c r="J744" s="92">
        <v>0</v>
      </c>
      <c r="K744" s="206"/>
    </row>
    <row r="745" spans="1:11" ht="22.5" x14ac:dyDescent="0.25">
      <c r="A745" s="206">
        <v>85</v>
      </c>
      <c r="B745" s="233" t="s">
        <v>2771</v>
      </c>
      <c r="C745" s="234" t="s">
        <v>827</v>
      </c>
      <c r="D745" s="90">
        <v>0</v>
      </c>
      <c r="E745" s="90">
        <v>0</v>
      </c>
      <c r="F745" s="219">
        <v>1500000</v>
      </c>
      <c r="G745" s="218">
        <v>0</v>
      </c>
      <c r="H745" s="279"/>
      <c r="I745" s="276" t="s">
        <v>4631</v>
      </c>
      <c r="J745" s="92">
        <v>0</v>
      </c>
      <c r="K745" s="206"/>
    </row>
    <row r="746" spans="1:11" ht="22.5" x14ac:dyDescent="0.25">
      <c r="A746" s="206">
        <v>86</v>
      </c>
      <c r="B746" s="233" t="s">
        <v>2773</v>
      </c>
      <c r="C746" s="234" t="s">
        <v>828</v>
      </c>
      <c r="D746" s="90">
        <v>0</v>
      </c>
      <c r="E746" s="90">
        <v>0</v>
      </c>
      <c r="F746" s="218">
        <v>0</v>
      </c>
      <c r="G746" s="218">
        <v>0</v>
      </c>
      <c r="H746" s="279"/>
      <c r="I746" s="276" t="s">
        <v>4631</v>
      </c>
      <c r="J746" s="92">
        <v>0</v>
      </c>
      <c r="K746" s="206"/>
    </row>
    <row r="747" spans="1:11" ht="22.5" x14ac:dyDescent="0.25">
      <c r="A747" s="206">
        <v>87</v>
      </c>
      <c r="B747" s="233" t="s">
        <v>2775</v>
      </c>
      <c r="C747" s="234" t="s">
        <v>829</v>
      </c>
      <c r="D747" s="90">
        <v>0</v>
      </c>
      <c r="E747" s="90">
        <v>0</v>
      </c>
      <c r="F747" s="218">
        <v>0</v>
      </c>
      <c r="G747" s="218">
        <v>0</v>
      </c>
      <c r="H747" s="279"/>
      <c r="I747" s="276" t="s">
        <v>4631</v>
      </c>
      <c r="J747" s="92">
        <v>0</v>
      </c>
      <c r="K747" s="206"/>
    </row>
    <row r="748" spans="1:11" ht="33.75" x14ac:dyDescent="0.25">
      <c r="A748" s="206">
        <v>88</v>
      </c>
      <c r="B748" s="233" t="s">
        <v>2777</v>
      </c>
      <c r="C748" s="234" t="s">
        <v>830</v>
      </c>
      <c r="D748" s="90">
        <v>0</v>
      </c>
      <c r="E748" s="90">
        <v>0</v>
      </c>
      <c r="F748" s="218">
        <v>0</v>
      </c>
      <c r="G748" s="219">
        <v>5000000</v>
      </c>
      <c r="H748" s="279"/>
      <c r="I748" s="276" t="s">
        <v>4631</v>
      </c>
      <c r="J748" s="92">
        <v>0</v>
      </c>
      <c r="K748" s="206"/>
    </row>
    <row r="749" spans="1:11" ht="22.5" x14ac:dyDescent="0.25">
      <c r="A749" s="206">
        <v>89</v>
      </c>
      <c r="B749" s="233" t="s">
        <v>2779</v>
      </c>
      <c r="C749" s="234" t="s">
        <v>831</v>
      </c>
      <c r="D749" s="90">
        <v>0</v>
      </c>
      <c r="E749" s="90">
        <v>0</v>
      </c>
      <c r="F749" s="218">
        <v>0</v>
      </c>
      <c r="G749" s="219">
        <v>350000</v>
      </c>
      <c r="H749" s="279"/>
      <c r="I749" s="276" t="s">
        <v>4631</v>
      </c>
      <c r="J749" s="92">
        <v>0</v>
      </c>
      <c r="K749" s="206"/>
    </row>
    <row r="750" spans="1:11" ht="33.75" x14ac:dyDescent="0.25">
      <c r="A750" s="206">
        <v>90</v>
      </c>
      <c r="B750" s="233" t="s">
        <v>2781</v>
      </c>
      <c r="C750" s="234" t="s">
        <v>832</v>
      </c>
      <c r="D750" s="90">
        <v>0</v>
      </c>
      <c r="E750" s="90">
        <v>0</v>
      </c>
      <c r="F750" s="218">
        <v>0</v>
      </c>
      <c r="G750" s="219">
        <v>250000</v>
      </c>
      <c r="H750" s="279"/>
      <c r="I750" s="276" t="s">
        <v>4631</v>
      </c>
      <c r="J750" s="92">
        <v>0</v>
      </c>
      <c r="K750" s="206"/>
    </row>
    <row r="751" spans="1:11" ht="22.5" x14ac:dyDescent="0.25">
      <c r="A751" s="206">
        <v>91</v>
      </c>
      <c r="B751" s="233" t="s">
        <v>2783</v>
      </c>
      <c r="C751" s="234" t="s">
        <v>833</v>
      </c>
      <c r="D751" s="90">
        <v>0</v>
      </c>
      <c r="E751" s="90">
        <v>0</v>
      </c>
      <c r="F751" s="218">
        <v>0</v>
      </c>
      <c r="G751" s="219">
        <v>200000</v>
      </c>
      <c r="H751" s="279"/>
      <c r="I751" s="276" t="s">
        <v>4631</v>
      </c>
      <c r="J751" s="92">
        <v>0</v>
      </c>
      <c r="K751" s="206"/>
    </row>
    <row r="752" spans="1:11" ht="33.75" x14ac:dyDescent="0.25">
      <c r="A752" s="206">
        <v>92</v>
      </c>
      <c r="B752" s="233" t="s">
        <v>2785</v>
      </c>
      <c r="C752" s="234" t="s">
        <v>834</v>
      </c>
      <c r="D752" s="90">
        <v>0</v>
      </c>
      <c r="E752" s="90">
        <v>0</v>
      </c>
      <c r="F752" s="218">
        <v>0</v>
      </c>
      <c r="G752" s="219">
        <v>200000</v>
      </c>
      <c r="H752" s="279"/>
      <c r="I752" s="276" t="s">
        <v>4631</v>
      </c>
      <c r="J752" s="92">
        <v>0</v>
      </c>
      <c r="K752" s="206"/>
    </row>
    <row r="753" spans="1:11" ht="22.5" x14ac:dyDescent="0.25">
      <c r="A753" s="206">
        <v>93</v>
      </c>
      <c r="B753" s="233" t="s">
        <v>2787</v>
      </c>
      <c r="C753" s="234" t="s">
        <v>835</v>
      </c>
      <c r="D753" s="90">
        <v>0</v>
      </c>
      <c r="E753" s="90">
        <v>0</v>
      </c>
      <c r="F753" s="218">
        <v>0</v>
      </c>
      <c r="G753" s="219">
        <v>400000</v>
      </c>
      <c r="H753" s="279"/>
      <c r="I753" s="276" t="s">
        <v>4631</v>
      </c>
      <c r="J753" s="92">
        <v>0</v>
      </c>
      <c r="K753" s="206"/>
    </row>
    <row r="754" spans="1:11" ht="22.5" x14ac:dyDescent="0.25">
      <c r="A754" s="206">
        <v>94</v>
      </c>
      <c r="B754" s="233" t="s">
        <v>2789</v>
      </c>
      <c r="C754" s="234" t="s">
        <v>836</v>
      </c>
      <c r="D754" s="90">
        <v>0</v>
      </c>
      <c r="E754" s="90">
        <v>0</v>
      </c>
      <c r="F754" s="218">
        <v>0</v>
      </c>
      <c r="G754" s="219">
        <v>350000</v>
      </c>
      <c r="H754" s="279"/>
      <c r="I754" s="276" t="s">
        <v>4631</v>
      </c>
      <c r="J754" s="92">
        <v>0</v>
      </c>
      <c r="K754" s="206"/>
    </row>
    <row r="755" spans="1:11" ht="22.5" x14ac:dyDescent="0.25">
      <c r="A755" s="206">
        <v>95</v>
      </c>
      <c r="B755" s="233" t="s">
        <v>2791</v>
      </c>
      <c r="C755" s="234" t="s">
        <v>837</v>
      </c>
      <c r="D755" s="90">
        <v>0</v>
      </c>
      <c r="E755" s="90">
        <v>0</v>
      </c>
      <c r="F755" s="218">
        <v>0</v>
      </c>
      <c r="G755" s="219">
        <v>500000</v>
      </c>
      <c r="H755" s="279"/>
      <c r="I755" s="276" t="s">
        <v>4631</v>
      </c>
      <c r="J755" s="92">
        <v>0</v>
      </c>
      <c r="K755" s="206"/>
    </row>
    <row r="756" spans="1:11" ht="22.5" x14ac:dyDescent="0.25">
      <c r="A756" s="206">
        <v>96</v>
      </c>
      <c r="B756" s="233" t="s">
        <v>2793</v>
      </c>
      <c r="C756" s="234" t="s">
        <v>838</v>
      </c>
      <c r="D756" s="90">
        <v>0</v>
      </c>
      <c r="E756" s="90">
        <v>0</v>
      </c>
      <c r="F756" s="218">
        <v>0</v>
      </c>
      <c r="G756" s="219">
        <v>100000</v>
      </c>
      <c r="H756" s="279"/>
      <c r="I756" s="276" t="s">
        <v>4631</v>
      </c>
      <c r="J756" s="92">
        <v>0</v>
      </c>
      <c r="K756" s="206"/>
    </row>
    <row r="757" spans="1:11" ht="22.5" x14ac:dyDescent="0.25">
      <c r="A757" s="206">
        <v>97</v>
      </c>
      <c r="B757" s="233" t="s">
        <v>2795</v>
      </c>
      <c r="C757" s="234" t="s">
        <v>839</v>
      </c>
      <c r="D757" s="90">
        <v>0</v>
      </c>
      <c r="E757" s="90">
        <v>0</v>
      </c>
      <c r="F757" s="218">
        <v>0</v>
      </c>
      <c r="G757" s="219">
        <v>150000</v>
      </c>
      <c r="H757" s="279"/>
      <c r="I757" s="276" t="s">
        <v>4631</v>
      </c>
      <c r="J757" s="92">
        <v>0</v>
      </c>
      <c r="K757" s="206"/>
    </row>
    <row r="758" spans="1:11" ht="22.5" x14ac:dyDescent="0.25">
      <c r="A758" s="206">
        <v>98</v>
      </c>
      <c r="B758" s="233" t="s">
        <v>2797</v>
      </c>
      <c r="C758" s="234" t="s">
        <v>840</v>
      </c>
      <c r="D758" s="90">
        <v>0</v>
      </c>
      <c r="E758" s="90">
        <v>0</v>
      </c>
      <c r="F758" s="218">
        <v>0</v>
      </c>
      <c r="G758" s="219">
        <v>3600000</v>
      </c>
      <c r="H758" s="279"/>
      <c r="I758" s="276" t="s">
        <v>4631</v>
      </c>
      <c r="J758" s="92">
        <v>0</v>
      </c>
      <c r="K758" s="206"/>
    </row>
    <row r="759" spans="1:11" ht="22.5" x14ac:dyDescent="0.25">
      <c r="A759" s="206">
        <v>99</v>
      </c>
      <c r="B759" s="233" t="s">
        <v>2799</v>
      </c>
      <c r="C759" s="234" t="s">
        <v>841</v>
      </c>
      <c r="D759" s="90">
        <v>0</v>
      </c>
      <c r="E759" s="90">
        <v>0</v>
      </c>
      <c r="F759" s="218">
        <v>0</v>
      </c>
      <c r="G759" s="219">
        <v>7000000</v>
      </c>
      <c r="H759" s="279"/>
      <c r="I759" s="276" t="s">
        <v>4631</v>
      </c>
      <c r="J759" s="92">
        <v>0</v>
      </c>
      <c r="K759" s="206"/>
    </row>
    <row r="760" spans="1:11" ht="22.5" x14ac:dyDescent="0.25">
      <c r="A760" s="206">
        <v>100</v>
      </c>
      <c r="B760" s="233" t="s">
        <v>2801</v>
      </c>
      <c r="C760" s="234" t="s">
        <v>842</v>
      </c>
      <c r="D760" s="90">
        <v>0</v>
      </c>
      <c r="E760" s="90">
        <v>0</v>
      </c>
      <c r="F760" s="218">
        <v>0</v>
      </c>
      <c r="G760" s="219">
        <v>790000</v>
      </c>
      <c r="H760" s="279"/>
      <c r="I760" s="276" t="s">
        <v>4631</v>
      </c>
      <c r="J760" s="92">
        <v>0</v>
      </c>
      <c r="K760" s="206"/>
    </row>
    <row r="761" spans="1:11" ht="22.5" x14ac:dyDescent="0.25">
      <c r="A761" s="206">
        <v>101</v>
      </c>
      <c r="B761" s="233" t="s">
        <v>2803</v>
      </c>
      <c r="C761" s="234" t="s">
        <v>843</v>
      </c>
      <c r="D761" s="90">
        <v>0</v>
      </c>
      <c r="E761" s="90">
        <v>0</v>
      </c>
      <c r="F761" s="218">
        <v>0</v>
      </c>
      <c r="G761" s="219">
        <v>3500000</v>
      </c>
      <c r="H761" s="279"/>
      <c r="I761" s="276" t="s">
        <v>4631</v>
      </c>
      <c r="J761" s="92">
        <v>0</v>
      </c>
      <c r="K761" s="206"/>
    </row>
    <row r="762" spans="1:11" ht="22.5" x14ac:dyDescent="0.25">
      <c r="A762" s="206">
        <v>102</v>
      </c>
      <c r="B762" s="233" t="s">
        <v>2805</v>
      </c>
      <c r="C762" s="234" t="s">
        <v>844</v>
      </c>
      <c r="D762" s="90">
        <v>0</v>
      </c>
      <c r="E762" s="90">
        <v>0</v>
      </c>
      <c r="F762" s="218">
        <v>0</v>
      </c>
      <c r="G762" s="219">
        <v>6000000</v>
      </c>
      <c r="H762" s="279"/>
      <c r="I762" s="276" t="s">
        <v>4631</v>
      </c>
      <c r="J762" s="92">
        <v>0</v>
      </c>
      <c r="K762" s="206"/>
    </row>
    <row r="763" spans="1:11" ht="22.5" x14ac:dyDescent="0.25">
      <c r="A763" s="206">
        <v>103</v>
      </c>
      <c r="B763" s="233" t="s">
        <v>2807</v>
      </c>
      <c r="C763" s="234" t="s">
        <v>845</v>
      </c>
      <c r="D763" s="90">
        <v>0</v>
      </c>
      <c r="E763" s="90">
        <v>0</v>
      </c>
      <c r="F763" s="218">
        <v>0</v>
      </c>
      <c r="G763" s="219">
        <v>900000</v>
      </c>
      <c r="H763" s="279"/>
      <c r="I763" s="276" t="s">
        <v>4631</v>
      </c>
      <c r="J763" s="92">
        <v>0</v>
      </c>
      <c r="K763" s="206"/>
    </row>
    <row r="764" spans="1:11" ht="22.5" x14ac:dyDescent="0.25">
      <c r="A764" s="206">
        <v>104</v>
      </c>
      <c r="B764" s="233" t="s">
        <v>2809</v>
      </c>
      <c r="C764" s="234" t="s">
        <v>846</v>
      </c>
      <c r="D764" s="90">
        <v>0</v>
      </c>
      <c r="E764" s="90">
        <v>0</v>
      </c>
      <c r="F764" s="218">
        <v>0</v>
      </c>
      <c r="G764" s="219">
        <v>1500000</v>
      </c>
      <c r="H764" s="279"/>
      <c r="I764" s="276" t="s">
        <v>4631</v>
      </c>
      <c r="J764" s="92">
        <v>0</v>
      </c>
      <c r="K764" s="206"/>
    </row>
    <row r="765" spans="1:11" ht="22.5" x14ac:dyDescent="0.25">
      <c r="A765" s="206">
        <v>105</v>
      </c>
      <c r="B765" s="233" t="s">
        <v>2811</v>
      </c>
      <c r="C765" s="234" t="s">
        <v>847</v>
      </c>
      <c r="D765" s="90">
        <v>0</v>
      </c>
      <c r="E765" s="90">
        <v>0</v>
      </c>
      <c r="F765" s="218">
        <v>0</v>
      </c>
      <c r="G765" s="219">
        <v>750000</v>
      </c>
      <c r="H765" s="279"/>
      <c r="I765" s="276" t="s">
        <v>4631</v>
      </c>
      <c r="J765" s="92">
        <v>0</v>
      </c>
      <c r="K765" s="206"/>
    </row>
    <row r="766" spans="1:11" ht="22.5" x14ac:dyDescent="0.25">
      <c r="A766" s="271"/>
      <c r="B766" s="231" t="s">
        <v>2812</v>
      </c>
      <c r="C766" s="232" t="s">
        <v>848</v>
      </c>
      <c r="D766" s="88">
        <v>6338000</v>
      </c>
      <c r="E766" s="87">
        <v>0</v>
      </c>
      <c r="F766" s="278">
        <v>5000000</v>
      </c>
      <c r="G766" s="278">
        <v>16800000</v>
      </c>
      <c r="H766" s="279"/>
      <c r="I766" s="276" t="s">
        <v>4631</v>
      </c>
      <c r="J766" s="85"/>
      <c r="K766" s="389"/>
    </row>
    <row r="767" spans="1:11" ht="22.5" x14ac:dyDescent="0.25">
      <c r="A767" s="206">
        <v>106</v>
      </c>
      <c r="B767" s="233" t="s">
        <v>2814</v>
      </c>
      <c r="C767" s="234" t="s">
        <v>849</v>
      </c>
      <c r="D767" s="90">
        <v>0</v>
      </c>
      <c r="E767" s="90">
        <v>0</v>
      </c>
      <c r="F767" s="218">
        <v>0</v>
      </c>
      <c r="G767" s="218">
        <v>0</v>
      </c>
      <c r="H767" s="279"/>
      <c r="I767" s="276" t="s">
        <v>4631</v>
      </c>
      <c r="J767" s="89" t="s">
        <v>16</v>
      </c>
      <c r="K767" s="206"/>
    </row>
    <row r="768" spans="1:11" ht="22.5" x14ac:dyDescent="0.25">
      <c r="A768" s="206">
        <v>107</v>
      </c>
      <c r="B768" s="233" t="s">
        <v>2816</v>
      </c>
      <c r="C768" s="234" t="s">
        <v>850</v>
      </c>
      <c r="D768" s="90">
        <v>0</v>
      </c>
      <c r="E768" s="90">
        <v>0</v>
      </c>
      <c r="F768" s="218">
        <v>0</v>
      </c>
      <c r="G768" s="219">
        <v>1000000</v>
      </c>
      <c r="H768" s="279"/>
      <c r="I768" s="276" t="s">
        <v>4631</v>
      </c>
      <c r="J768" s="89" t="s">
        <v>16</v>
      </c>
      <c r="K768" s="206"/>
    </row>
    <row r="769" spans="1:11" ht="22.5" x14ac:dyDescent="0.25">
      <c r="A769" s="206">
        <v>108</v>
      </c>
      <c r="B769" s="233" t="s">
        <v>2818</v>
      </c>
      <c r="C769" s="234" t="s">
        <v>851</v>
      </c>
      <c r="D769" s="90">
        <v>0</v>
      </c>
      <c r="E769" s="90">
        <v>0</v>
      </c>
      <c r="F769" s="218">
        <v>0</v>
      </c>
      <c r="G769" s="218">
        <v>0</v>
      </c>
      <c r="H769" s="279"/>
      <c r="I769" s="276" t="s">
        <v>4631</v>
      </c>
      <c r="J769" s="89" t="s">
        <v>16</v>
      </c>
      <c r="K769" s="206"/>
    </row>
    <row r="770" spans="1:11" ht="22.5" x14ac:dyDescent="0.25">
      <c r="A770" s="206">
        <v>109</v>
      </c>
      <c r="B770" s="233" t="s">
        <v>2820</v>
      </c>
      <c r="C770" s="234" t="s">
        <v>852</v>
      </c>
      <c r="D770" s="90">
        <v>0</v>
      </c>
      <c r="E770" s="90">
        <v>0</v>
      </c>
      <c r="F770" s="218">
        <v>0</v>
      </c>
      <c r="G770" s="218">
        <v>0</v>
      </c>
      <c r="H770" s="279"/>
      <c r="I770" s="276" t="s">
        <v>4631</v>
      </c>
      <c r="J770" s="89" t="s">
        <v>16</v>
      </c>
      <c r="K770" s="206"/>
    </row>
    <row r="771" spans="1:11" ht="22.5" x14ac:dyDescent="0.25">
      <c r="A771" s="206">
        <v>110</v>
      </c>
      <c r="B771" s="233" t="s">
        <v>2822</v>
      </c>
      <c r="C771" s="234" t="s">
        <v>853</v>
      </c>
      <c r="D771" s="90">
        <v>0</v>
      </c>
      <c r="E771" s="90">
        <v>0</v>
      </c>
      <c r="F771" s="218">
        <v>0</v>
      </c>
      <c r="G771" s="218">
        <v>0</v>
      </c>
      <c r="H771" s="279"/>
      <c r="I771" s="276" t="s">
        <v>4631</v>
      </c>
      <c r="J771" s="92">
        <v>0</v>
      </c>
      <c r="K771" s="206"/>
    </row>
    <row r="772" spans="1:11" ht="22.5" x14ac:dyDescent="0.25">
      <c r="A772" s="206">
        <v>111</v>
      </c>
      <c r="B772" s="233" t="s">
        <v>2824</v>
      </c>
      <c r="C772" s="234" t="s">
        <v>854</v>
      </c>
      <c r="D772" s="90">
        <v>0</v>
      </c>
      <c r="E772" s="90">
        <v>0</v>
      </c>
      <c r="F772" s="219">
        <v>1000000</v>
      </c>
      <c r="G772" s="219">
        <v>2500000</v>
      </c>
      <c r="H772" s="279"/>
      <c r="I772" s="276" t="s">
        <v>4631</v>
      </c>
      <c r="J772" s="92">
        <v>0</v>
      </c>
      <c r="K772" s="206"/>
    </row>
    <row r="773" spans="1:11" ht="22.5" x14ac:dyDescent="0.25">
      <c r="A773" s="206">
        <v>112</v>
      </c>
      <c r="B773" s="233" t="s">
        <v>2826</v>
      </c>
      <c r="C773" s="234" t="s">
        <v>855</v>
      </c>
      <c r="D773" s="91">
        <v>2450000</v>
      </c>
      <c r="E773" s="90">
        <v>0</v>
      </c>
      <c r="F773" s="218">
        <v>0</v>
      </c>
      <c r="G773" s="219">
        <v>2300000</v>
      </c>
      <c r="H773" s="279"/>
      <c r="I773" s="276" t="s">
        <v>4631</v>
      </c>
      <c r="J773" s="92">
        <v>0</v>
      </c>
      <c r="K773" s="206"/>
    </row>
    <row r="774" spans="1:11" ht="22.5" x14ac:dyDescent="0.25">
      <c r="A774" s="206">
        <v>113</v>
      </c>
      <c r="B774" s="233" t="s">
        <v>2828</v>
      </c>
      <c r="C774" s="234" t="s">
        <v>856</v>
      </c>
      <c r="D774" s="90">
        <v>0</v>
      </c>
      <c r="E774" s="90">
        <v>0</v>
      </c>
      <c r="F774" s="218">
        <v>0</v>
      </c>
      <c r="G774" s="219">
        <v>800000</v>
      </c>
      <c r="H774" s="279"/>
      <c r="I774" s="276" t="s">
        <v>4631</v>
      </c>
      <c r="J774" s="92">
        <v>0</v>
      </c>
      <c r="K774" s="206"/>
    </row>
    <row r="775" spans="1:11" ht="22.5" x14ac:dyDescent="0.25">
      <c r="A775" s="206">
        <v>114</v>
      </c>
      <c r="B775" s="233" t="s">
        <v>2830</v>
      </c>
      <c r="C775" s="234" t="s">
        <v>857</v>
      </c>
      <c r="D775" s="91">
        <v>2600000</v>
      </c>
      <c r="E775" s="90">
        <v>0</v>
      </c>
      <c r="F775" s="218">
        <v>0</v>
      </c>
      <c r="G775" s="219">
        <v>1000000</v>
      </c>
      <c r="H775" s="279"/>
      <c r="I775" s="276" t="s">
        <v>4631</v>
      </c>
      <c r="J775" s="92">
        <v>0</v>
      </c>
      <c r="K775" s="206"/>
    </row>
    <row r="776" spans="1:11" ht="22.5" x14ac:dyDescent="0.25">
      <c r="A776" s="206">
        <v>115</v>
      </c>
      <c r="B776" s="233" t="s">
        <v>2832</v>
      </c>
      <c r="C776" s="234" t="s">
        <v>858</v>
      </c>
      <c r="D776" s="90">
        <v>0</v>
      </c>
      <c r="E776" s="90">
        <v>0</v>
      </c>
      <c r="F776" s="218">
        <v>0</v>
      </c>
      <c r="G776" s="219">
        <v>1000000</v>
      </c>
      <c r="H776" s="279"/>
      <c r="I776" s="276" t="s">
        <v>4631</v>
      </c>
      <c r="J776" s="92">
        <v>0</v>
      </c>
      <c r="K776" s="206"/>
    </row>
    <row r="777" spans="1:11" ht="22.5" x14ac:dyDescent="0.25">
      <c r="A777" s="206">
        <v>116</v>
      </c>
      <c r="B777" s="233" t="s">
        <v>2834</v>
      </c>
      <c r="C777" s="234" t="s">
        <v>859</v>
      </c>
      <c r="D777" s="90">
        <v>0</v>
      </c>
      <c r="E777" s="90">
        <v>0</v>
      </c>
      <c r="F777" s="218">
        <v>0</v>
      </c>
      <c r="G777" s="218">
        <v>0</v>
      </c>
      <c r="H777" s="279"/>
      <c r="I777" s="276" t="s">
        <v>4631</v>
      </c>
      <c r="J777" s="92">
        <v>0</v>
      </c>
      <c r="K777" s="206"/>
    </row>
    <row r="778" spans="1:11" ht="22.5" x14ac:dyDescent="0.25">
      <c r="A778" s="206">
        <v>117</v>
      </c>
      <c r="B778" s="233" t="s">
        <v>2836</v>
      </c>
      <c r="C778" s="234" t="s">
        <v>860</v>
      </c>
      <c r="D778" s="90">
        <v>0</v>
      </c>
      <c r="E778" s="90">
        <v>0</v>
      </c>
      <c r="F778" s="219">
        <v>2000000</v>
      </c>
      <c r="G778" s="219">
        <v>2000000</v>
      </c>
      <c r="H778" s="279"/>
      <c r="I778" s="276" t="s">
        <v>4631</v>
      </c>
      <c r="J778" s="92">
        <v>0</v>
      </c>
      <c r="K778" s="206"/>
    </row>
    <row r="779" spans="1:11" ht="22.5" x14ac:dyDescent="0.25">
      <c r="A779" s="206">
        <v>118</v>
      </c>
      <c r="B779" s="233" t="s">
        <v>2838</v>
      </c>
      <c r="C779" s="234" t="s">
        <v>861</v>
      </c>
      <c r="D779" s="90">
        <v>0</v>
      </c>
      <c r="E779" s="90">
        <v>0</v>
      </c>
      <c r="F779" s="218">
        <v>0</v>
      </c>
      <c r="G779" s="219">
        <v>1000000</v>
      </c>
      <c r="H779" s="279"/>
      <c r="I779" s="276" t="s">
        <v>4631</v>
      </c>
      <c r="J779" s="92">
        <v>0</v>
      </c>
      <c r="K779" s="206"/>
    </row>
    <row r="780" spans="1:11" ht="22.5" x14ac:dyDescent="0.25">
      <c r="A780" s="206">
        <v>119</v>
      </c>
      <c r="B780" s="233" t="s">
        <v>2840</v>
      </c>
      <c r="C780" s="234" t="s">
        <v>862</v>
      </c>
      <c r="D780" s="90">
        <v>0</v>
      </c>
      <c r="E780" s="90">
        <v>0</v>
      </c>
      <c r="F780" s="218">
        <v>0</v>
      </c>
      <c r="G780" s="218">
        <v>0</v>
      </c>
      <c r="H780" s="279"/>
      <c r="I780" s="276" t="s">
        <v>4631</v>
      </c>
      <c r="J780" s="92">
        <v>0</v>
      </c>
      <c r="K780" s="206"/>
    </row>
    <row r="781" spans="1:11" ht="22.5" x14ac:dyDescent="0.25">
      <c r="A781" s="206">
        <v>120</v>
      </c>
      <c r="B781" s="233" t="s">
        <v>2842</v>
      </c>
      <c r="C781" s="234" t="s">
        <v>863</v>
      </c>
      <c r="D781" s="90">
        <v>0</v>
      </c>
      <c r="E781" s="90">
        <v>0</v>
      </c>
      <c r="F781" s="218">
        <v>0</v>
      </c>
      <c r="G781" s="218">
        <v>0</v>
      </c>
      <c r="H781" s="279"/>
      <c r="I781" s="276" t="s">
        <v>4631</v>
      </c>
      <c r="J781" s="92">
        <v>0</v>
      </c>
      <c r="K781" s="206"/>
    </row>
    <row r="782" spans="1:11" ht="22.5" x14ac:dyDescent="0.25">
      <c r="A782" s="206">
        <v>121</v>
      </c>
      <c r="B782" s="233" t="s">
        <v>2844</v>
      </c>
      <c r="C782" s="234" t="s">
        <v>864</v>
      </c>
      <c r="D782" s="91">
        <v>1288000</v>
      </c>
      <c r="E782" s="90">
        <v>0</v>
      </c>
      <c r="F782" s="219">
        <v>2000000</v>
      </c>
      <c r="G782" s="219">
        <v>3000000</v>
      </c>
      <c r="H782" s="279"/>
      <c r="I782" s="276" t="s">
        <v>4631</v>
      </c>
      <c r="J782" s="92">
        <v>0</v>
      </c>
      <c r="K782" s="206"/>
    </row>
    <row r="783" spans="1:11" ht="22.5" x14ac:dyDescent="0.25">
      <c r="A783" s="206">
        <v>122</v>
      </c>
      <c r="B783" s="233" t="s">
        <v>2846</v>
      </c>
      <c r="C783" s="234" t="s">
        <v>865</v>
      </c>
      <c r="D783" s="90">
        <v>0</v>
      </c>
      <c r="E783" s="90">
        <v>0</v>
      </c>
      <c r="F783" s="218">
        <v>0</v>
      </c>
      <c r="G783" s="219">
        <v>200000</v>
      </c>
      <c r="H783" s="279"/>
      <c r="I783" s="276" t="s">
        <v>4631</v>
      </c>
      <c r="J783" s="92">
        <v>0</v>
      </c>
      <c r="K783" s="206"/>
    </row>
    <row r="784" spans="1:11" ht="22.5" x14ac:dyDescent="0.25">
      <c r="A784" s="206">
        <v>123</v>
      </c>
      <c r="B784" s="233" t="s">
        <v>2848</v>
      </c>
      <c r="C784" s="234" t="s">
        <v>866</v>
      </c>
      <c r="D784" s="90">
        <v>0</v>
      </c>
      <c r="E784" s="90">
        <v>0</v>
      </c>
      <c r="F784" s="218">
        <v>0</v>
      </c>
      <c r="G784" s="219">
        <v>1000000</v>
      </c>
      <c r="H784" s="279"/>
      <c r="I784" s="276" t="s">
        <v>4631</v>
      </c>
      <c r="J784" s="92">
        <v>0</v>
      </c>
      <c r="K784" s="206"/>
    </row>
    <row r="785" spans="1:11" ht="22.5" x14ac:dyDescent="0.25">
      <c r="A785" s="206">
        <v>124</v>
      </c>
      <c r="B785" s="233" t="s">
        <v>2850</v>
      </c>
      <c r="C785" s="234" t="s">
        <v>867</v>
      </c>
      <c r="D785" s="90">
        <v>0</v>
      </c>
      <c r="E785" s="90">
        <v>0</v>
      </c>
      <c r="F785" s="218">
        <v>0</v>
      </c>
      <c r="G785" s="219">
        <v>1000000</v>
      </c>
      <c r="H785" s="279"/>
      <c r="I785" s="276" t="s">
        <v>4631</v>
      </c>
      <c r="J785" s="92">
        <v>0</v>
      </c>
      <c r="K785" s="206"/>
    </row>
    <row r="786" spans="1:11" ht="22.5" x14ac:dyDescent="0.25">
      <c r="A786" s="271"/>
      <c r="B786" s="231" t="s">
        <v>2853</v>
      </c>
      <c r="C786" s="232" t="s">
        <v>868</v>
      </c>
      <c r="D786" s="88">
        <v>2002000</v>
      </c>
      <c r="E786" s="87">
        <v>0</v>
      </c>
      <c r="F786" s="278">
        <v>1066414285.72</v>
      </c>
      <c r="G786" s="278">
        <v>1592700000</v>
      </c>
      <c r="H786" s="279"/>
      <c r="I786" s="276" t="s">
        <v>4631</v>
      </c>
      <c r="J786" s="85"/>
      <c r="K786" s="389"/>
    </row>
    <row r="787" spans="1:11" ht="22.5" x14ac:dyDescent="0.25">
      <c r="A787" s="206">
        <v>127</v>
      </c>
      <c r="B787" s="233" t="s">
        <v>2855</v>
      </c>
      <c r="C787" s="234" t="s">
        <v>869</v>
      </c>
      <c r="D787" s="91">
        <v>1102000</v>
      </c>
      <c r="E787" s="90">
        <v>0</v>
      </c>
      <c r="F787" s="219">
        <v>700000</v>
      </c>
      <c r="G787" s="219">
        <v>2000000</v>
      </c>
      <c r="H787" s="279"/>
      <c r="I787" s="276" t="s">
        <v>4631</v>
      </c>
      <c r="J787" s="92">
        <v>0</v>
      </c>
      <c r="K787" s="206"/>
    </row>
    <row r="788" spans="1:11" ht="22.5" x14ac:dyDescent="0.25">
      <c r="A788" s="206">
        <v>128</v>
      </c>
      <c r="B788" s="233" t="s">
        <v>2857</v>
      </c>
      <c r="C788" s="234" t="s">
        <v>870</v>
      </c>
      <c r="D788" s="91">
        <v>900000</v>
      </c>
      <c r="E788" s="90">
        <v>0</v>
      </c>
      <c r="F788" s="218">
        <v>0</v>
      </c>
      <c r="G788" s="219">
        <v>1000000</v>
      </c>
      <c r="H788" s="279"/>
      <c r="I788" s="276" t="s">
        <v>4631</v>
      </c>
      <c r="J788" s="92">
        <v>0</v>
      </c>
      <c r="K788" s="206"/>
    </row>
    <row r="789" spans="1:11" ht="22.5" x14ac:dyDescent="0.25">
      <c r="A789" s="206">
        <v>129</v>
      </c>
      <c r="B789" s="233" t="s">
        <v>2859</v>
      </c>
      <c r="C789" s="234" t="s">
        <v>871</v>
      </c>
      <c r="D789" s="90">
        <v>0</v>
      </c>
      <c r="E789" s="90">
        <v>0</v>
      </c>
      <c r="F789" s="218">
        <v>0</v>
      </c>
      <c r="G789" s="218">
        <v>0</v>
      </c>
      <c r="H789" s="279"/>
      <c r="I789" s="276" t="s">
        <v>4631</v>
      </c>
      <c r="J789" s="92">
        <v>0</v>
      </c>
      <c r="K789" s="206"/>
    </row>
    <row r="790" spans="1:11" ht="67.5" x14ac:dyDescent="0.25">
      <c r="A790" s="206">
        <v>130</v>
      </c>
      <c r="B790" s="233" t="s">
        <v>2861</v>
      </c>
      <c r="C790" s="234" t="s">
        <v>872</v>
      </c>
      <c r="D790" s="90">
        <v>0</v>
      </c>
      <c r="E790" s="90">
        <v>0</v>
      </c>
      <c r="F790" s="219">
        <v>500000000</v>
      </c>
      <c r="G790" s="219">
        <v>995400000</v>
      </c>
      <c r="H790" s="286">
        <f>G790</f>
        <v>995400000</v>
      </c>
      <c r="I790" s="276" t="s">
        <v>5898</v>
      </c>
      <c r="J790" s="276" t="s">
        <v>5898</v>
      </c>
      <c r="K790" s="276" t="s">
        <v>7262</v>
      </c>
    </row>
    <row r="791" spans="1:11" ht="22.5" x14ac:dyDescent="0.25">
      <c r="A791" s="206">
        <v>131</v>
      </c>
      <c r="B791" s="233" t="s">
        <v>2863</v>
      </c>
      <c r="C791" s="234" t="s">
        <v>873</v>
      </c>
      <c r="D791" s="90">
        <v>0</v>
      </c>
      <c r="E791" s="90">
        <v>0</v>
      </c>
      <c r="F791" s="219">
        <v>514285714.29000002</v>
      </c>
      <c r="G791" s="219">
        <v>514300000</v>
      </c>
      <c r="H791" s="279"/>
      <c r="I791" s="276" t="s">
        <v>4631</v>
      </c>
      <c r="J791" s="92">
        <v>0</v>
      </c>
      <c r="K791" s="206"/>
    </row>
    <row r="792" spans="1:11" ht="22.5" x14ac:dyDescent="0.25">
      <c r="A792" s="206">
        <v>132</v>
      </c>
      <c r="B792" s="233" t="s">
        <v>2865</v>
      </c>
      <c r="C792" s="234" t="s">
        <v>874</v>
      </c>
      <c r="D792" s="90">
        <v>0</v>
      </c>
      <c r="E792" s="90">
        <v>0</v>
      </c>
      <c r="F792" s="219">
        <v>51428571.43</v>
      </c>
      <c r="G792" s="219">
        <v>80000000</v>
      </c>
      <c r="H792" s="279"/>
      <c r="I792" s="276" t="s">
        <v>4631</v>
      </c>
      <c r="J792" s="92">
        <v>0</v>
      </c>
      <c r="K792" s="206"/>
    </row>
    <row r="793" spans="1:11" ht="22.5" x14ac:dyDescent="0.25">
      <c r="A793" s="271"/>
      <c r="B793" s="231" t="s">
        <v>2866</v>
      </c>
      <c r="C793" s="232" t="s">
        <v>875</v>
      </c>
      <c r="D793" s="88">
        <v>5000000</v>
      </c>
      <c r="E793" s="87">
        <v>0</v>
      </c>
      <c r="F793" s="280">
        <v>0</v>
      </c>
      <c r="G793" s="280">
        <v>0</v>
      </c>
      <c r="H793" s="279"/>
      <c r="I793" s="276" t="s">
        <v>4631</v>
      </c>
      <c r="J793" s="85"/>
      <c r="K793" s="389"/>
    </row>
    <row r="794" spans="1:11" ht="22.5" x14ac:dyDescent="0.25">
      <c r="A794" s="206">
        <v>139</v>
      </c>
      <c r="B794" s="233" t="s">
        <v>2874</v>
      </c>
      <c r="C794" s="234" t="s">
        <v>388</v>
      </c>
      <c r="D794" s="91">
        <v>5000000</v>
      </c>
      <c r="E794" s="90">
        <v>0</v>
      </c>
      <c r="F794" s="218">
        <v>0</v>
      </c>
      <c r="G794" s="218">
        <v>0</v>
      </c>
      <c r="H794" s="279"/>
      <c r="I794" s="276" t="s">
        <v>4631</v>
      </c>
      <c r="J794" s="92">
        <v>0</v>
      </c>
      <c r="K794" s="206"/>
    </row>
    <row r="795" spans="1:11" ht="22.5" x14ac:dyDescent="0.25">
      <c r="A795" s="208" t="s">
        <v>294</v>
      </c>
      <c r="B795" s="52"/>
      <c r="C795" s="237"/>
      <c r="D795" s="93">
        <v>70397000</v>
      </c>
      <c r="E795" s="93">
        <v>5764000</v>
      </c>
      <c r="F795" s="281">
        <v>1847714285.72</v>
      </c>
      <c r="G795" s="281">
        <v>2369700000</v>
      </c>
      <c r="H795" s="279"/>
      <c r="I795" s="276" t="s">
        <v>4631</v>
      </c>
      <c r="J795" s="94"/>
      <c r="K795" s="391"/>
    </row>
    <row r="796" spans="1:11" ht="22.5" x14ac:dyDescent="0.25">
      <c r="A796" s="270"/>
      <c r="B796" s="235" t="s">
        <v>295</v>
      </c>
      <c r="C796" s="236"/>
      <c r="D796" s="86"/>
      <c r="E796" s="86"/>
      <c r="F796" s="277"/>
      <c r="G796" s="277"/>
      <c r="H796" s="279"/>
      <c r="I796" s="276" t="s">
        <v>4631</v>
      </c>
      <c r="J796" s="86"/>
      <c r="K796" s="390"/>
    </row>
    <row r="797" spans="1:11" ht="22.5" x14ac:dyDescent="0.25">
      <c r="A797" s="272"/>
      <c r="B797" s="238" t="s">
        <v>2875</v>
      </c>
      <c r="C797" s="239" t="s">
        <v>876</v>
      </c>
      <c r="D797" s="98"/>
      <c r="E797" s="98"/>
      <c r="F797" s="283"/>
      <c r="G797" s="284">
        <v>2594700000</v>
      </c>
      <c r="H797" s="279"/>
      <c r="I797" s="276" t="s">
        <v>4631</v>
      </c>
      <c r="J797" s="98"/>
      <c r="K797" s="392"/>
    </row>
    <row r="798" spans="1:11" ht="22.5" x14ac:dyDescent="0.25">
      <c r="A798" s="273"/>
      <c r="B798" s="231" t="s">
        <v>2876</v>
      </c>
      <c r="C798" s="232" t="s">
        <v>877</v>
      </c>
      <c r="D798" s="85"/>
      <c r="E798" s="85"/>
      <c r="F798" s="285"/>
      <c r="G798" s="278">
        <v>225000000</v>
      </c>
      <c r="H798" s="279"/>
      <c r="I798" s="276" t="s">
        <v>4631</v>
      </c>
      <c r="J798" s="85"/>
      <c r="K798" s="389"/>
    </row>
    <row r="799" spans="1:11" ht="33.75" x14ac:dyDescent="0.25">
      <c r="A799" s="206">
        <v>1</v>
      </c>
      <c r="B799" s="233" t="s">
        <v>2877</v>
      </c>
      <c r="C799" s="240" t="s">
        <v>878</v>
      </c>
      <c r="D799" s="97"/>
      <c r="E799" s="97"/>
      <c r="F799" s="29"/>
      <c r="G799" s="219">
        <v>175000000</v>
      </c>
      <c r="H799" s="279"/>
      <c r="I799" s="276" t="s">
        <v>4631</v>
      </c>
      <c r="J799" s="92">
        <v>0</v>
      </c>
      <c r="K799" s="206"/>
    </row>
    <row r="800" spans="1:11" ht="33.75" x14ac:dyDescent="0.25">
      <c r="A800" s="206">
        <v>2</v>
      </c>
      <c r="B800" s="233" t="s">
        <v>2878</v>
      </c>
      <c r="C800" s="240" t="s">
        <v>879</v>
      </c>
      <c r="D800" s="97"/>
      <c r="E800" s="97"/>
      <c r="F800" s="29"/>
      <c r="G800" s="219">
        <v>50000000</v>
      </c>
      <c r="H800" s="279"/>
      <c r="I800" s="276" t="s">
        <v>4631</v>
      </c>
      <c r="J800" s="92">
        <v>0</v>
      </c>
      <c r="K800" s="206"/>
    </row>
    <row r="801" spans="1:11" ht="22.5" x14ac:dyDescent="0.25">
      <c r="A801" s="208" t="s">
        <v>294</v>
      </c>
      <c r="B801" s="52"/>
      <c r="C801" s="237"/>
      <c r="D801" s="95"/>
      <c r="E801" s="95"/>
      <c r="F801" s="220"/>
      <c r="G801" s="281">
        <v>225000000</v>
      </c>
      <c r="H801" s="279"/>
      <c r="I801" s="276" t="s">
        <v>4631</v>
      </c>
      <c r="J801" s="97"/>
      <c r="K801" s="207"/>
    </row>
    <row r="802" spans="1:11" ht="21" x14ac:dyDescent="0.25">
      <c r="A802" s="208" t="s">
        <v>296</v>
      </c>
      <c r="B802" s="52"/>
      <c r="C802" s="237"/>
      <c r="D802" s="88">
        <v>70397000</v>
      </c>
      <c r="E802" s="88">
        <v>5764000</v>
      </c>
      <c r="F802" s="278">
        <v>1847714285.72</v>
      </c>
      <c r="G802" s="278">
        <v>2594700000</v>
      </c>
      <c r="H802" s="278">
        <f>SUM(H657:H801)</f>
        <v>995400000</v>
      </c>
      <c r="I802" s="276"/>
      <c r="J802" s="97"/>
      <c r="K802" s="207"/>
    </row>
    <row r="803" spans="1:11" ht="22.5" x14ac:dyDescent="0.25">
      <c r="A803" s="269">
        <v>32</v>
      </c>
      <c r="B803" s="589" t="s">
        <v>880</v>
      </c>
      <c r="C803" s="590"/>
      <c r="D803" s="590"/>
      <c r="E803" s="590"/>
      <c r="F803" s="590"/>
      <c r="G803" s="591"/>
      <c r="H803" s="279"/>
      <c r="I803" s="276" t="s">
        <v>4631</v>
      </c>
      <c r="J803" s="85"/>
      <c r="K803" s="389"/>
    </row>
    <row r="804" spans="1:11" ht="22.5" x14ac:dyDescent="0.25">
      <c r="A804" s="270"/>
      <c r="B804" s="592" t="s">
        <v>255</v>
      </c>
      <c r="C804" s="593"/>
      <c r="D804" s="86"/>
      <c r="E804" s="86"/>
      <c r="F804" s="277"/>
      <c r="G804" s="277"/>
      <c r="H804" s="279"/>
      <c r="I804" s="276" t="s">
        <v>4631</v>
      </c>
      <c r="J804" s="86"/>
      <c r="K804" s="390"/>
    </row>
    <row r="805" spans="1:11" ht="22.5" x14ac:dyDescent="0.25">
      <c r="A805" s="271"/>
      <c r="B805" s="231" t="s">
        <v>2879</v>
      </c>
      <c r="C805" s="232" t="s">
        <v>881</v>
      </c>
      <c r="D805" s="88">
        <v>6716000</v>
      </c>
      <c r="E805" s="88">
        <v>6335000</v>
      </c>
      <c r="F805" s="278">
        <v>25650000</v>
      </c>
      <c r="G805" s="278">
        <v>30700000</v>
      </c>
      <c r="H805" s="279"/>
      <c r="I805" s="276" t="s">
        <v>4631</v>
      </c>
      <c r="J805" s="85"/>
      <c r="K805" s="389"/>
    </row>
    <row r="806" spans="1:11" ht="22.5" x14ac:dyDescent="0.25">
      <c r="A806" s="206">
        <v>1</v>
      </c>
      <c r="B806" s="233" t="s">
        <v>2880</v>
      </c>
      <c r="C806" s="234" t="s">
        <v>882</v>
      </c>
      <c r="D806" s="90">
        <v>0</v>
      </c>
      <c r="E806" s="90">
        <v>0</v>
      </c>
      <c r="F806" s="218">
        <v>0</v>
      </c>
      <c r="G806" s="218">
        <v>0</v>
      </c>
      <c r="H806" s="279"/>
      <c r="I806" s="276" t="s">
        <v>4631</v>
      </c>
      <c r="J806" s="89" t="s">
        <v>16</v>
      </c>
      <c r="K806" s="206"/>
    </row>
    <row r="807" spans="1:11" ht="22.5" x14ac:dyDescent="0.25">
      <c r="A807" s="206">
        <v>2</v>
      </c>
      <c r="B807" s="233" t="s">
        <v>2881</v>
      </c>
      <c r="C807" s="234" t="s">
        <v>883</v>
      </c>
      <c r="D807" s="90">
        <v>0</v>
      </c>
      <c r="E807" s="90">
        <v>0</v>
      </c>
      <c r="F807" s="218">
        <v>0</v>
      </c>
      <c r="G807" s="218">
        <v>0</v>
      </c>
      <c r="H807" s="279"/>
      <c r="I807" s="276" t="s">
        <v>4631</v>
      </c>
      <c r="J807" s="89" t="s">
        <v>16</v>
      </c>
      <c r="K807" s="206"/>
    </row>
    <row r="808" spans="1:11" ht="22.5" x14ac:dyDescent="0.25">
      <c r="A808" s="206">
        <v>3</v>
      </c>
      <c r="B808" s="233" t="s">
        <v>2882</v>
      </c>
      <c r="C808" s="234" t="s">
        <v>884</v>
      </c>
      <c r="D808" s="90">
        <v>0</v>
      </c>
      <c r="E808" s="90">
        <v>0</v>
      </c>
      <c r="F808" s="218">
        <v>0</v>
      </c>
      <c r="G808" s="218">
        <v>0</v>
      </c>
      <c r="H808" s="279"/>
      <c r="I808" s="276" t="s">
        <v>4631</v>
      </c>
      <c r="J808" s="89" t="s">
        <v>16</v>
      </c>
      <c r="K808" s="206"/>
    </row>
    <row r="809" spans="1:11" ht="22.5" x14ac:dyDescent="0.25">
      <c r="A809" s="206">
        <v>4</v>
      </c>
      <c r="B809" s="233" t="s">
        <v>2883</v>
      </c>
      <c r="C809" s="234" t="s">
        <v>885</v>
      </c>
      <c r="D809" s="90">
        <v>0</v>
      </c>
      <c r="E809" s="90">
        <v>0</v>
      </c>
      <c r="F809" s="219">
        <v>1000000</v>
      </c>
      <c r="G809" s="219">
        <v>800000</v>
      </c>
      <c r="H809" s="279"/>
      <c r="I809" s="276" t="s">
        <v>4631</v>
      </c>
      <c r="J809" s="89" t="s">
        <v>16</v>
      </c>
      <c r="K809" s="206"/>
    </row>
    <row r="810" spans="1:11" ht="33.75" x14ac:dyDescent="0.25">
      <c r="A810" s="206">
        <v>5</v>
      </c>
      <c r="B810" s="233" t="s">
        <v>2884</v>
      </c>
      <c r="C810" s="234" t="s">
        <v>886</v>
      </c>
      <c r="D810" s="90">
        <v>0</v>
      </c>
      <c r="E810" s="90">
        <v>0</v>
      </c>
      <c r="F810" s="219">
        <v>1500000</v>
      </c>
      <c r="G810" s="219">
        <v>1500000</v>
      </c>
      <c r="H810" s="279"/>
      <c r="I810" s="276" t="s">
        <v>4631</v>
      </c>
      <c r="J810" s="89" t="s">
        <v>16</v>
      </c>
      <c r="K810" s="206"/>
    </row>
    <row r="811" spans="1:11" ht="22.5" x14ac:dyDescent="0.25">
      <c r="A811" s="206">
        <v>6</v>
      </c>
      <c r="B811" s="233" t="s">
        <v>2885</v>
      </c>
      <c r="C811" s="234" t="s">
        <v>887</v>
      </c>
      <c r="D811" s="90">
        <v>0</v>
      </c>
      <c r="E811" s="91">
        <v>750000</v>
      </c>
      <c r="F811" s="219">
        <v>2000000</v>
      </c>
      <c r="G811" s="219">
        <v>2000000</v>
      </c>
      <c r="H811" s="279"/>
      <c r="I811" s="276" t="s">
        <v>4631</v>
      </c>
      <c r="J811" s="89" t="s">
        <v>16</v>
      </c>
      <c r="K811" s="206"/>
    </row>
    <row r="812" spans="1:11" ht="22.5" x14ac:dyDescent="0.25">
      <c r="A812" s="206">
        <v>7</v>
      </c>
      <c r="B812" s="233" t="s">
        <v>2886</v>
      </c>
      <c r="C812" s="234" t="s">
        <v>888</v>
      </c>
      <c r="D812" s="91">
        <v>1032000</v>
      </c>
      <c r="E812" s="90">
        <v>0</v>
      </c>
      <c r="F812" s="218">
        <v>0</v>
      </c>
      <c r="G812" s="219">
        <v>2000000</v>
      </c>
      <c r="H812" s="279"/>
      <c r="I812" s="276" t="s">
        <v>4631</v>
      </c>
      <c r="J812" s="89" t="s">
        <v>16</v>
      </c>
      <c r="K812" s="206"/>
    </row>
    <row r="813" spans="1:11" ht="22.5" x14ac:dyDescent="0.25">
      <c r="A813" s="206">
        <v>8</v>
      </c>
      <c r="B813" s="233" t="s">
        <v>2887</v>
      </c>
      <c r="C813" s="234" t="s">
        <v>889</v>
      </c>
      <c r="D813" s="90">
        <v>0</v>
      </c>
      <c r="E813" s="90">
        <v>0</v>
      </c>
      <c r="F813" s="219">
        <v>600000</v>
      </c>
      <c r="G813" s="219">
        <v>750000</v>
      </c>
      <c r="H813" s="279"/>
      <c r="I813" s="276" t="s">
        <v>4631</v>
      </c>
      <c r="J813" s="89" t="s">
        <v>16</v>
      </c>
      <c r="K813" s="206"/>
    </row>
    <row r="814" spans="1:11" ht="22.5" x14ac:dyDescent="0.25">
      <c r="A814" s="206">
        <v>9</v>
      </c>
      <c r="B814" s="233" t="s">
        <v>2888</v>
      </c>
      <c r="C814" s="234" t="s">
        <v>890</v>
      </c>
      <c r="D814" s="90">
        <v>0</v>
      </c>
      <c r="E814" s="90">
        <v>0</v>
      </c>
      <c r="F814" s="219">
        <v>2000000</v>
      </c>
      <c r="G814" s="219">
        <v>2000000</v>
      </c>
      <c r="H814" s="279"/>
      <c r="I814" s="276" t="s">
        <v>4631</v>
      </c>
      <c r="J814" s="89" t="s">
        <v>16</v>
      </c>
      <c r="K814" s="206"/>
    </row>
    <row r="815" spans="1:11" ht="22.5" x14ac:dyDescent="0.25">
      <c r="A815" s="206">
        <v>10</v>
      </c>
      <c r="B815" s="233" t="s">
        <v>2889</v>
      </c>
      <c r="C815" s="234" t="s">
        <v>891</v>
      </c>
      <c r="D815" s="91">
        <v>230000</v>
      </c>
      <c r="E815" s="90">
        <v>0</v>
      </c>
      <c r="F815" s="219">
        <v>500000</v>
      </c>
      <c r="G815" s="219">
        <v>750000</v>
      </c>
      <c r="H815" s="279"/>
      <c r="I815" s="276" t="s">
        <v>4631</v>
      </c>
      <c r="J815" s="89" t="s">
        <v>16</v>
      </c>
      <c r="K815" s="206"/>
    </row>
    <row r="816" spans="1:11" ht="22.5" x14ac:dyDescent="0.25">
      <c r="A816" s="206">
        <v>11</v>
      </c>
      <c r="B816" s="233" t="s">
        <v>2890</v>
      </c>
      <c r="C816" s="234" t="s">
        <v>892</v>
      </c>
      <c r="D816" s="90">
        <v>0</v>
      </c>
      <c r="E816" s="90">
        <v>0</v>
      </c>
      <c r="F816" s="219">
        <v>500000</v>
      </c>
      <c r="G816" s="219">
        <v>700000</v>
      </c>
      <c r="H816" s="279"/>
      <c r="I816" s="276" t="s">
        <v>4631</v>
      </c>
      <c r="J816" s="89" t="s">
        <v>16</v>
      </c>
      <c r="K816" s="206"/>
    </row>
    <row r="817" spans="1:11" ht="22.5" x14ac:dyDescent="0.25">
      <c r="A817" s="206">
        <v>12</v>
      </c>
      <c r="B817" s="233" t="s">
        <v>2891</v>
      </c>
      <c r="C817" s="234" t="s">
        <v>893</v>
      </c>
      <c r="D817" s="90">
        <v>0</v>
      </c>
      <c r="E817" s="90">
        <v>0</v>
      </c>
      <c r="F817" s="219">
        <v>500000</v>
      </c>
      <c r="G817" s="218">
        <v>0</v>
      </c>
      <c r="H817" s="279"/>
      <c r="I817" s="276" t="s">
        <v>4631</v>
      </c>
      <c r="J817" s="89" t="s">
        <v>16</v>
      </c>
      <c r="K817" s="206"/>
    </row>
    <row r="818" spans="1:11" ht="22.5" x14ac:dyDescent="0.25">
      <c r="A818" s="206">
        <v>13</v>
      </c>
      <c r="B818" s="233" t="s">
        <v>2892</v>
      </c>
      <c r="C818" s="234" t="s">
        <v>894</v>
      </c>
      <c r="D818" s="90">
        <v>0</v>
      </c>
      <c r="E818" s="90">
        <v>0</v>
      </c>
      <c r="F818" s="218">
        <v>0</v>
      </c>
      <c r="G818" s="218">
        <v>0</v>
      </c>
      <c r="H818" s="279"/>
      <c r="I818" s="276" t="s">
        <v>4631</v>
      </c>
      <c r="J818" s="89" t="s">
        <v>16</v>
      </c>
      <c r="K818" s="206"/>
    </row>
    <row r="819" spans="1:11" ht="22.5" x14ac:dyDescent="0.25">
      <c r="A819" s="206">
        <v>14</v>
      </c>
      <c r="B819" s="233" t="s">
        <v>2893</v>
      </c>
      <c r="C819" s="234" t="s">
        <v>895</v>
      </c>
      <c r="D819" s="91">
        <v>750000</v>
      </c>
      <c r="E819" s="90">
        <v>0</v>
      </c>
      <c r="F819" s="218">
        <v>0</v>
      </c>
      <c r="G819" s="219">
        <v>500000</v>
      </c>
      <c r="H819" s="279"/>
      <c r="I819" s="276" t="s">
        <v>4631</v>
      </c>
      <c r="J819" s="89" t="s">
        <v>16</v>
      </c>
      <c r="K819" s="206"/>
    </row>
    <row r="820" spans="1:11" ht="22.5" x14ac:dyDescent="0.25">
      <c r="A820" s="206">
        <v>15</v>
      </c>
      <c r="B820" s="233" t="s">
        <v>2894</v>
      </c>
      <c r="C820" s="234" t="s">
        <v>896</v>
      </c>
      <c r="D820" s="90">
        <v>0</v>
      </c>
      <c r="E820" s="90">
        <v>0</v>
      </c>
      <c r="F820" s="218">
        <v>0</v>
      </c>
      <c r="G820" s="218">
        <v>0</v>
      </c>
      <c r="H820" s="279"/>
      <c r="I820" s="276" t="s">
        <v>4631</v>
      </c>
      <c r="J820" s="89" t="s">
        <v>16</v>
      </c>
      <c r="K820" s="206"/>
    </row>
    <row r="821" spans="1:11" ht="22.5" x14ac:dyDescent="0.25">
      <c r="A821" s="206">
        <v>16</v>
      </c>
      <c r="B821" s="233" t="s">
        <v>2895</v>
      </c>
      <c r="C821" s="234" t="s">
        <v>897</v>
      </c>
      <c r="D821" s="90">
        <v>0</v>
      </c>
      <c r="E821" s="90">
        <v>0</v>
      </c>
      <c r="F821" s="219">
        <v>1000000</v>
      </c>
      <c r="G821" s="219">
        <v>1000000</v>
      </c>
      <c r="H821" s="279"/>
      <c r="I821" s="276" t="s">
        <v>4631</v>
      </c>
      <c r="J821" s="89" t="s">
        <v>16</v>
      </c>
      <c r="K821" s="206"/>
    </row>
    <row r="822" spans="1:11" ht="22.5" x14ac:dyDescent="0.25">
      <c r="A822" s="206">
        <v>17</v>
      </c>
      <c r="B822" s="233" t="s">
        <v>2896</v>
      </c>
      <c r="C822" s="234" t="s">
        <v>898</v>
      </c>
      <c r="D822" s="90">
        <v>0</v>
      </c>
      <c r="E822" s="90">
        <v>0</v>
      </c>
      <c r="F822" s="218">
        <v>0</v>
      </c>
      <c r="G822" s="218">
        <v>0</v>
      </c>
      <c r="H822" s="279"/>
      <c r="I822" s="276" t="s">
        <v>4631</v>
      </c>
      <c r="J822" s="89" t="s">
        <v>16</v>
      </c>
      <c r="K822" s="206"/>
    </row>
    <row r="823" spans="1:11" ht="22.5" x14ac:dyDescent="0.25">
      <c r="A823" s="206">
        <v>18</v>
      </c>
      <c r="B823" s="233" t="s">
        <v>2897</v>
      </c>
      <c r="C823" s="234" t="s">
        <v>899</v>
      </c>
      <c r="D823" s="90">
        <v>0</v>
      </c>
      <c r="E823" s="90">
        <v>0</v>
      </c>
      <c r="F823" s="219">
        <v>1300000</v>
      </c>
      <c r="G823" s="219">
        <v>1800000</v>
      </c>
      <c r="H823" s="279"/>
      <c r="I823" s="276" t="s">
        <v>4631</v>
      </c>
      <c r="J823" s="92">
        <v>0</v>
      </c>
      <c r="K823" s="206"/>
    </row>
    <row r="824" spans="1:11" ht="22.5" x14ac:dyDescent="0.25">
      <c r="A824" s="206">
        <v>19</v>
      </c>
      <c r="B824" s="233" t="s">
        <v>2898</v>
      </c>
      <c r="C824" s="234" t="s">
        <v>900</v>
      </c>
      <c r="D824" s="90">
        <v>0</v>
      </c>
      <c r="E824" s="91">
        <v>500000</v>
      </c>
      <c r="F824" s="219">
        <v>1500000</v>
      </c>
      <c r="G824" s="219">
        <v>1500000</v>
      </c>
      <c r="H824" s="279"/>
      <c r="I824" s="276" t="s">
        <v>4631</v>
      </c>
      <c r="J824" s="92">
        <v>0</v>
      </c>
      <c r="K824" s="206"/>
    </row>
    <row r="825" spans="1:11" ht="22.5" x14ac:dyDescent="0.25">
      <c r="A825" s="206">
        <v>20</v>
      </c>
      <c r="B825" s="233" t="s">
        <v>2899</v>
      </c>
      <c r="C825" s="234" t="s">
        <v>901</v>
      </c>
      <c r="D825" s="91">
        <v>800000</v>
      </c>
      <c r="E825" s="91">
        <v>1235000</v>
      </c>
      <c r="F825" s="219">
        <v>3000000</v>
      </c>
      <c r="G825" s="219">
        <v>3000000</v>
      </c>
      <c r="H825" s="279"/>
      <c r="I825" s="276" t="s">
        <v>4631</v>
      </c>
      <c r="J825" s="92">
        <v>0</v>
      </c>
      <c r="K825" s="206"/>
    </row>
    <row r="826" spans="1:11" ht="22.5" x14ac:dyDescent="0.25">
      <c r="A826" s="206">
        <v>21</v>
      </c>
      <c r="B826" s="233" t="s">
        <v>2900</v>
      </c>
      <c r="C826" s="234" t="s">
        <v>902</v>
      </c>
      <c r="D826" s="91">
        <v>400000</v>
      </c>
      <c r="E826" s="90">
        <v>0</v>
      </c>
      <c r="F826" s="218">
        <v>0</v>
      </c>
      <c r="G826" s="218">
        <v>0</v>
      </c>
      <c r="H826" s="279"/>
      <c r="I826" s="276" t="s">
        <v>4631</v>
      </c>
      <c r="J826" s="92">
        <v>0</v>
      </c>
      <c r="K826" s="206"/>
    </row>
    <row r="827" spans="1:11" ht="22.5" x14ac:dyDescent="0.25">
      <c r="A827" s="206">
        <v>22</v>
      </c>
      <c r="B827" s="233" t="s">
        <v>2901</v>
      </c>
      <c r="C827" s="234" t="s">
        <v>903</v>
      </c>
      <c r="D827" s="90">
        <v>0</v>
      </c>
      <c r="E827" s="90">
        <v>0</v>
      </c>
      <c r="F827" s="219">
        <v>1000000</v>
      </c>
      <c r="G827" s="218">
        <v>0</v>
      </c>
      <c r="H827" s="279"/>
      <c r="I827" s="276" t="s">
        <v>4631</v>
      </c>
      <c r="J827" s="92">
        <v>0</v>
      </c>
      <c r="K827" s="206"/>
    </row>
    <row r="828" spans="1:11" ht="22.5" x14ac:dyDescent="0.25">
      <c r="A828" s="206">
        <v>23</v>
      </c>
      <c r="B828" s="233" t="s">
        <v>2902</v>
      </c>
      <c r="C828" s="234" t="s">
        <v>904</v>
      </c>
      <c r="D828" s="91">
        <v>3370000</v>
      </c>
      <c r="E828" s="91">
        <v>800000</v>
      </c>
      <c r="F828" s="219">
        <v>1500000</v>
      </c>
      <c r="G828" s="219">
        <v>2000000</v>
      </c>
      <c r="H828" s="279"/>
      <c r="I828" s="276" t="s">
        <v>4631</v>
      </c>
      <c r="J828" s="92">
        <v>0</v>
      </c>
      <c r="K828" s="206"/>
    </row>
    <row r="829" spans="1:11" ht="22.5" x14ac:dyDescent="0.25">
      <c r="A829" s="206">
        <v>24</v>
      </c>
      <c r="B829" s="233" t="s">
        <v>2903</v>
      </c>
      <c r="C829" s="234" t="s">
        <v>905</v>
      </c>
      <c r="D829" s="90">
        <v>0</v>
      </c>
      <c r="E829" s="90">
        <v>0</v>
      </c>
      <c r="F829" s="219">
        <v>750000</v>
      </c>
      <c r="G829" s="219">
        <v>800000</v>
      </c>
      <c r="H829" s="279"/>
      <c r="I829" s="276" t="s">
        <v>4631</v>
      </c>
      <c r="J829" s="89" t="s">
        <v>16</v>
      </c>
      <c r="K829" s="206"/>
    </row>
    <row r="830" spans="1:11" ht="22.5" x14ac:dyDescent="0.25">
      <c r="A830" s="206">
        <v>25</v>
      </c>
      <c r="B830" s="233" t="s">
        <v>2904</v>
      </c>
      <c r="C830" s="234" t="s">
        <v>906</v>
      </c>
      <c r="D830" s="90">
        <v>0</v>
      </c>
      <c r="E830" s="90">
        <v>0</v>
      </c>
      <c r="F830" s="219">
        <v>500000</v>
      </c>
      <c r="G830" s="219">
        <v>1000000</v>
      </c>
      <c r="H830" s="279"/>
      <c r="I830" s="276" t="s">
        <v>4631</v>
      </c>
      <c r="J830" s="92">
        <v>0</v>
      </c>
      <c r="K830" s="206"/>
    </row>
    <row r="831" spans="1:11" ht="22.5" x14ac:dyDescent="0.25">
      <c r="A831" s="206">
        <v>26</v>
      </c>
      <c r="B831" s="233" t="s">
        <v>2905</v>
      </c>
      <c r="C831" s="234" t="s">
        <v>894</v>
      </c>
      <c r="D831" s="90">
        <v>0</v>
      </c>
      <c r="E831" s="90">
        <v>0</v>
      </c>
      <c r="F831" s="219">
        <v>500000</v>
      </c>
      <c r="G831" s="218">
        <v>0</v>
      </c>
      <c r="H831" s="279"/>
      <c r="I831" s="276" t="s">
        <v>4631</v>
      </c>
      <c r="J831" s="89" t="s">
        <v>16</v>
      </c>
      <c r="K831" s="206"/>
    </row>
    <row r="832" spans="1:11" ht="22.5" x14ac:dyDescent="0.25">
      <c r="A832" s="206">
        <v>27</v>
      </c>
      <c r="B832" s="233" t="s">
        <v>2906</v>
      </c>
      <c r="C832" s="234" t="s">
        <v>907</v>
      </c>
      <c r="D832" s="90">
        <v>0</v>
      </c>
      <c r="E832" s="90">
        <v>0</v>
      </c>
      <c r="F832" s="218">
        <v>0</v>
      </c>
      <c r="G832" s="219">
        <v>600000</v>
      </c>
      <c r="H832" s="279"/>
      <c r="I832" s="276" t="s">
        <v>4631</v>
      </c>
      <c r="J832" s="89" t="s">
        <v>16</v>
      </c>
      <c r="K832" s="206"/>
    </row>
    <row r="833" spans="1:11" ht="22.5" x14ac:dyDescent="0.25">
      <c r="A833" s="206">
        <v>28</v>
      </c>
      <c r="B833" s="233" t="s">
        <v>2907</v>
      </c>
      <c r="C833" s="234" t="s">
        <v>881</v>
      </c>
      <c r="D833" s="91">
        <v>134000</v>
      </c>
      <c r="E833" s="91">
        <v>1400000</v>
      </c>
      <c r="F833" s="219">
        <v>3000000</v>
      </c>
      <c r="G833" s="219">
        <v>5000000</v>
      </c>
      <c r="H833" s="279"/>
      <c r="I833" s="276" t="s">
        <v>4631</v>
      </c>
      <c r="J833" s="89" t="s">
        <v>16</v>
      </c>
      <c r="K833" s="206"/>
    </row>
    <row r="834" spans="1:11" ht="22.5" x14ac:dyDescent="0.25">
      <c r="A834" s="206">
        <v>29</v>
      </c>
      <c r="B834" s="233" t="s">
        <v>2908</v>
      </c>
      <c r="C834" s="234" t="s">
        <v>908</v>
      </c>
      <c r="D834" s="90">
        <v>0</v>
      </c>
      <c r="E834" s="90">
        <v>0</v>
      </c>
      <c r="F834" s="218">
        <v>0</v>
      </c>
      <c r="G834" s="218">
        <v>0</v>
      </c>
      <c r="H834" s="279"/>
      <c r="I834" s="276" t="s">
        <v>4631</v>
      </c>
      <c r="J834" s="89" t="s">
        <v>16</v>
      </c>
      <c r="K834" s="206"/>
    </row>
    <row r="835" spans="1:11" ht="22.5" x14ac:dyDescent="0.25">
      <c r="A835" s="206">
        <v>30</v>
      </c>
      <c r="B835" s="233" t="s">
        <v>2909</v>
      </c>
      <c r="C835" s="234" t="s">
        <v>909</v>
      </c>
      <c r="D835" s="90">
        <v>0</v>
      </c>
      <c r="E835" s="91">
        <v>1650000</v>
      </c>
      <c r="F835" s="219">
        <v>3000000</v>
      </c>
      <c r="G835" s="219">
        <v>3000000</v>
      </c>
      <c r="H835" s="279"/>
      <c r="I835" s="276" t="s">
        <v>4631</v>
      </c>
      <c r="J835" s="92">
        <v>0</v>
      </c>
      <c r="K835" s="206"/>
    </row>
    <row r="836" spans="1:11" ht="22.5" x14ac:dyDescent="0.25">
      <c r="A836" s="271"/>
      <c r="B836" s="231" t="s">
        <v>2910</v>
      </c>
      <c r="C836" s="232" t="s">
        <v>910</v>
      </c>
      <c r="D836" s="88">
        <v>980000</v>
      </c>
      <c r="E836" s="88">
        <v>837000</v>
      </c>
      <c r="F836" s="278">
        <v>3000000</v>
      </c>
      <c r="G836" s="278">
        <v>3000000</v>
      </c>
      <c r="H836" s="279"/>
      <c r="I836" s="276" t="s">
        <v>4631</v>
      </c>
      <c r="J836" s="85"/>
      <c r="K836" s="389"/>
    </row>
    <row r="837" spans="1:11" ht="22.5" x14ac:dyDescent="0.25">
      <c r="A837" s="206">
        <v>31</v>
      </c>
      <c r="B837" s="233" t="s">
        <v>2911</v>
      </c>
      <c r="C837" s="234" t="s">
        <v>911</v>
      </c>
      <c r="D837" s="91">
        <v>980000</v>
      </c>
      <c r="E837" s="91">
        <v>837000</v>
      </c>
      <c r="F837" s="219">
        <v>3000000</v>
      </c>
      <c r="G837" s="219">
        <v>3000000</v>
      </c>
      <c r="H837" s="279"/>
      <c r="I837" s="276" t="s">
        <v>4631</v>
      </c>
      <c r="J837" s="92">
        <v>0</v>
      </c>
      <c r="K837" s="206"/>
    </row>
    <row r="838" spans="1:11" ht="22.5" x14ac:dyDescent="0.25">
      <c r="A838" s="271"/>
      <c r="B838" s="231" t="s">
        <v>2912</v>
      </c>
      <c r="C838" s="232" t="s">
        <v>912</v>
      </c>
      <c r="D838" s="88">
        <v>6710000</v>
      </c>
      <c r="E838" s="88">
        <v>2531900</v>
      </c>
      <c r="F838" s="278">
        <v>10450000</v>
      </c>
      <c r="G838" s="278">
        <v>14400000</v>
      </c>
      <c r="H838" s="279"/>
      <c r="I838" s="276" t="s">
        <v>4631</v>
      </c>
      <c r="J838" s="85"/>
      <c r="K838" s="389"/>
    </row>
    <row r="839" spans="1:11" ht="22.5" x14ac:dyDescent="0.25">
      <c r="A839" s="206">
        <v>32</v>
      </c>
      <c r="B839" s="233" t="s">
        <v>2913</v>
      </c>
      <c r="C839" s="234" t="s">
        <v>913</v>
      </c>
      <c r="D839" s="91">
        <v>1900000</v>
      </c>
      <c r="E839" s="90">
        <v>0</v>
      </c>
      <c r="F839" s="219">
        <v>1700000</v>
      </c>
      <c r="G839" s="219">
        <v>1700000</v>
      </c>
      <c r="H839" s="279"/>
      <c r="I839" s="276" t="s">
        <v>4631</v>
      </c>
      <c r="J839" s="89" t="s">
        <v>16</v>
      </c>
      <c r="K839" s="206"/>
    </row>
    <row r="840" spans="1:11" ht="33.75" x14ac:dyDescent="0.25">
      <c r="A840" s="206">
        <v>33</v>
      </c>
      <c r="B840" s="233" t="s">
        <v>2914</v>
      </c>
      <c r="C840" s="234" t="s">
        <v>914</v>
      </c>
      <c r="D840" s="91">
        <v>990000</v>
      </c>
      <c r="E840" s="91">
        <v>500000</v>
      </c>
      <c r="F840" s="219">
        <v>500000</v>
      </c>
      <c r="G840" s="219">
        <v>900000</v>
      </c>
      <c r="H840" s="279"/>
      <c r="I840" s="276" t="s">
        <v>4631</v>
      </c>
      <c r="J840" s="89" t="s">
        <v>16</v>
      </c>
      <c r="K840" s="206"/>
    </row>
    <row r="841" spans="1:11" ht="33.75" x14ac:dyDescent="0.25">
      <c r="A841" s="206">
        <v>34</v>
      </c>
      <c r="B841" s="233" t="s">
        <v>2915</v>
      </c>
      <c r="C841" s="234" t="s">
        <v>915</v>
      </c>
      <c r="D841" s="90">
        <v>0</v>
      </c>
      <c r="E841" s="90">
        <v>0</v>
      </c>
      <c r="F841" s="219">
        <v>1500000</v>
      </c>
      <c r="G841" s="219">
        <v>1500000</v>
      </c>
      <c r="H841" s="279"/>
      <c r="I841" s="276" t="s">
        <v>4631</v>
      </c>
      <c r="J841" s="89" t="s">
        <v>16</v>
      </c>
      <c r="K841" s="206"/>
    </row>
    <row r="842" spans="1:11" ht="22.5" x14ac:dyDescent="0.25">
      <c r="A842" s="206">
        <v>35</v>
      </c>
      <c r="B842" s="233" t="s">
        <v>2916</v>
      </c>
      <c r="C842" s="234" t="s">
        <v>916</v>
      </c>
      <c r="D842" s="91">
        <v>570000</v>
      </c>
      <c r="E842" s="91">
        <v>431900</v>
      </c>
      <c r="F842" s="219">
        <v>750000</v>
      </c>
      <c r="G842" s="219">
        <v>800000</v>
      </c>
      <c r="H842" s="279"/>
      <c r="I842" s="276" t="s">
        <v>4631</v>
      </c>
      <c r="J842" s="89" t="s">
        <v>16</v>
      </c>
      <c r="K842" s="206"/>
    </row>
    <row r="843" spans="1:11" ht="22.5" x14ac:dyDescent="0.25">
      <c r="A843" s="206">
        <v>36</v>
      </c>
      <c r="B843" s="233" t="s">
        <v>2917</v>
      </c>
      <c r="C843" s="234" t="s">
        <v>917</v>
      </c>
      <c r="D843" s="91">
        <v>950000</v>
      </c>
      <c r="E843" s="90">
        <v>0</v>
      </c>
      <c r="F843" s="218">
        <v>0</v>
      </c>
      <c r="G843" s="219">
        <v>500000</v>
      </c>
      <c r="H843" s="279"/>
      <c r="I843" s="276" t="s">
        <v>4631</v>
      </c>
      <c r="J843" s="89" t="s">
        <v>16</v>
      </c>
      <c r="K843" s="206"/>
    </row>
    <row r="844" spans="1:11" ht="22.5" x14ac:dyDescent="0.25">
      <c r="A844" s="206">
        <v>37</v>
      </c>
      <c r="B844" s="233" t="s">
        <v>2918</v>
      </c>
      <c r="C844" s="234" t="s">
        <v>918</v>
      </c>
      <c r="D844" s="90">
        <v>0</v>
      </c>
      <c r="E844" s="90">
        <v>0</v>
      </c>
      <c r="F844" s="218">
        <v>0</v>
      </c>
      <c r="G844" s="219">
        <v>2000000</v>
      </c>
      <c r="H844" s="279"/>
      <c r="I844" s="276" t="s">
        <v>4631</v>
      </c>
      <c r="J844" s="89" t="s">
        <v>16</v>
      </c>
      <c r="K844" s="206"/>
    </row>
    <row r="845" spans="1:11" ht="22.5" x14ac:dyDescent="0.25">
      <c r="A845" s="206">
        <v>38</v>
      </c>
      <c r="B845" s="233" t="s">
        <v>2919</v>
      </c>
      <c r="C845" s="234" t="s">
        <v>919</v>
      </c>
      <c r="D845" s="91">
        <v>800000</v>
      </c>
      <c r="E845" s="90">
        <v>0</v>
      </c>
      <c r="F845" s="218">
        <v>0</v>
      </c>
      <c r="G845" s="218">
        <v>0</v>
      </c>
      <c r="H845" s="279"/>
      <c r="I845" s="276" t="s">
        <v>4631</v>
      </c>
      <c r="J845" s="89" t="s">
        <v>16</v>
      </c>
      <c r="K845" s="206"/>
    </row>
    <row r="846" spans="1:11" ht="22.5" x14ac:dyDescent="0.25">
      <c r="A846" s="206">
        <v>39</v>
      </c>
      <c r="B846" s="233" t="s">
        <v>2920</v>
      </c>
      <c r="C846" s="234" t="s">
        <v>920</v>
      </c>
      <c r="D846" s="90">
        <v>0</v>
      </c>
      <c r="E846" s="90">
        <v>0</v>
      </c>
      <c r="F846" s="219">
        <v>1000000</v>
      </c>
      <c r="G846" s="218">
        <v>0</v>
      </c>
      <c r="H846" s="279"/>
      <c r="I846" s="276" t="s">
        <v>4631</v>
      </c>
      <c r="J846" s="89" t="s">
        <v>16</v>
      </c>
      <c r="K846" s="206"/>
    </row>
    <row r="847" spans="1:11" ht="33.75" x14ac:dyDescent="0.25">
      <c r="A847" s="206">
        <v>40</v>
      </c>
      <c r="B847" s="233" t="s">
        <v>2921</v>
      </c>
      <c r="C847" s="234" t="s">
        <v>921</v>
      </c>
      <c r="D847" s="90">
        <v>0</v>
      </c>
      <c r="E847" s="90">
        <v>0</v>
      </c>
      <c r="F847" s="219">
        <v>1500000</v>
      </c>
      <c r="G847" s="219">
        <v>1500000</v>
      </c>
      <c r="H847" s="279"/>
      <c r="I847" s="276" t="s">
        <v>4631</v>
      </c>
      <c r="J847" s="89" t="s">
        <v>16</v>
      </c>
      <c r="K847" s="206"/>
    </row>
    <row r="848" spans="1:11" ht="22.5" x14ac:dyDescent="0.25">
      <c r="A848" s="206">
        <v>41</v>
      </c>
      <c r="B848" s="233" t="s">
        <v>2922</v>
      </c>
      <c r="C848" s="234" t="s">
        <v>922</v>
      </c>
      <c r="D848" s="91">
        <v>1500000</v>
      </c>
      <c r="E848" s="91">
        <v>1600000</v>
      </c>
      <c r="F848" s="219">
        <v>2000000</v>
      </c>
      <c r="G848" s="219">
        <v>3000000</v>
      </c>
      <c r="H848" s="279"/>
      <c r="I848" s="276" t="s">
        <v>4631</v>
      </c>
      <c r="J848" s="89" t="s">
        <v>16</v>
      </c>
      <c r="K848" s="206"/>
    </row>
    <row r="849" spans="1:11" ht="33.75" x14ac:dyDescent="0.25">
      <c r="A849" s="206">
        <v>42</v>
      </c>
      <c r="B849" s="233" t="s">
        <v>2923</v>
      </c>
      <c r="C849" s="234" t="s">
        <v>923</v>
      </c>
      <c r="D849" s="90">
        <v>0</v>
      </c>
      <c r="E849" s="90">
        <v>0</v>
      </c>
      <c r="F849" s="219">
        <v>1500000</v>
      </c>
      <c r="G849" s="219">
        <v>1500000</v>
      </c>
      <c r="H849" s="279"/>
      <c r="I849" s="276" t="s">
        <v>4631</v>
      </c>
      <c r="J849" s="92">
        <v>0</v>
      </c>
      <c r="K849" s="206"/>
    </row>
    <row r="850" spans="1:11" ht="22.5" x14ac:dyDescent="0.25">
      <c r="A850" s="206">
        <v>43</v>
      </c>
      <c r="B850" s="233" t="s">
        <v>2924</v>
      </c>
      <c r="C850" s="234" t="s">
        <v>924</v>
      </c>
      <c r="D850" s="90">
        <v>0</v>
      </c>
      <c r="E850" s="90">
        <v>0</v>
      </c>
      <c r="F850" s="218">
        <v>0</v>
      </c>
      <c r="G850" s="219">
        <v>1000000</v>
      </c>
      <c r="H850" s="279"/>
      <c r="I850" s="276" t="s">
        <v>4631</v>
      </c>
      <c r="J850" s="89" t="s">
        <v>16</v>
      </c>
      <c r="K850" s="206"/>
    </row>
    <row r="851" spans="1:11" ht="22.5" x14ac:dyDescent="0.25">
      <c r="A851" s="206">
        <v>44</v>
      </c>
      <c r="B851" s="233" t="s">
        <v>2925</v>
      </c>
      <c r="C851" s="234" t="s">
        <v>925</v>
      </c>
      <c r="D851" s="90">
        <v>0</v>
      </c>
      <c r="E851" s="90">
        <v>0</v>
      </c>
      <c r="F851" s="218">
        <v>0</v>
      </c>
      <c r="G851" s="218">
        <v>0</v>
      </c>
      <c r="H851" s="279"/>
      <c r="I851" s="276" t="s">
        <v>4631</v>
      </c>
      <c r="J851" s="89" t="s">
        <v>16</v>
      </c>
      <c r="K851" s="206"/>
    </row>
    <row r="852" spans="1:11" ht="22.5" x14ac:dyDescent="0.25">
      <c r="A852" s="271"/>
      <c r="B852" s="231" t="s">
        <v>2926</v>
      </c>
      <c r="C852" s="232" t="s">
        <v>265</v>
      </c>
      <c r="D852" s="87">
        <v>0</v>
      </c>
      <c r="E852" s="87">
        <v>0</v>
      </c>
      <c r="F852" s="280">
        <v>0</v>
      </c>
      <c r="G852" s="280">
        <v>0</v>
      </c>
      <c r="H852" s="279"/>
      <c r="I852" s="276" t="s">
        <v>4631</v>
      </c>
      <c r="J852" s="85"/>
      <c r="K852" s="389"/>
    </row>
    <row r="853" spans="1:11" ht="22.5" x14ac:dyDescent="0.25">
      <c r="A853" s="206">
        <v>45</v>
      </c>
      <c r="B853" s="233" t="s">
        <v>2927</v>
      </c>
      <c r="C853" s="234" t="s">
        <v>926</v>
      </c>
      <c r="D853" s="90">
        <v>0</v>
      </c>
      <c r="E853" s="90">
        <v>0</v>
      </c>
      <c r="F853" s="218">
        <v>0</v>
      </c>
      <c r="G853" s="218">
        <v>0</v>
      </c>
      <c r="H853" s="279"/>
      <c r="I853" s="276" t="s">
        <v>4631</v>
      </c>
      <c r="J853" s="89" t="s">
        <v>16</v>
      </c>
      <c r="K853" s="206"/>
    </row>
    <row r="854" spans="1:11" ht="22.5" x14ac:dyDescent="0.25">
      <c r="A854" s="271"/>
      <c r="B854" s="231" t="s">
        <v>2928</v>
      </c>
      <c r="C854" s="232" t="s">
        <v>927</v>
      </c>
      <c r="D854" s="88">
        <v>750000</v>
      </c>
      <c r="E854" s="88">
        <v>890000</v>
      </c>
      <c r="F854" s="278">
        <v>3000000</v>
      </c>
      <c r="G854" s="278">
        <v>11900000</v>
      </c>
      <c r="H854" s="279"/>
      <c r="I854" s="276" t="s">
        <v>4631</v>
      </c>
      <c r="J854" s="85"/>
      <c r="K854" s="389"/>
    </row>
    <row r="855" spans="1:11" ht="33.75" x14ac:dyDescent="0.25">
      <c r="A855" s="206">
        <v>46</v>
      </c>
      <c r="B855" s="233" t="s">
        <v>2929</v>
      </c>
      <c r="C855" s="234" t="s">
        <v>928</v>
      </c>
      <c r="D855" s="91">
        <v>750000</v>
      </c>
      <c r="E855" s="91">
        <v>890000</v>
      </c>
      <c r="F855" s="219">
        <v>3000000</v>
      </c>
      <c r="G855" s="219">
        <v>11900000</v>
      </c>
      <c r="H855" s="279"/>
      <c r="I855" s="276" t="s">
        <v>4631</v>
      </c>
      <c r="J855" s="89" t="s">
        <v>16</v>
      </c>
      <c r="K855" s="206"/>
    </row>
    <row r="856" spans="1:11" ht="22.5" x14ac:dyDescent="0.25">
      <c r="A856" s="271"/>
      <c r="B856" s="231" t="s">
        <v>2930</v>
      </c>
      <c r="C856" s="232" t="s">
        <v>929</v>
      </c>
      <c r="D856" s="88">
        <v>5915000</v>
      </c>
      <c r="E856" s="88">
        <v>2700000</v>
      </c>
      <c r="F856" s="278">
        <v>40000000</v>
      </c>
      <c r="G856" s="278">
        <v>20000000</v>
      </c>
      <c r="H856" s="279"/>
      <c r="I856" s="276" t="s">
        <v>4631</v>
      </c>
      <c r="J856" s="85"/>
      <c r="K856" s="389"/>
    </row>
    <row r="857" spans="1:11" ht="22.5" x14ac:dyDescent="0.25">
      <c r="A857" s="206">
        <v>47</v>
      </c>
      <c r="B857" s="233" t="s">
        <v>2931</v>
      </c>
      <c r="C857" s="234" t="s">
        <v>930</v>
      </c>
      <c r="D857" s="91">
        <v>5915000</v>
      </c>
      <c r="E857" s="91">
        <v>2700000</v>
      </c>
      <c r="F857" s="219">
        <v>40000000</v>
      </c>
      <c r="G857" s="219">
        <v>20000000</v>
      </c>
      <c r="H857" s="279"/>
      <c r="I857" s="276" t="s">
        <v>4631</v>
      </c>
      <c r="J857" s="92">
        <v>0</v>
      </c>
      <c r="K857" s="206"/>
    </row>
    <row r="858" spans="1:11" ht="22.5" x14ac:dyDescent="0.25">
      <c r="A858" s="271"/>
      <c r="B858" s="231" t="s">
        <v>2932</v>
      </c>
      <c r="C858" s="232" t="s">
        <v>931</v>
      </c>
      <c r="D858" s="87">
        <v>0</v>
      </c>
      <c r="E858" s="87">
        <v>0</v>
      </c>
      <c r="F858" s="280">
        <v>0</v>
      </c>
      <c r="G858" s="280">
        <v>0</v>
      </c>
      <c r="H858" s="279"/>
      <c r="I858" s="276" t="s">
        <v>4631</v>
      </c>
      <c r="J858" s="85"/>
      <c r="K858" s="389"/>
    </row>
    <row r="859" spans="1:11" ht="22.5" x14ac:dyDescent="0.25">
      <c r="A859" s="206">
        <v>48</v>
      </c>
      <c r="B859" s="233" t="s">
        <v>2933</v>
      </c>
      <c r="C859" s="234" t="s">
        <v>871</v>
      </c>
      <c r="D859" s="90">
        <v>0</v>
      </c>
      <c r="E859" s="90">
        <v>0</v>
      </c>
      <c r="F859" s="218">
        <v>0</v>
      </c>
      <c r="G859" s="218">
        <v>0</v>
      </c>
      <c r="H859" s="279"/>
      <c r="I859" s="276" t="s">
        <v>4631</v>
      </c>
      <c r="J859" s="89" t="s">
        <v>16</v>
      </c>
      <c r="K859" s="206"/>
    </row>
    <row r="860" spans="1:11" ht="22.5" x14ac:dyDescent="0.25">
      <c r="A860" s="206">
        <v>49</v>
      </c>
      <c r="B860" s="233" t="s">
        <v>2934</v>
      </c>
      <c r="C860" s="234" t="s">
        <v>932</v>
      </c>
      <c r="D860" s="90">
        <v>0</v>
      </c>
      <c r="E860" s="90">
        <v>0</v>
      </c>
      <c r="F860" s="218">
        <v>0</v>
      </c>
      <c r="G860" s="218">
        <v>0</v>
      </c>
      <c r="H860" s="279"/>
      <c r="I860" s="276" t="s">
        <v>4631</v>
      </c>
      <c r="J860" s="89" t="s">
        <v>16</v>
      </c>
      <c r="K860" s="206"/>
    </row>
    <row r="861" spans="1:11" ht="22.5" x14ac:dyDescent="0.25">
      <c r="A861" s="208" t="s">
        <v>294</v>
      </c>
      <c r="B861" s="52"/>
      <c r="C861" s="237"/>
      <c r="D861" s="93">
        <v>21071000</v>
      </c>
      <c r="E861" s="93">
        <v>13293900</v>
      </c>
      <c r="F861" s="281">
        <v>82100000</v>
      </c>
      <c r="G861" s="281">
        <v>80000000</v>
      </c>
      <c r="H861" s="279"/>
      <c r="I861" s="276" t="s">
        <v>4631</v>
      </c>
      <c r="J861" s="94"/>
      <c r="K861" s="391"/>
    </row>
    <row r="862" spans="1:11" ht="22.5" x14ac:dyDescent="0.25">
      <c r="A862" s="270"/>
      <c r="B862" s="235" t="s">
        <v>295</v>
      </c>
      <c r="C862" s="236"/>
      <c r="D862" s="86"/>
      <c r="E862" s="86"/>
      <c r="F862" s="277"/>
      <c r="G862" s="277"/>
      <c r="H862" s="279"/>
      <c r="I862" s="276" t="s">
        <v>4631</v>
      </c>
      <c r="J862" s="86"/>
      <c r="K862" s="390"/>
    </row>
    <row r="863" spans="1:11" ht="22.5" x14ac:dyDescent="0.25">
      <c r="A863" s="208" t="s">
        <v>294</v>
      </c>
      <c r="B863" s="52"/>
      <c r="C863" s="237"/>
      <c r="D863" s="95"/>
      <c r="E863" s="95"/>
      <c r="F863" s="220"/>
      <c r="G863" s="282">
        <v>0</v>
      </c>
      <c r="H863" s="279"/>
      <c r="I863" s="276" t="s">
        <v>4631</v>
      </c>
      <c r="J863" s="97"/>
      <c r="K863" s="207"/>
    </row>
    <row r="864" spans="1:11" ht="22.5" x14ac:dyDescent="0.25">
      <c r="A864" s="208" t="s">
        <v>296</v>
      </c>
      <c r="B864" s="52"/>
      <c r="C864" s="237"/>
      <c r="D864" s="88">
        <v>21071000</v>
      </c>
      <c r="E864" s="88">
        <v>13293900</v>
      </c>
      <c r="F864" s="278">
        <v>82100000</v>
      </c>
      <c r="G864" s="278">
        <v>80000000</v>
      </c>
      <c r="H864" s="279"/>
      <c r="I864" s="276" t="s">
        <v>4631</v>
      </c>
      <c r="J864" s="97"/>
      <c r="K864" s="207"/>
    </row>
    <row r="865" spans="1:11" ht="22.5" x14ac:dyDescent="0.25">
      <c r="A865" s="269">
        <v>33</v>
      </c>
      <c r="B865" s="589" t="s">
        <v>933</v>
      </c>
      <c r="C865" s="590"/>
      <c r="D865" s="590"/>
      <c r="E865" s="590"/>
      <c r="F865" s="590"/>
      <c r="G865" s="591"/>
      <c r="H865" s="279"/>
      <c r="I865" s="276" t="s">
        <v>4631</v>
      </c>
      <c r="J865" s="85"/>
      <c r="K865" s="389"/>
    </row>
    <row r="866" spans="1:11" ht="22.5" x14ac:dyDescent="0.25">
      <c r="A866" s="270"/>
      <c r="B866" s="592" t="s">
        <v>255</v>
      </c>
      <c r="C866" s="593"/>
      <c r="D866" s="86"/>
      <c r="E866" s="86"/>
      <c r="F866" s="277"/>
      <c r="G866" s="277"/>
      <c r="H866" s="279"/>
      <c r="I866" s="276" t="s">
        <v>4631</v>
      </c>
      <c r="J866" s="86"/>
      <c r="K866" s="390"/>
    </row>
    <row r="867" spans="1:11" ht="22.5" x14ac:dyDescent="0.25">
      <c r="A867" s="271"/>
      <c r="B867" s="231" t="s">
        <v>2935</v>
      </c>
      <c r="C867" s="232" t="s">
        <v>934</v>
      </c>
      <c r="D867" s="88">
        <v>189712999.99000001</v>
      </c>
      <c r="E867" s="88">
        <v>71861111</v>
      </c>
      <c r="F867" s="278">
        <v>110000000</v>
      </c>
      <c r="G867" s="278">
        <v>90000000</v>
      </c>
      <c r="H867" s="279"/>
      <c r="I867" s="276" t="s">
        <v>4631</v>
      </c>
      <c r="J867" s="85"/>
      <c r="K867" s="389"/>
    </row>
    <row r="868" spans="1:11" ht="22.5" x14ac:dyDescent="0.25">
      <c r="A868" s="206">
        <v>1</v>
      </c>
      <c r="B868" s="233" t="s">
        <v>2936</v>
      </c>
      <c r="C868" s="234" t="s">
        <v>935</v>
      </c>
      <c r="D868" s="91">
        <v>137792999.99000001</v>
      </c>
      <c r="E868" s="91">
        <v>71161111</v>
      </c>
      <c r="F868" s="219">
        <v>100000000</v>
      </c>
      <c r="G868" s="219">
        <v>80000000</v>
      </c>
      <c r="H868" s="279"/>
      <c r="I868" s="276" t="s">
        <v>4631</v>
      </c>
      <c r="J868" s="92">
        <v>0</v>
      </c>
      <c r="K868" s="206"/>
    </row>
    <row r="869" spans="1:11" ht="22.5" x14ac:dyDescent="0.25">
      <c r="A869" s="206">
        <v>2</v>
      </c>
      <c r="B869" s="233" t="s">
        <v>2937</v>
      </c>
      <c r="C869" s="234" t="s">
        <v>936</v>
      </c>
      <c r="D869" s="90">
        <v>0</v>
      </c>
      <c r="E869" s="90">
        <v>0</v>
      </c>
      <c r="F869" s="218">
        <v>0</v>
      </c>
      <c r="G869" s="218">
        <v>0</v>
      </c>
      <c r="H869" s="279"/>
      <c r="I869" s="276" t="s">
        <v>4631</v>
      </c>
      <c r="J869" s="89" t="s">
        <v>16</v>
      </c>
      <c r="K869" s="206"/>
    </row>
    <row r="870" spans="1:11" ht="22.5" x14ac:dyDescent="0.25">
      <c r="A870" s="206">
        <v>3</v>
      </c>
      <c r="B870" s="233" t="s">
        <v>2938</v>
      </c>
      <c r="C870" s="234" t="s">
        <v>937</v>
      </c>
      <c r="D870" s="91">
        <v>51920000</v>
      </c>
      <c r="E870" s="91">
        <v>700000</v>
      </c>
      <c r="F870" s="219">
        <v>5000000</v>
      </c>
      <c r="G870" s="219">
        <v>5000000</v>
      </c>
      <c r="H870" s="279"/>
      <c r="I870" s="276" t="s">
        <v>4631</v>
      </c>
      <c r="J870" s="89" t="s">
        <v>16</v>
      </c>
      <c r="K870" s="206"/>
    </row>
    <row r="871" spans="1:11" ht="22.5" x14ac:dyDescent="0.25">
      <c r="A871" s="206">
        <v>4</v>
      </c>
      <c r="B871" s="233" t="s">
        <v>2939</v>
      </c>
      <c r="C871" s="234" t="s">
        <v>938</v>
      </c>
      <c r="D871" s="90">
        <v>0</v>
      </c>
      <c r="E871" s="90">
        <v>0</v>
      </c>
      <c r="F871" s="218">
        <v>0</v>
      </c>
      <c r="G871" s="218">
        <v>0</v>
      </c>
      <c r="H871" s="279"/>
      <c r="I871" s="276" t="s">
        <v>4631</v>
      </c>
      <c r="J871" s="92">
        <v>0</v>
      </c>
      <c r="K871" s="206"/>
    </row>
    <row r="872" spans="1:11" ht="22.5" x14ac:dyDescent="0.25">
      <c r="A872" s="206">
        <v>5</v>
      </c>
      <c r="B872" s="233" t="s">
        <v>2940</v>
      </c>
      <c r="C872" s="234" t="s">
        <v>939</v>
      </c>
      <c r="D872" s="90">
        <v>0</v>
      </c>
      <c r="E872" s="90">
        <v>0</v>
      </c>
      <c r="F872" s="219">
        <v>5000000</v>
      </c>
      <c r="G872" s="219">
        <v>5000000</v>
      </c>
      <c r="H872" s="279"/>
      <c r="I872" s="276" t="s">
        <v>4631</v>
      </c>
      <c r="J872" s="92">
        <v>0</v>
      </c>
      <c r="K872" s="206"/>
    </row>
    <row r="873" spans="1:11" ht="22.5" x14ac:dyDescent="0.25">
      <c r="A873" s="206">
        <v>6</v>
      </c>
      <c r="B873" s="233" t="s">
        <v>2941</v>
      </c>
      <c r="C873" s="234" t="s">
        <v>940</v>
      </c>
      <c r="D873" s="90">
        <v>0</v>
      </c>
      <c r="E873" s="90">
        <v>0</v>
      </c>
      <c r="F873" s="218">
        <v>0</v>
      </c>
      <c r="G873" s="218">
        <v>0</v>
      </c>
      <c r="H873" s="279"/>
      <c r="I873" s="276" t="s">
        <v>4631</v>
      </c>
      <c r="J873" s="92">
        <v>0</v>
      </c>
      <c r="K873" s="206"/>
    </row>
    <row r="874" spans="1:11" ht="33.75" x14ac:dyDescent="0.25">
      <c r="A874" s="206">
        <v>7</v>
      </c>
      <c r="B874" s="233" t="s">
        <v>2942</v>
      </c>
      <c r="C874" s="234" t="s">
        <v>941</v>
      </c>
      <c r="D874" s="90">
        <v>0</v>
      </c>
      <c r="E874" s="90">
        <v>0</v>
      </c>
      <c r="F874" s="218">
        <v>0</v>
      </c>
      <c r="G874" s="218">
        <v>0</v>
      </c>
      <c r="H874" s="279"/>
      <c r="I874" s="276" t="s">
        <v>4631</v>
      </c>
      <c r="J874" s="92">
        <v>0</v>
      </c>
      <c r="K874" s="206"/>
    </row>
    <row r="875" spans="1:11" ht="33.75" x14ac:dyDescent="0.25">
      <c r="A875" s="206">
        <v>8</v>
      </c>
      <c r="B875" s="233" t="s">
        <v>2943</v>
      </c>
      <c r="C875" s="234" t="s">
        <v>942</v>
      </c>
      <c r="D875" s="90">
        <v>0</v>
      </c>
      <c r="E875" s="90">
        <v>0</v>
      </c>
      <c r="F875" s="218">
        <v>0</v>
      </c>
      <c r="G875" s="218">
        <v>0</v>
      </c>
      <c r="H875" s="279"/>
      <c r="I875" s="276" t="s">
        <v>4631</v>
      </c>
      <c r="J875" s="92">
        <v>0</v>
      </c>
      <c r="K875" s="206"/>
    </row>
    <row r="876" spans="1:11" ht="33.75" x14ac:dyDescent="0.25">
      <c r="A876" s="206">
        <v>9</v>
      </c>
      <c r="B876" s="233" t="s">
        <v>2944</v>
      </c>
      <c r="C876" s="234" t="s">
        <v>943</v>
      </c>
      <c r="D876" s="90">
        <v>0</v>
      </c>
      <c r="E876" s="90">
        <v>0</v>
      </c>
      <c r="F876" s="218">
        <v>0</v>
      </c>
      <c r="G876" s="218">
        <v>0</v>
      </c>
      <c r="H876" s="279"/>
      <c r="I876" s="276" t="s">
        <v>4631</v>
      </c>
      <c r="J876" s="92">
        <v>0</v>
      </c>
      <c r="K876" s="206"/>
    </row>
    <row r="877" spans="1:11" ht="22.5" x14ac:dyDescent="0.25">
      <c r="A877" s="271"/>
      <c r="B877" s="231" t="s">
        <v>2945</v>
      </c>
      <c r="C877" s="232" t="s">
        <v>944</v>
      </c>
      <c r="D877" s="87">
        <v>0</v>
      </c>
      <c r="E877" s="87">
        <v>0</v>
      </c>
      <c r="F877" s="278">
        <v>62500000</v>
      </c>
      <c r="G877" s="278">
        <v>70000000</v>
      </c>
      <c r="H877" s="279"/>
      <c r="I877" s="276" t="s">
        <v>4631</v>
      </c>
      <c r="J877" s="85"/>
      <c r="K877" s="389"/>
    </row>
    <row r="878" spans="1:11" ht="22.5" x14ac:dyDescent="0.25">
      <c r="A878" s="206">
        <v>10</v>
      </c>
      <c r="B878" s="233" t="s">
        <v>2946</v>
      </c>
      <c r="C878" s="234" t="s">
        <v>945</v>
      </c>
      <c r="D878" s="90">
        <v>0</v>
      </c>
      <c r="E878" s="90">
        <v>0</v>
      </c>
      <c r="F878" s="219">
        <v>2500000</v>
      </c>
      <c r="G878" s="219">
        <v>5000000</v>
      </c>
      <c r="H878" s="279"/>
      <c r="I878" s="276" t="s">
        <v>4631</v>
      </c>
      <c r="J878" s="92">
        <v>0</v>
      </c>
      <c r="K878" s="206"/>
    </row>
    <row r="879" spans="1:11" ht="22.5" x14ac:dyDescent="0.25">
      <c r="A879" s="206">
        <v>11</v>
      </c>
      <c r="B879" s="233" t="s">
        <v>2947</v>
      </c>
      <c r="C879" s="234" t="s">
        <v>946</v>
      </c>
      <c r="D879" s="90">
        <v>0</v>
      </c>
      <c r="E879" s="90">
        <v>0</v>
      </c>
      <c r="F879" s="219">
        <v>20000000</v>
      </c>
      <c r="G879" s="219">
        <v>25000000</v>
      </c>
      <c r="H879" s="279"/>
      <c r="I879" s="276" t="s">
        <v>4631</v>
      </c>
      <c r="J879" s="92">
        <v>0</v>
      </c>
      <c r="K879" s="206"/>
    </row>
    <row r="880" spans="1:11" ht="22.5" x14ac:dyDescent="0.25">
      <c r="A880" s="206">
        <v>12</v>
      </c>
      <c r="B880" s="233" t="s">
        <v>2948</v>
      </c>
      <c r="C880" s="234" t="s">
        <v>947</v>
      </c>
      <c r="D880" s="90">
        <v>0</v>
      </c>
      <c r="E880" s="90">
        <v>0</v>
      </c>
      <c r="F880" s="219">
        <v>10000000</v>
      </c>
      <c r="G880" s="219">
        <v>25000000</v>
      </c>
      <c r="H880" s="279"/>
      <c r="I880" s="276" t="s">
        <v>4631</v>
      </c>
      <c r="J880" s="92">
        <v>0</v>
      </c>
      <c r="K880" s="206"/>
    </row>
    <row r="881" spans="1:11" ht="22.5" x14ac:dyDescent="0.25">
      <c r="A881" s="206">
        <v>13</v>
      </c>
      <c r="B881" s="233" t="s">
        <v>2949</v>
      </c>
      <c r="C881" s="234" t="s">
        <v>948</v>
      </c>
      <c r="D881" s="90">
        <v>0</v>
      </c>
      <c r="E881" s="90">
        <v>0</v>
      </c>
      <c r="F881" s="219">
        <v>20000000</v>
      </c>
      <c r="G881" s="219">
        <v>15000000</v>
      </c>
      <c r="H881" s="279"/>
      <c r="I881" s="276" t="s">
        <v>4631</v>
      </c>
      <c r="J881" s="92">
        <v>0</v>
      </c>
      <c r="K881" s="206"/>
    </row>
    <row r="882" spans="1:11" ht="22.5" x14ac:dyDescent="0.25">
      <c r="A882" s="206">
        <v>14</v>
      </c>
      <c r="B882" s="233" t="s">
        <v>2950</v>
      </c>
      <c r="C882" s="234" t="s">
        <v>949</v>
      </c>
      <c r="D882" s="90">
        <v>0</v>
      </c>
      <c r="E882" s="90">
        <v>0</v>
      </c>
      <c r="F882" s="219">
        <v>10000000</v>
      </c>
      <c r="G882" s="218">
        <v>0</v>
      </c>
      <c r="H882" s="279"/>
      <c r="I882" s="276" t="s">
        <v>4631</v>
      </c>
      <c r="J882" s="92">
        <v>0</v>
      </c>
      <c r="K882" s="206"/>
    </row>
    <row r="883" spans="1:11" ht="22.5" x14ac:dyDescent="0.25">
      <c r="A883" s="208" t="s">
        <v>294</v>
      </c>
      <c r="B883" s="52"/>
      <c r="C883" s="237"/>
      <c r="D883" s="93">
        <v>189712999.99000001</v>
      </c>
      <c r="E883" s="93">
        <v>71861111</v>
      </c>
      <c r="F883" s="281">
        <v>172500000</v>
      </c>
      <c r="G883" s="281">
        <v>160000000</v>
      </c>
      <c r="H883" s="279"/>
      <c r="I883" s="276" t="s">
        <v>4631</v>
      </c>
      <c r="J883" s="94"/>
      <c r="K883" s="391"/>
    </row>
    <row r="884" spans="1:11" ht="22.5" x14ac:dyDescent="0.25">
      <c r="A884" s="270"/>
      <c r="B884" s="235" t="s">
        <v>295</v>
      </c>
      <c r="C884" s="236"/>
      <c r="D884" s="86"/>
      <c r="E884" s="86"/>
      <c r="F884" s="277"/>
      <c r="G884" s="277"/>
      <c r="H884" s="279"/>
      <c r="I884" s="276" t="s">
        <v>4631</v>
      </c>
      <c r="J884" s="86"/>
      <c r="K884" s="390"/>
    </row>
    <row r="885" spans="1:11" ht="22.5" x14ac:dyDescent="0.25">
      <c r="A885" s="208" t="s">
        <v>294</v>
      </c>
      <c r="B885" s="52"/>
      <c r="C885" s="237"/>
      <c r="D885" s="95"/>
      <c r="E885" s="95"/>
      <c r="F885" s="220"/>
      <c r="G885" s="282">
        <v>0</v>
      </c>
      <c r="H885" s="279"/>
      <c r="I885" s="276" t="s">
        <v>4631</v>
      </c>
      <c r="J885" s="97"/>
      <c r="K885" s="207"/>
    </row>
    <row r="886" spans="1:11" ht="22.5" x14ac:dyDescent="0.25">
      <c r="A886" s="208" t="s">
        <v>296</v>
      </c>
      <c r="B886" s="52"/>
      <c r="C886" s="237"/>
      <c r="D886" s="88">
        <v>189712999.99000001</v>
      </c>
      <c r="E886" s="88">
        <v>71861111</v>
      </c>
      <c r="F886" s="278">
        <v>172500000</v>
      </c>
      <c r="G886" s="278">
        <v>160000000</v>
      </c>
      <c r="H886" s="279"/>
      <c r="I886" s="276" t="s">
        <v>4631</v>
      </c>
      <c r="J886" s="97"/>
      <c r="K886" s="207"/>
    </row>
    <row r="887" spans="1:11" ht="22.5" x14ac:dyDescent="0.25">
      <c r="A887" s="269">
        <v>34</v>
      </c>
      <c r="B887" s="589" t="s">
        <v>950</v>
      </c>
      <c r="C887" s="590"/>
      <c r="D887" s="590"/>
      <c r="E887" s="590"/>
      <c r="F887" s="590"/>
      <c r="G887" s="591"/>
      <c r="H887" s="279"/>
      <c r="I887" s="276" t="s">
        <v>4631</v>
      </c>
      <c r="J887" s="85"/>
      <c r="K887" s="389"/>
    </row>
    <row r="888" spans="1:11" ht="22.5" x14ac:dyDescent="0.25">
      <c r="A888" s="270"/>
      <c r="B888" s="592" t="s">
        <v>255</v>
      </c>
      <c r="C888" s="593"/>
      <c r="D888" s="86"/>
      <c r="E888" s="86"/>
      <c r="F888" s="277"/>
      <c r="G888" s="277"/>
      <c r="H888" s="279"/>
      <c r="I888" s="276" t="s">
        <v>4631</v>
      </c>
      <c r="J888" s="86"/>
      <c r="K888" s="390"/>
    </row>
    <row r="889" spans="1:11" ht="22.5" x14ac:dyDescent="0.25">
      <c r="A889" s="271"/>
      <c r="B889" s="231" t="s">
        <v>2951</v>
      </c>
      <c r="C889" s="232" t="s">
        <v>951</v>
      </c>
      <c r="D889" s="88">
        <v>30526000</v>
      </c>
      <c r="E889" s="88">
        <v>1700000</v>
      </c>
      <c r="F889" s="278">
        <v>27000000</v>
      </c>
      <c r="G889" s="278">
        <v>17000000</v>
      </c>
      <c r="H889" s="279"/>
      <c r="I889" s="276" t="s">
        <v>4631</v>
      </c>
      <c r="J889" s="85"/>
      <c r="K889" s="389"/>
    </row>
    <row r="890" spans="1:11" ht="22.5" x14ac:dyDescent="0.25">
      <c r="A890" s="206">
        <v>1</v>
      </c>
      <c r="B890" s="233" t="s">
        <v>2952</v>
      </c>
      <c r="C890" s="234" t="s">
        <v>952</v>
      </c>
      <c r="D890" s="91">
        <v>22336000</v>
      </c>
      <c r="E890" s="91">
        <v>1700000</v>
      </c>
      <c r="F890" s="219">
        <v>23000000</v>
      </c>
      <c r="G890" s="219">
        <v>10000000</v>
      </c>
      <c r="H890" s="279"/>
      <c r="I890" s="276" t="s">
        <v>4631</v>
      </c>
      <c r="J890" s="89" t="s">
        <v>16</v>
      </c>
      <c r="K890" s="206"/>
    </row>
    <row r="891" spans="1:11" ht="33.75" x14ac:dyDescent="0.25">
      <c r="A891" s="206">
        <v>2</v>
      </c>
      <c r="B891" s="233" t="s">
        <v>2953</v>
      </c>
      <c r="C891" s="234" t="s">
        <v>953</v>
      </c>
      <c r="D891" s="91">
        <v>4720000</v>
      </c>
      <c r="E891" s="90">
        <v>0</v>
      </c>
      <c r="F891" s="219">
        <v>2000000</v>
      </c>
      <c r="G891" s="218">
        <v>0</v>
      </c>
      <c r="H891" s="279"/>
      <c r="I891" s="276" t="s">
        <v>6047</v>
      </c>
      <c r="J891" s="92">
        <v>0</v>
      </c>
      <c r="K891" s="206"/>
    </row>
    <row r="892" spans="1:11" ht="22.5" x14ac:dyDescent="0.25">
      <c r="A892" s="206">
        <v>3</v>
      </c>
      <c r="B892" s="233" t="s">
        <v>2954</v>
      </c>
      <c r="C892" s="234" t="s">
        <v>954</v>
      </c>
      <c r="D892" s="91">
        <v>3470000</v>
      </c>
      <c r="E892" s="90">
        <v>0</v>
      </c>
      <c r="F892" s="218">
        <v>0</v>
      </c>
      <c r="G892" s="219">
        <v>5000000</v>
      </c>
      <c r="H892" s="279"/>
      <c r="I892" s="276" t="s">
        <v>4631</v>
      </c>
      <c r="J892" s="92">
        <v>0</v>
      </c>
      <c r="K892" s="206"/>
    </row>
    <row r="893" spans="1:11" ht="22.5" x14ac:dyDescent="0.25">
      <c r="A893" s="206">
        <v>4</v>
      </c>
      <c r="B893" s="233" t="s">
        <v>2955</v>
      </c>
      <c r="C893" s="234" t="s">
        <v>955</v>
      </c>
      <c r="D893" s="90">
        <v>0</v>
      </c>
      <c r="E893" s="90">
        <v>0</v>
      </c>
      <c r="F893" s="218">
        <v>0</v>
      </c>
      <c r="G893" s="218">
        <v>0</v>
      </c>
      <c r="H893" s="279"/>
      <c r="I893" s="276" t="s">
        <v>6047</v>
      </c>
      <c r="J893" s="92">
        <v>0</v>
      </c>
      <c r="K893" s="206"/>
    </row>
    <row r="894" spans="1:11" ht="22.5" x14ac:dyDescent="0.25">
      <c r="A894" s="206">
        <v>5</v>
      </c>
      <c r="B894" s="233" t="s">
        <v>2956</v>
      </c>
      <c r="C894" s="234" t="s">
        <v>956</v>
      </c>
      <c r="D894" s="90">
        <v>0</v>
      </c>
      <c r="E894" s="90">
        <v>0</v>
      </c>
      <c r="F894" s="219">
        <v>2000000</v>
      </c>
      <c r="G894" s="219">
        <v>2000000</v>
      </c>
      <c r="H894" s="279"/>
      <c r="I894" s="276" t="s">
        <v>4631</v>
      </c>
      <c r="J894" s="92">
        <v>0</v>
      </c>
      <c r="K894" s="206"/>
    </row>
    <row r="895" spans="1:11" x14ac:dyDescent="0.25">
      <c r="A895" s="271"/>
      <c r="B895" s="231" t="s">
        <v>2957</v>
      </c>
      <c r="C895" s="232" t="s">
        <v>957</v>
      </c>
      <c r="D895" s="88">
        <v>885305.6</v>
      </c>
      <c r="E895" s="88">
        <v>750000</v>
      </c>
      <c r="F895" s="278">
        <v>5000000</v>
      </c>
      <c r="G895" s="278">
        <v>8000000</v>
      </c>
      <c r="H895" s="279"/>
      <c r="I895" s="276"/>
      <c r="J895" s="85"/>
      <c r="K895" s="389"/>
    </row>
    <row r="896" spans="1:11" ht="22.5" x14ac:dyDescent="0.25">
      <c r="A896" s="206">
        <v>6</v>
      </c>
      <c r="B896" s="233" t="s">
        <v>2958</v>
      </c>
      <c r="C896" s="234" t="s">
        <v>958</v>
      </c>
      <c r="D896" s="91">
        <v>885305.6</v>
      </c>
      <c r="E896" s="91">
        <v>750000</v>
      </c>
      <c r="F896" s="219">
        <v>3000000</v>
      </c>
      <c r="G896" s="219">
        <v>6000000</v>
      </c>
      <c r="H896" s="279"/>
      <c r="I896" s="276" t="s">
        <v>4631</v>
      </c>
      <c r="J896" s="89" t="s">
        <v>16</v>
      </c>
      <c r="K896" s="206"/>
    </row>
    <row r="897" spans="1:11" ht="22.5" x14ac:dyDescent="0.25">
      <c r="A897" s="206">
        <v>7</v>
      </c>
      <c r="B897" s="233" t="s">
        <v>2959</v>
      </c>
      <c r="C897" s="234" t="s">
        <v>959</v>
      </c>
      <c r="D897" s="90">
        <v>0</v>
      </c>
      <c r="E897" s="90">
        <v>0</v>
      </c>
      <c r="F897" s="219">
        <v>2000000</v>
      </c>
      <c r="G897" s="219">
        <v>2000000</v>
      </c>
      <c r="H897" s="279"/>
      <c r="I897" s="276" t="s">
        <v>4631</v>
      </c>
      <c r="J897" s="92">
        <v>0</v>
      </c>
      <c r="K897" s="206"/>
    </row>
    <row r="898" spans="1:11" x14ac:dyDescent="0.25">
      <c r="A898" s="208" t="s">
        <v>294</v>
      </c>
      <c r="B898" s="52"/>
      <c r="C898" s="237"/>
      <c r="D898" s="93">
        <v>31411305.600000001</v>
      </c>
      <c r="E898" s="93">
        <v>2450000</v>
      </c>
      <c r="F898" s="281">
        <v>32000000</v>
      </c>
      <c r="G898" s="281">
        <v>25000000</v>
      </c>
      <c r="H898" s="279"/>
      <c r="I898" s="276"/>
      <c r="J898" s="94"/>
      <c r="K898" s="391"/>
    </row>
    <row r="899" spans="1:11" x14ac:dyDescent="0.25">
      <c r="A899" s="270"/>
      <c r="B899" s="235" t="s">
        <v>295</v>
      </c>
      <c r="C899" s="236"/>
      <c r="D899" s="86"/>
      <c r="E899" s="86"/>
      <c r="F899" s="277"/>
      <c r="G899" s="277"/>
      <c r="H899" s="279"/>
      <c r="I899" s="276"/>
      <c r="J899" s="86"/>
      <c r="K899" s="390"/>
    </row>
    <row r="900" spans="1:11" x14ac:dyDescent="0.25">
      <c r="A900" s="208" t="s">
        <v>294</v>
      </c>
      <c r="B900" s="52"/>
      <c r="C900" s="237"/>
      <c r="D900" s="95"/>
      <c r="E900" s="95"/>
      <c r="F900" s="220"/>
      <c r="G900" s="282">
        <v>0</v>
      </c>
      <c r="H900" s="279"/>
      <c r="I900" s="276"/>
      <c r="J900" s="97"/>
      <c r="K900" s="207"/>
    </row>
    <row r="901" spans="1:11" ht="21" x14ac:dyDescent="0.25">
      <c r="A901" s="208" t="s">
        <v>296</v>
      </c>
      <c r="B901" s="52"/>
      <c r="C901" s="237"/>
      <c r="D901" s="88">
        <v>31411305.600000001</v>
      </c>
      <c r="E901" s="88">
        <v>2450000</v>
      </c>
      <c r="F901" s="278">
        <v>32000000</v>
      </c>
      <c r="G901" s="278">
        <v>25000000</v>
      </c>
      <c r="H901" s="279"/>
      <c r="I901" s="276"/>
      <c r="J901" s="97"/>
      <c r="K901" s="207"/>
    </row>
    <row r="902" spans="1:11" x14ac:dyDescent="0.25">
      <c r="A902" s="269">
        <v>35</v>
      </c>
      <c r="B902" s="589" t="s">
        <v>960</v>
      </c>
      <c r="C902" s="590"/>
      <c r="D902" s="590"/>
      <c r="E902" s="590"/>
      <c r="F902" s="590"/>
      <c r="G902" s="591"/>
      <c r="H902" s="279"/>
      <c r="I902" s="276"/>
      <c r="J902" s="85"/>
      <c r="K902" s="389"/>
    </row>
    <row r="903" spans="1:11" x14ac:dyDescent="0.25">
      <c r="A903" s="270"/>
      <c r="B903" s="592" t="s">
        <v>255</v>
      </c>
      <c r="C903" s="593"/>
      <c r="D903" s="86"/>
      <c r="E903" s="86"/>
      <c r="F903" s="277"/>
      <c r="G903" s="277"/>
      <c r="H903" s="279"/>
      <c r="I903" s="276"/>
      <c r="J903" s="86"/>
      <c r="K903" s="390"/>
    </row>
    <row r="904" spans="1:11" x14ac:dyDescent="0.25">
      <c r="A904" s="271"/>
      <c r="B904" s="231" t="s">
        <v>2960</v>
      </c>
      <c r="C904" s="232" t="s">
        <v>961</v>
      </c>
      <c r="D904" s="87">
        <v>0</v>
      </c>
      <c r="E904" s="87">
        <v>0</v>
      </c>
      <c r="F904" s="278">
        <v>8000000</v>
      </c>
      <c r="G904" s="278">
        <v>8000000</v>
      </c>
      <c r="H904" s="279"/>
      <c r="I904" s="276"/>
      <c r="J904" s="85"/>
      <c r="K904" s="389"/>
    </row>
    <row r="905" spans="1:11" ht="22.5" x14ac:dyDescent="0.25">
      <c r="A905" s="206">
        <v>1</v>
      </c>
      <c r="B905" s="233" t="s">
        <v>2961</v>
      </c>
      <c r="C905" s="234" t="s">
        <v>962</v>
      </c>
      <c r="D905" s="90">
        <v>0</v>
      </c>
      <c r="E905" s="90">
        <v>0</v>
      </c>
      <c r="F905" s="219">
        <v>2000000</v>
      </c>
      <c r="G905" s="219">
        <v>2000000</v>
      </c>
      <c r="H905" s="279"/>
      <c r="I905" s="276" t="s">
        <v>4631</v>
      </c>
      <c r="J905" s="89" t="s">
        <v>16</v>
      </c>
      <c r="K905" s="206"/>
    </row>
    <row r="906" spans="1:11" ht="22.5" x14ac:dyDescent="0.25">
      <c r="A906" s="206">
        <v>2</v>
      </c>
      <c r="B906" s="233" t="s">
        <v>2962</v>
      </c>
      <c r="C906" s="234" t="s">
        <v>963</v>
      </c>
      <c r="D906" s="90">
        <v>0</v>
      </c>
      <c r="E906" s="90">
        <v>0</v>
      </c>
      <c r="F906" s="218">
        <v>0</v>
      </c>
      <c r="G906" s="218">
        <v>0</v>
      </c>
      <c r="H906" s="279"/>
      <c r="I906" s="276" t="s">
        <v>4631</v>
      </c>
      <c r="J906" s="89" t="s">
        <v>16</v>
      </c>
      <c r="K906" s="206"/>
    </row>
    <row r="907" spans="1:11" ht="22.5" x14ac:dyDescent="0.25">
      <c r="A907" s="206">
        <v>3</v>
      </c>
      <c r="B907" s="233" t="s">
        <v>2963</v>
      </c>
      <c r="C907" s="234" t="s">
        <v>964</v>
      </c>
      <c r="D907" s="90">
        <v>0</v>
      </c>
      <c r="E907" s="90">
        <v>0</v>
      </c>
      <c r="F907" s="219">
        <v>500000</v>
      </c>
      <c r="G907" s="219">
        <v>500000</v>
      </c>
      <c r="H907" s="279"/>
      <c r="I907" s="276" t="s">
        <v>4631</v>
      </c>
      <c r="J907" s="89" t="s">
        <v>16</v>
      </c>
      <c r="K907" s="206"/>
    </row>
    <row r="908" spans="1:11" ht="22.5" x14ac:dyDescent="0.25">
      <c r="A908" s="206">
        <v>4</v>
      </c>
      <c r="B908" s="233" t="s">
        <v>2964</v>
      </c>
      <c r="C908" s="234" t="s">
        <v>965</v>
      </c>
      <c r="D908" s="90">
        <v>0</v>
      </c>
      <c r="E908" s="90">
        <v>0</v>
      </c>
      <c r="F908" s="219">
        <v>1000000</v>
      </c>
      <c r="G908" s="219">
        <v>1000000</v>
      </c>
      <c r="H908" s="279"/>
      <c r="I908" s="276" t="s">
        <v>4631</v>
      </c>
      <c r="J908" s="89" t="s">
        <v>16</v>
      </c>
      <c r="K908" s="206"/>
    </row>
    <row r="909" spans="1:11" ht="22.5" x14ac:dyDescent="0.25">
      <c r="A909" s="206">
        <v>5</v>
      </c>
      <c r="B909" s="233" t="s">
        <v>2965</v>
      </c>
      <c r="C909" s="234" t="s">
        <v>966</v>
      </c>
      <c r="D909" s="90">
        <v>0</v>
      </c>
      <c r="E909" s="90">
        <v>0</v>
      </c>
      <c r="F909" s="219">
        <v>2000000</v>
      </c>
      <c r="G909" s="219">
        <v>2000000</v>
      </c>
      <c r="H909" s="279"/>
      <c r="I909" s="276" t="s">
        <v>4631</v>
      </c>
      <c r="J909" s="89" t="s">
        <v>16</v>
      </c>
      <c r="K909" s="206"/>
    </row>
    <row r="910" spans="1:11" ht="22.5" x14ac:dyDescent="0.25">
      <c r="A910" s="206">
        <v>6</v>
      </c>
      <c r="B910" s="233" t="s">
        <v>2966</v>
      </c>
      <c r="C910" s="234" t="s">
        <v>967</v>
      </c>
      <c r="D910" s="90">
        <v>0</v>
      </c>
      <c r="E910" s="90">
        <v>0</v>
      </c>
      <c r="F910" s="219">
        <v>500000</v>
      </c>
      <c r="G910" s="219">
        <v>500000</v>
      </c>
      <c r="H910" s="279"/>
      <c r="I910" s="276" t="s">
        <v>4631</v>
      </c>
      <c r="J910" s="89" t="s">
        <v>16</v>
      </c>
      <c r="K910" s="206"/>
    </row>
    <row r="911" spans="1:11" ht="33.75" x14ac:dyDescent="0.25">
      <c r="A911" s="206">
        <v>7</v>
      </c>
      <c r="B911" s="233" t="s">
        <v>2967</v>
      </c>
      <c r="C911" s="234" t="s">
        <v>968</v>
      </c>
      <c r="D911" s="90">
        <v>0</v>
      </c>
      <c r="E911" s="90">
        <v>0</v>
      </c>
      <c r="F911" s="219">
        <v>2000000</v>
      </c>
      <c r="G911" s="219">
        <v>2000000</v>
      </c>
      <c r="H911" s="279"/>
      <c r="I911" s="276" t="s">
        <v>4631</v>
      </c>
      <c r="J911" s="89" t="s">
        <v>16</v>
      </c>
      <c r="K911" s="206"/>
    </row>
    <row r="912" spans="1:11" ht="22.5" x14ac:dyDescent="0.25">
      <c r="A912" s="206">
        <v>8</v>
      </c>
      <c r="B912" s="233" t="s">
        <v>2968</v>
      </c>
      <c r="C912" s="234" t="s">
        <v>969</v>
      </c>
      <c r="D912" s="90">
        <v>0</v>
      </c>
      <c r="E912" s="90">
        <v>0</v>
      </c>
      <c r="F912" s="218">
        <v>0</v>
      </c>
      <c r="G912" s="218">
        <v>0</v>
      </c>
      <c r="H912" s="279"/>
      <c r="I912" s="276" t="s">
        <v>4631</v>
      </c>
      <c r="J912" s="92">
        <v>0</v>
      </c>
      <c r="K912" s="206"/>
    </row>
    <row r="913" spans="1:11" x14ac:dyDescent="0.25">
      <c r="A913" s="271"/>
      <c r="B913" s="231" t="s">
        <v>2969</v>
      </c>
      <c r="C913" s="232" t="s">
        <v>970</v>
      </c>
      <c r="D913" s="87">
        <v>0</v>
      </c>
      <c r="E913" s="87">
        <v>0</v>
      </c>
      <c r="F913" s="278">
        <v>1000000</v>
      </c>
      <c r="G913" s="278">
        <v>1000000</v>
      </c>
      <c r="H913" s="279"/>
      <c r="I913" s="276"/>
      <c r="J913" s="85"/>
      <c r="K913" s="389"/>
    </row>
    <row r="914" spans="1:11" ht="22.5" x14ac:dyDescent="0.25">
      <c r="A914" s="206">
        <v>9</v>
      </c>
      <c r="B914" s="233" t="s">
        <v>2970</v>
      </c>
      <c r="C914" s="234" t="s">
        <v>971</v>
      </c>
      <c r="D914" s="90">
        <v>0</v>
      </c>
      <c r="E914" s="90">
        <v>0</v>
      </c>
      <c r="F914" s="219">
        <v>1000000</v>
      </c>
      <c r="G914" s="219">
        <v>1000000</v>
      </c>
      <c r="H914" s="279"/>
      <c r="I914" s="276" t="s">
        <v>4631</v>
      </c>
      <c r="J914" s="89" t="s">
        <v>16</v>
      </c>
      <c r="K914" s="206"/>
    </row>
    <row r="915" spans="1:11" x14ac:dyDescent="0.25">
      <c r="A915" s="208" t="s">
        <v>294</v>
      </c>
      <c r="B915" s="52"/>
      <c r="C915" s="237"/>
      <c r="D915" s="96">
        <v>0</v>
      </c>
      <c r="E915" s="96">
        <v>0</v>
      </c>
      <c r="F915" s="281">
        <v>9000000</v>
      </c>
      <c r="G915" s="281">
        <v>9000000</v>
      </c>
      <c r="H915" s="279"/>
      <c r="I915" s="276"/>
      <c r="J915" s="94"/>
      <c r="K915" s="391"/>
    </row>
    <row r="916" spans="1:11" x14ac:dyDescent="0.25">
      <c r="A916" s="270"/>
      <c r="B916" s="235" t="s">
        <v>295</v>
      </c>
      <c r="C916" s="236"/>
      <c r="D916" s="86"/>
      <c r="E916" s="86"/>
      <c r="F916" s="277"/>
      <c r="G916" s="277"/>
      <c r="H916" s="279"/>
      <c r="I916" s="276"/>
      <c r="J916" s="86"/>
      <c r="K916" s="390"/>
    </row>
    <row r="917" spans="1:11" x14ac:dyDescent="0.25">
      <c r="A917" s="208" t="s">
        <v>294</v>
      </c>
      <c r="B917" s="52"/>
      <c r="C917" s="237"/>
      <c r="D917" s="95"/>
      <c r="E917" s="95"/>
      <c r="F917" s="220"/>
      <c r="G917" s="282">
        <v>0</v>
      </c>
      <c r="H917" s="279"/>
      <c r="I917" s="276"/>
      <c r="J917" s="97"/>
      <c r="K917" s="207"/>
    </row>
    <row r="918" spans="1:11" ht="21" x14ac:dyDescent="0.25">
      <c r="A918" s="208" t="s">
        <v>296</v>
      </c>
      <c r="B918" s="52"/>
      <c r="C918" s="237"/>
      <c r="D918" s="87">
        <v>0</v>
      </c>
      <c r="E918" s="87">
        <v>0</v>
      </c>
      <c r="F918" s="278">
        <v>9000000</v>
      </c>
      <c r="G918" s="278">
        <v>9000000</v>
      </c>
      <c r="H918" s="279"/>
      <c r="I918" s="276"/>
      <c r="J918" s="97"/>
      <c r="K918" s="207"/>
    </row>
    <row r="919" spans="1:11" x14ac:dyDescent="0.25">
      <c r="A919" s="269">
        <v>36</v>
      </c>
      <c r="B919" s="589" t="s">
        <v>972</v>
      </c>
      <c r="C919" s="590"/>
      <c r="D919" s="590"/>
      <c r="E919" s="590"/>
      <c r="F919" s="590"/>
      <c r="G919" s="591"/>
      <c r="H919" s="279"/>
      <c r="I919" s="276"/>
      <c r="J919" s="85"/>
      <c r="K919" s="389"/>
    </row>
    <row r="920" spans="1:11" x14ac:dyDescent="0.25">
      <c r="A920" s="270"/>
      <c r="B920" s="592" t="s">
        <v>255</v>
      </c>
      <c r="C920" s="593"/>
      <c r="D920" s="86"/>
      <c r="E920" s="86"/>
      <c r="F920" s="277"/>
      <c r="G920" s="277"/>
      <c r="H920" s="279"/>
      <c r="I920" s="276"/>
      <c r="J920" s="86"/>
      <c r="K920" s="390"/>
    </row>
    <row r="921" spans="1:11" ht="22.5" x14ac:dyDescent="0.25">
      <c r="A921" s="271"/>
      <c r="B921" s="231" t="s">
        <v>2971</v>
      </c>
      <c r="C921" s="232" t="s">
        <v>973</v>
      </c>
      <c r="D921" s="88">
        <v>876810</v>
      </c>
      <c r="E921" s="87">
        <v>0</v>
      </c>
      <c r="F921" s="278">
        <v>1500000</v>
      </c>
      <c r="G921" s="278">
        <v>1500000</v>
      </c>
      <c r="H921" s="279"/>
      <c r="I921" s="276" t="s">
        <v>4631</v>
      </c>
      <c r="J921" s="85"/>
      <c r="K921" s="389"/>
    </row>
    <row r="922" spans="1:11" ht="22.5" x14ac:dyDescent="0.25">
      <c r="A922" s="206">
        <v>7</v>
      </c>
      <c r="B922" s="233" t="s">
        <v>2972</v>
      </c>
      <c r="C922" s="234" t="s">
        <v>974</v>
      </c>
      <c r="D922" s="91">
        <v>876810</v>
      </c>
      <c r="E922" s="90">
        <v>0</v>
      </c>
      <c r="F922" s="219">
        <v>1500000</v>
      </c>
      <c r="G922" s="219">
        <v>1500000</v>
      </c>
      <c r="H922" s="279"/>
      <c r="I922" s="276" t="s">
        <v>4631</v>
      </c>
      <c r="J922" s="89" t="s">
        <v>16</v>
      </c>
      <c r="K922" s="206"/>
    </row>
    <row r="923" spans="1:11" ht="22.5" x14ac:dyDescent="0.25">
      <c r="A923" s="271"/>
      <c r="B923" s="231" t="s">
        <v>2973</v>
      </c>
      <c r="C923" s="232" t="s">
        <v>975</v>
      </c>
      <c r="D923" s="88">
        <v>1654000</v>
      </c>
      <c r="E923" s="87">
        <v>0</v>
      </c>
      <c r="F923" s="278">
        <v>5000000</v>
      </c>
      <c r="G923" s="278">
        <v>3000000</v>
      </c>
      <c r="H923" s="279"/>
      <c r="I923" s="276" t="s">
        <v>4631</v>
      </c>
      <c r="J923" s="85"/>
      <c r="K923" s="389"/>
    </row>
    <row r="924" spans="1:11" ht="22.5" x14ac:dyDescent="0.25">
      <c r="A924" s="206">
        <v>8</v>
      </c>
      <c r="B924" s="233" t="s">
        <v>2974</v>
      </c>
      <c r="C924" s="234" t="s">
        <v>976</v>
      </c>
      <c r="D924" s="91">
        <v>1654000</v>
      </c>
      <c r="E924" s="90">
        <v>0</v>
      </c>
      <c r="F924" s="219">
        <v>5000000</v>
      </c>
      <c r="G924" s="219">
        <v>3000000</v>
      </c>
      <c r="H924" s="279"/>
      <c r="I924" s="276" t="s">
        <v>4631</v>
      </c>
      <c r="J924" s="89" t="s">
        <v>16</v>
      </c>
      <c r="K924" s="206"/>
    </row>
    <row r="925" spans="1:11" ht="22.5" x14ac:dyDescent="0.25">
      <c r="A925" s="271"/>
      <c r="B925" s="231" t="s">
        <v>2975</v>
      </c>
      <c r="C925" s="232" t="s">
        <v>977</v>
      </c>
      <c r="D925" s="88">
        <v>3050000</v>
      </c>
      <c r="E925" s="88">
        <v>625000</v>
      </c>
      <c r="F925" s="278">
        <v>27500000</v>
      </c>
      <c r="G925" s="278">
        <v>30500000</v>
      </c>
      <c r="H925" s="279"/>
      <c r="I925" s="276" t="s">
        <v>4631</v>
      </c>
      <c r="J925" s="85"/>
      <c r="K925" s="389"/>
    </row>
    <row r="926" spans="1:11" ht="22.5" x14ac:dyDescent="0.25">
      <c r="A926" s="206">
        <v>11</v>
      </c>
      <c r="B926" s="233" t="s">
        <v>2976</v>
      </c>
      <c r="C926" s="234" t="s">
        <v>978</v>
      </c>
      <c r="D926" s="90">
        <v>0</v>
      </c>
      <c r="E926" s="90">
        <v>0</v>
      </c>
      <c r="F926" s="219">
        <v>1500000</v>
      </c>
      <c r="G926" s="219">
        <v>3000000</v>
      </c>
      <c r="H926" s="279"/>
      <c r="I926" s="276" t="s">
        <v>4631</v>
      </c>
      <c r="J926" s="89" t="s">
        <v>16</v>
      </c>
      <c r="K926" s="206"/>
    </row>
    <row r="927" spans="1:11" ht="22.5" x14ac:dyDescent="0.25">
      <c r="A927" s="206">
        <v>13</v>
      </c>
      <c r="B927" s="233" t="s">
        <v>2977</v>
      </c>
      <c r="C927" s="234" t="s">
        <v>979</v>
      </c>
      <c r="D927" s="90">
        <v>0</v>
      </c>
      <c r="E927" s="90">
        <v>0</v>
      </c>
      <c r="F927" s="219">
        <v>3000000</v>
      </c>
      <c r="G927" s="219">
        <v>3000000</v>
      </c>
      <c r="H927" s="279"/>
      <c r="I927" s="276" t="s">
        <v>4631</v>
      </c>
      <c r="J927" s="89" t="s">
        <v>16</v>
      </c>
      <c r="K927" s="206"/>
    </row>
    <row r="928" spans="1:11" ht="22.5" x14ac:dyDescent="0.25">
      <c r="A928" s="206">
        <v>14</v>
      </c>
      <c r="B928" s="233" t="s">
        <v>2978</v>
      </c>
      <c r="C928" s="234" t="s">
        <v>980</v>
      </c>
      <c r="D928" s="90">
        <v>0</v>
      </c>
      <c r="E928" s="90">
        <v>0</v>
      </c>
      <c r="F928" s="219">
        <v>1500000</v>
      </c>
      <c r="G928" s="219">
        <v>1000000</v>
      </c>
      <c r="H928" s="279"/>
      <c r="I928" s="276" t="s">
        <v>4631</v>
      </c>
      <c r="J928" s="89" t="s">
        <v>16</v>
      </c>
      <c r="K928" s="206"/>
    </row>
    <row r="929" spans="1:11" ht="22.5" x14ac:dyDescent="0.25">
      <c r="A929" s="206">
        <v>16</v>
      </c>
      <c r="B929" s="233" t="s">
        <v>2979</v>
      </c>
      <c r="C929" s="234" t="s">
        <v>981</v>
      </c>
      <c r="D929" s="90">
        <v>0</v>
      </c>
      <c r="E929" s="90">
        <v>0</v>
      </c>
      <c r="F929" s="219">
        <v>6000000</v>
      </c>
      <c r="G929" s="219">
        <v>6000000</v>
      </c>
      <c r="H929" s="279"/>
      <c r="I929" s="276" t="s">
        <v>4631</v>
      </c>
      <c r="J929" s="89" t="s">
        <v>16</v>
      </c>
      <c r="K929" s="206"/>
    </row>
    <row r="930" spans="1:11" ht="33.75" x14ac:dyDescent="0.25">
      <c r="A930" s="206">
        <v>17</v>
      </c>
      <c r="B930" s="233" t="s">
        <v>2980</v>
      </c>
      <c r="C930" s="234" t="s">
        <v>982</v>
      </c>
      <c r="D930" s="90">
        <v>0</v>
      </c>
      <c r="E930" s="90">
        <v>0</v>
      </c>
      <c r="F930" s="218">
        <v>0</v>
      </c>
      <c r="G930" s="219">
        <v>2000000</v>
      </c>
      <c r="H930" s="279"/>
      <c r="I930" s="276" t="s">
        <v>4631</v>
      </c>
      <c r="J930" s="89" t="s">
        <v>16</v>
      </c>
      <c r="K930" s="206"/>
    </row>
    <row r="931" spans="1:11" ht="33.75" x14ac:dyDescent="0.25">
      <c r="A931" s="206">
        <v>18</v>
      </c>
      <c r="B931" s="233" t="s">
        <v>2981</v>
      </c>
      <c r="C931" s="234" t="s">
        <v>983</v>
      </c>
      <c r="D931" s="91">
        <v>600000</v>
      </c>
      <c r="E931" s="90">
        <v>0</v>
      </c>
      <c r="F931" s="219">
        <v>2500000</v>
      </c>
      <c r="G931" s="219">
        <v>2000000</v>
      </c>
      <c r="H931" s="279"/>
      <c r="I931" s="276" t="s">
        <v>4631</v>
      </c>
      <c r="J931" s="89" t="s">
        <v>16</v>
      </c>
      <c r="K931" s="206"/>
    </row>
    <row r="932" spans="1:11" ht="22.5" x14ac:dyDescent="0.25">
      <c r="A932" s="206">
        <v>19</v>
      </c>
      <c r="B932" s="233" t="s">
        <v>2982</v>
      </c>
      <c r="C932" s="234" t="s">
        <v>984</v>
      </c>
      <c r="D932" s="90">
        <v>0</v>
      </c>
      <c r="E932" s="90">
        <v>0</v>
      </c>
      <c r="F932" s="219">
        <v>3000000</v>
      </c>
      <c r="G932" s="219">
        <v>3500000</v>
      </c>
      <c r="H932" s="279"/>
      <c r="I932" s="276" t="s">
        <v>4631</v>
      </c>
      <c r="J932" s="89" t="s">
        <v>16</v>
      </c>
      <c r="K932" s="206"/>
    </row>
    <row r="933" spans="1:11" ht="22.5" x14ac:dyDescent="0.25">
      <c r="A933" s="206">
        <v>21</v>
      </c>
      <c r="B933" s="233" t="s">
        <v>2983</v>
      </c>
      <c r="C933" s="234" t="s">
        <v>985</v>
      </c>
      <c r="D933" s="91">
        <v>2450000</v>
      </c>
      <c r="E933" s="91">
        <v>625000</v>
      </c>
      <c r="F933" s="219">
        <v>10000000</v>
      </c>
      <c r="G933" s="219">
        <v>10000000</v>
      </c>
      <c r="H933" s="279"/>
      <c r="I933" s="276" t="s">
        <v>4631</v>
      </c>
      <c r="J933" s="89" t="s">
        <v>16</v>
      </c>
      <c r="K933" s="206"/>
    </row>
    <row r="934" spans="1:11" x14ac:dyDescent="0.25">
      <c r="A934" s="271"/>
      <c r="B934" s="231" t="s">
        <v>2984</v>
      </c>
      <c r="C934" s="232" t="s">
        <v>986</v>
      </c>
      <c r="D934" s="88">
        <v>21367500</v>
      </c>
      <c r="E934" s="88">
        <v>49000000</v>
      </c>
      <c r="F934" s="278">
        <v>62500000</v>
      </c>
      <c r="G934" s="278">
        <v>312000000</v>
      </c>
      <c r="H934" s="279"/>
      <c r="I934" s="276"/>
      <c r="J934" s="85"/>
      <c r="K934" s="389"/>
    </row>
    <row r="935" spans="1:11" ht="22.5" x14ac:dyDescent="0.25">
      <c r="A935" s="206">
        <v>22</v>
      </c>
      <c r="B935" s="233" t="s">
        <v>2985</v>
      </c>
      <c r="C935" s="234" t="s">
        <v>391</v>
      </c>
      <c r="D935" s="90">
        <v>0</v>
      </c>
      <c r="E935" s="90">
        <v>0</v>
      </c>
      <c r="F935" s="219">
        <v>5000000</v>
      </c>
      <c r="G935" s="219">
        <v>5000000</v>
      </c>
      <c r="H935" s="279"/>
      <c r="I935" s="276" t="s">
        <v>4631</v>
      </c>
      <c r="J935" s="92">
        <v>0</v>
      </c>
      <c r="K935" s="206"/>
    </row>
    <row r="936" spans="1:11" ht="22.5" x14ac:dyDescent="0.25">
      <c r="A936" s="206">
        <v>25</v>
      </c>
      <c r="B936" s="233" t="s">
        <v>2986</v>
      </c>
      <c r="C936" s="234" t="s">
        <v>987</v>
      </c>
      <c r="D936" s="90">
        <v>0</v>
      </c>
      <c r="E936" s="91">
        <v>24000000</v>
      </c>
      <c r="F936" s="219">
        <v>30500000</v>
      </c>
      <c r="G936" s="219">
        <v>24000000</v>
      </c>
      <c r="H936" s="279"/>
      <c r="I936" s="276" t="s">
        <v>4631</v>
      </c>
      <c r="J936" s="92">
        <v>0</v>
      </c>
      <c r="K936" s="206"/>
    </row>
    <row r="937" spans="1:11" ht="22.5" x14ac:dyDescent="0.25">
      <c r="A937" s="206">
        <v>26</v>
      </c>
      <c r="B937" s="233" t="s">
        <v>2987</v>
      </c>
      <c r="C937" s="234" t="s">
        <v>988</v>
      </c>
      <c r="D937" s="91">
        <v>21367500</v>
      </c>
      <c r="E937" s="91">
        <v>25000000</v>
      </c>
      <c r="F937" s="219">
        <v>25000000</v>
      </c>
      <c r="G937" s="219">
        <v>30000000</v>
      </c>
      <c r="H937" s="279"/>
      <c r="I937" s="276" t="s">
        <v>4631</v>
      </c>
      <c r="J937" s="92">
        <v>0</v>
      </c>
      <c r="K937" s="206"/>
    </row>
    <row r="938" spans="1:11" ht="22.5" x14ac:dyDescent="0.25">
      <c r="A938" s="206">
        <v>27</v>
      </c>
      <c r="B938" s="233" t="s">
        <v>2988</v>
      </c>
      <c r="C938" s="234" t="s">
        <v>989</v>
      </c>
      <c r="D938" s="90">
        <v>0</v>
      </c>
      <c r="E938" s="90">
        <v>0</v>
      </c>
      <c r="F938" s="219">
        <v>2000000</v>
      </c>
      <c r="G938" s="219">
        <v>3000000</v>
      </c>
      <c r="H938" s="279"/>
      <c r="I938" s="276" t="s">
        <v>4631</v>
      </c>
      <c r="J938" s="92">
        <v>0</v>
      </c>
      <c r="K938" s="206"/>
    </row>
    <row r="939" spans="1:11" ht="22.5" x14ac:dyDescent="0.25">
      <c r="A939" s="206">
        <v>31</v>
      </c>
      <c r="B939" s="233" t="s">
        <v>2989</v>
      </c>
      <c r="C939" s="234" t="s">
        <v>990</v>
      </c>
      <c r="D939" s="90">
        <v>0</v>
      </c>
      <c r="E939" s="90">
        <v>0</v>
      </c>
      <c r="F939" s="218">
        <v>0</v>
      </c>
      <c r="G939" s="219">
        <v>250000000</v>
      </c>
      <c r="H939" s="279"/>
      <c r="I939" s="276" t="s">
        <v>4631</v>
      </c>
      <c r="J939" s="92">
        <v>0</v>
      </c>
      <c r="K939" s="206"/>
    </row>
    <row r="940" spans="1:11" x14ac:dyDescent="0.25">
      <c r="A940" s="271"/>
      <c r="B940" s="231" t="s">
        <v>2990</v>
      </c>
      <c r="C940" s="232" t="s">
        <v>345</v>
      </c>
      <c r="D940" s="87">
        <v>0</v>
      </c>
      <c r="E940" s="87">
        <v>0</v>
      </c>
      <c r="F940" s="278">
        <v>3500000</v>
      </c>
      <c r="G940" s="278">
        <v>3000000</v>
      </c>
      <c r="H940" s="279"/>
      <c r="I940" s="276"/>
      <c r="J940" s="85"/>
      <c r="K940" s="389"/>
    </row>
    <row r="941" spans="1:11" ht="22.5" x14ac:dyDescent="0.25">
      <c r="A941" s="206">
        <v>32</v>
      </c>
      <c r="B941" s="233" t="s">
        <v>2991</v>
      </c>
      <c r="C941" s="234" t="s">
        <v>652</v>
      </c>
      <c r="D941" s="90">
        <v>0</v>
      </c>
      <c r="E941" s="90">
        <v>0</v>
      </c>
      <c r="F941" s="219">
        <v>3500000</v>
      </c>
      <c r="G941" s="219">
        <v>3000000</v>
      </c>
      <c r="H941" s="279"/>
      <c r="I941" s="276" t="s">
        <v>4631</v>
      </c>
      <c r="J941" s="92">
        <v>0</v>
      </c>
      <c r="K941" s="206"/>
    </row>
    <row r="942" spans="1:11" x14ac:dyDescent="0.25">
      <c r="A942" s="208" t="s">
        <v>294</v>
      </c>
      <c r="B942" s="52"/>
      <c r="C942" s="237"/>
      <c r="D942" s="93">
        <v>26948310</v>
      </c>
      <c r="E942" s="93">
        <v>49625000</v>
      </c>
      <c r="F942" s="281">
        <v>100000000</v>
      </c>
      <c r="G942" s="281">
        <v>350000000</v>
      </c>
      <c r="H942" s="279"/>
      <c r="I942" s="276"/>
      <c r="J942" s="94"/>
      <c r="K942" s="391"/>
    </row>
    <row r="943" spans="1:11" x14ac:dyDescent="0.25">
      <c r="A943" s="270"/>
      <c r="B943" s="235" t="s">
        <v>295</v>
      </c>
      <c r="C943" s="236"/>
      <c r="D943" s="86"/>
      <c r="E943" s="86"/>
      <c r="F943" s="277"/>
      <c r="G943" s="277"/>
      <c r="H943" s="279"/>
      <c r="I943" s="276"/>
      <c r="J943" s="86"/>
      <c r="K943" s="390"/>
    </row>
    <row r="944" spans="1:11" x14ac:dyDescent="0.25">
      <c r="A944" s="208" t="s">
        <v>294</v>
      </c>
      <c r="B944" s="52"/>
      <c r="C944" s="237"/>
      <c r="D944" s="95"/>
      <c r="E944" s="95"/>
      <c r="F944" s="220"/>
      <c r="G944" s="282">
        <v>0</v>
      </c>
      <c r="H944" s="279"/>
      <c r="I944" s="276"/>
      <c r="J944" s="97"/>
      <c r="K944" s="207"/>
    </row>
    <row r="945" spans="1:11" ht="21" x14ac:dyDescent="0.25">
      <c r="A945" s="208" t="s">
        <v>296</v>
      </c>
      <c r="B945" s="52"/>
      <c r="C945" s="237"/>
      <c r="D945" s="88">
        <v>26948310</v>
      </c>
      <c r="E945" s="88">
        <v>49625000</v>
      </c>
      <c r="F945" s="278">
        <v>100000000</v>
      </c>
      <c r="G945" s="278">
        <v>350000000</v>
      </c>
      <c r="H945" s="279"/>
      <c r="I945" s="276"/>
      <c r="J945" s="97"/>
      <c r="K945" s="207"/>
    </row>
    <row r="946" spans="1:11" x14ac:dyDescent="0.25">
      <c r="A946" s="269">
        <v>37</v>
      </c>
      <c r="B946" s="589" t="s">
        <v>991</v>
      </c>
      <c r="C946" s="590"/>
      <c r="D946" s="590"/>
      <c r="E946" s="590"/>
      <c r="F946" s="590"/>
      <c r="G946" s="591"/>
      <c r="H946" s="279"/>
      <c r="I946" s="276"/>
      <c r="J946" s="85"/>
      <c r="K946" s="389"/>
    </row>
    <row r="947" spans="1:11" x14ac:dyDescent="0.25">
      <c r="A947" s="270"/>
      <c r="B947" s="592" t="s">
        <v>255</v>
      </c>
      <c r="C947" s="593"/>
      <c r="D947" s="86"/>
      <c r="E947" s="86"/>
      <c r="F947" s="277"/>
      <c r="G947" s="277"/>
      <c r="H947" s="279"/>
      <c r="I947" s="276"/>
      <c r="J947" s="86"/>
      <c r="K947" s="390"/>
    </row>
    <row r="948" spans="1:11" x14ac:dyDescent="0.25">
      <c r="A948" s="271"/>
      <c r="B948" s="231" t="s">
        <v>2992</v>
      </c>
      <c r="C948" s="232" t="s">
        <v>992</v>
      </c>
      <c r="D948" s="87">
        <v>0</v>
      </c>
      <c r="E948" s="87">
        <v>0</v>
      </c>
      <c r="F948" s="280">
        <v>0</v>
      </c>
      <c r="G948" s="280">
        <v>0</v>
      </c>
      <c r="H948" s="279"/>
      <c r="I948" s="276"/>
      <c r="J948" s="85"/>
      <c r="K948" s="389"/>
    </row>
    <row r="949" spans="1:11" x14ac:dyDescent="0.25">
      <c r="A949" s="206">
        <v>1</v>
      </c>
      <c r="B949" s="233" t="s">
        <v>2993</v>
      </c>
      <c r="C949" s="234" t="s">
        <v>993</v>
      </c>
      <c r="D949" s="90">
        <v>0</v>
      </c>
      <c r="E949" s="90">
        <v>0</v>
      </c>
      <c r="F949" s="218">
        <v>0</v>
      </c>
      <c r="G949" s="218">
        <v>0</v>
      </c>
      <c r="H949" s="279"/>
      <c r="I949" s="276"/>
      <c r="J949" s="92">
        <v>0</v>
      </c>
      <c r="K949" s="206"/>
    </row>
    <row r="950" spans="1:11" x14ac:dyDescent="0.25">
      <c r="A950" s="271"/>
      <c r="B950" s="231" t="s">
        <v>2994</v>
      </c>
      <c r="C950" s="232" t="s">
        <v>322</v>
      </c>
      <c r="D950" s="88">
        <v>5392158</v>
      </c>
      <c r="E950" s="88">
        <v>1200000</v>
      </c>
      <c r="F950" s="278">
        <v>3250000</v>
      </c>
      <c r="G950" s="278">
        <v>6750000</v>
      </c>
      <c r="H950" s="279"/>
      <c r="I950" s="276"/>
      <c r="J950" s="85"/>
      <c r="K950" s="389"/>
    </row>
    <row r="951" spans="1:11" ht="22.5" x14ac:dyDescent="0.25">
      <c r="A951" s="206">
        <v>5</v>
      </c>
      <c r="B951" s="233" t="s">
        <v>2995</v>
      </c>
      <c r="C951" s="234" t="s">
        <v>994</v>
      </c>
      <c r="D951" s="90">
        <v>0</v>
      </c>
      <c r="E951" s="91">
        <v>1200000</v>
      </c>
      <c r="F951" s="219">
        <v>2250000</v>
      </c>
      <c r="G951" s="219">
        <v>5000000</v>
      </c>
      <c r="H951" s="279"/>
      <c r="I951" s="276" t="s">
        <v>4631</v>
      </c>
      <c r="J951" s="92">
        <v>0</v>
      </c>
      <c r="K951" s="206"/>
    </row>
    <row r="952" spans="1:11" ht="22.5" x14ac:dyDescent="0.25">
      <c r="A952" s="206">
        <v>6</v>
      </c>
      <c r="B952" s="233" t="s">
        <v>2996</v>
      </c>
      <c r="C952" s="234" t="s">
        <v>995</v>
      </c>
      <c r="D952" s="90">
        <v>0</v>
      </c>
      <c r="E952" s="90">
        <v>0</v>
      </c>
      <c r="F952" s="218">
        <v>0</v>
      </c>
      <c r="G952" s="219">
        <v>250000</v>
      </c>
      <c r="H952" s="279"/>
      <c r="I952" s="276" t="s">
        <v>4631</v>
      </c>
      <c r="J952" s="92">
        <v>0</v>
      </c>
      <c r="K952" s="206"/>
    </row>
    <row r="953" spans="1:11" ht="22.5" x14ac:dyDescent="0.25">
      <c r="A953" s="206">
        <v>7</v>
      </c>
      <c r="B953" s="233" t="s">
        <v>2997</v>
      </c>
      <c r="C953" s="234" t="s">
        <v>996</v>
      </c>
      <c r="D953" s="90">
        <v>0</v>
      </c>
      <c r="E953" s="90">
        <v>0</v>
      </c>
      <c r="F953" s="218">
        <v>0</v>
      </c>
      <c r="G953" s="219">
        <v>250000</v>
      </c>
      <c r="H953" s="279"/>
      <c r="I953" s="276" t="s">
        <v>4631</v>
      </c>
      <c r="J953" s="92">
        <v>0</v>
      </c>
      <c r="K953" s="206"/>
    </row>
    <row r="954" spans="1:11" ht="22.5" x14ac:dyDescent="0.25">
      <c r="A954" s="206">
        <v>8</v>
      </c>
      <c r="B954" s="233" t="s">
        <v>2998</v>
      </c>
      <c r="C954" s="234" t="s">
        <v>997</v>
      </c>
      <c r="D954" s="90">
        <v>0</v>
      </c>
      <c r="E954" s="90">
        <v>0</v>
      </c>
      <c r="F954" s="219">
        <v>1000000</v>
      </c>
      <c r="G954" s="219">
        <v>1250000</v>
      </c>
      <c r="H954" s="279"/>
      <c r="I954" s="276" t="s">
        <v>4631</v>
      </c>
      <c r="J954" s="92">
        <v>0</v>
      </c>
      <c r="K954" s="206"/>
    </row>
    <row r="955" spans="1:11" ht="22.5" x14ac:dyDescent="0.25">
      <c r="A955" s="271"/>
      <c r="B955" s="231" t="s">
        <v>2999</v>
      </c>
      <c r="C955" s="232" t="s">
        <v>301</v>
      </c>
      <c r="D955" s="88">
        <v>4781167.78</v>
      </c>
      <c r="E955" s="88">
        <v>14492060</v>
      </c>
      <c r="F955" s="278">
        <v>28450000</v>
      </c>
      <c r="G955" s="278">
        <v>17750000</v>
      </c>
      <c r="H955" s="279"/>
      <c r="I955" s="276" t="s">
        <v>4631</v>
      </c>
      <c r="J955" s="85"/>
      <c r="K955" s="389"/>
    </row>
    <row r="956" spans="1:11" ht="22.5" x14ac:dyDescent="0.25">
      <c r="A956" s="206">
        <v>10</v>
      </c>
      <c r="B956" s="233" t="s">
        <v>3000</v>
      </c>
      <c r="C956" s="234" t="s">
        <v>998</v>
      </c>
      <c r="D956" s="91">
        <v>3400000</v>
      </c>
      <c r="E956" s="90">
        <v>0</v>
      </c>
      <c r="F956" s="218">
        <v>0</v>
      </c>
      <c r="G956" s="219">
        <v>2750000</v>
      </c>
      <c r="H956" s="279"/>
      <c r="I956" s="276" t="s">
        <v>4631</v>
      </c>
      <c r="J956" s="89" t="s">
        <v>16</v>
      </c>
      <c r="K956" s="206"/>
    </row>
    <row r="957" spans="1:11" ht="22.5" x14ac:dyDescent="0.25">
      <c r="A957" s="206">
        <v>11</v>
      </c>
      <c r="B957" s="233" t="s">
        <v>3001</v>
      </c>
      <c r="C957" s="234" t="s">
        <v>999</v>
      </c>
      <c r="D957" s="90">
        <v>0</v>
      </c>
      <c r="E957" s="91">
        <v>5451060</v>
      </c>
      <c r="F957" s="219">
        <v>10000000</v>
      </c>
      <c r="G957" s="218">
        <v>0</v>
      </c>
      <c r="H957" s="279"/>
      <c r="I957" s="276" t="s">
        <v>6047</v>
      </c>
      <c r="J957" s="89" t="s">
        <v>16</v>
      </c>
      <c r="K957" s="206"/>
    </row>
    <row r="958" spans="1:11" ht="33.75" x14ac:dyDescent="0.25">
      <c r="A958" s="206">
        <v>12</v>
      </c>
      <c r="B958" s="233" t="s">
        <v>3002</v>
      </c>
      <c r="C958" s="234" t="s">
        <v>1000</v>
      </c>
      <c r="D958" s="90">
        <v>0</v>
      </c>
      <c r="E958" s="90">
        <v>0</v>
      </c>
      <c r="F958" s="219">
        <v>5000000</v>
      </c>
      <c r="G958" s="218">
        <v>0</v>
      </c>
      <c r="H958" s="279"/>
      <c r="I958" s="276" t="s">
        <v>6048</v>
      </c>
      <c r="J958" s="89" t="s">
        <v>16</v>
      </c>
      <c r="K958" s="206"/>
    </row>
    <row r="959" spans="1:11" ht="22.5" x14ac:dyDescent="0.25">
      <c r="A959" s="206">
        <v>13</v>
      </c>
      <c r="B959" s="233" t="s">
        <v>3003</v>
      </c>
      <c r="C959" s="234" t="s">
        <v>1001</v>
      </c>
      <c r="D959" s="90">
        <v>0</v>
      </c>
      <c r="E959" s="90">
        <v>0</v>
      </c>
      <c r="F959" s="218">
        <v>0</v>
      </c>
      <c r="G959" s="218">
        <v>0</v>
      </c>
      <c r="H959" s="279"/>
      <c r="I959" s="276" t="s">
        <v>6049</v>
      </c>
      <c r="J959" s="92">
        <v>0</v>
      </c>
      <c r="K959" s="206"/>
    </row>
    <row r="960" spans="1:11" ht="22.5" x14ac:dyDescent="0.25">
      <c r="A960" s="206">
        <v>14</v>
      </c>
      <c r="B960" s="233" t="s">
        <v>3004</v>
      </c>
      <c r="C960" s="234" t="s">
        <v>1002</v>
      </c>
      <c r="D960" s="90">
        <v>0</v>
      </c>
      <c r="E960" s="91">
        <v>6000000</v>
      </c>
      <c r="F960" s="219">
        <v>10000000</v>
      </c>
      <c r="G960" s="219">
        <v>12000000</v>
      </c>
      <c r="H960" s="279"/>
      <c r="I960" s="276" t="s">
        <v>4631</v>
      </c>
      <c r="J960" s="92">
        <v>0</v>
      </c>
      <c r="K960" s="206"/>
    </row>
    <row r="961" spans="1:11" ht="22.5" x14ac:dyDescent="0.25">
      <c r="A961" s="206">
        <v>15</v>
      </c>
      <c r="B961" s="233" t="s">
        <v>3005</v>
      </c>
      <c r="C961" s="234" t="s">
        <v>1003</v>
      </c>
      <c r="D961" s="90">
        <v>0</v>
      </c>
      <c r="E961" s="91">
        <v>1500000</v>
      </c>
      <c r="F961" s="219">
        <v>1500000</v>
      </c>
      <c r="G961" s="219">
        <v>1500000</v>
      </c>
      <c r="H961" s="279"/>
      <c r="I961" s="276" t="s">
        <v>4631</v>
      </c>
      <c r="J961" s="92">
        <v>0</v>
      </c>
      <c r="K961" s="206"/>
    </row>
    <row r="962" spans="1:11" ht="22.5" x14ac:dyDescent="0.25">
      <c r="A962" s="206">
        <v>16</v>
      </c>
      <c r="B962" s="233" t="s">
        <v>3006</v>
      </c>
      <c r="C962" s="234" t="s">
        <v>1004</v>
      </c>
      <c r="D962" s="90">
        <v>0</v>
      </c>
      <c r="E962" s="91">
        <v>1241000</v>
      </c>
      <c r="F962" s="219">
        <v>1500000</v>
      </c>
      <c r="G962" s="219">
        <v>1500000</v>
      </c>
      <c r="H962" s="279"/>
      <c r="I962" s="276" t="s">
        <v>4631</v>
      </c>
      <c r="J962" s="92">
        <v>0</v>
      </c>
      <c r="K962" s="206"/>
    </row>
    <row r="963" spans="1:11" ht="22.5" x14ac:dyDescent="0.25">
      <c r="A963" s="206">
        <v>17</v>
      </c>
      <c r="B963" s="233" t="s">
        <v>3007</v>
      </c>
      <c r="C963" s="234" t="s">
        <v>1005</v>
      </c>
      <c r="D963" s="90">
        <v>0</v>
      </c>
      <c r="E963" s="91">
        <v>300000</v>
      </c>
      <c r="F963" s="219">
        <v>450000</v>
      </c>
      <c r="G963" s="218">
        <v>0</v>
      </c>
      <c r="H963" s="279"/>
      <c r="I963" s="276" t="s">
        <v>6049</v>
      </c>
      <c r="J963" s="92">
        <v>0</v>
      </c>
      <c r="K963" s="206"/>
    </row>
    <row r="964" spans="1:11" x14ac:dyDescent="0.25">
      <c r="A964" s="271"/>
      <c r="B964" s="231" t="s">
        <v>3008</v>
      </c>
      <c r="C964" s="232" t="s">
        <v>298</v>
      </c>
      <c r="D964" s="88">
        <v>9884022.1400000006</v>
      </c>
      <c r="E964" s="87">
        <v>0</v>
      </c>
      <c r="F964" s="278">
        <v>20000000</v>
      </c>
      <c r="G964" s="278">
        <v>22500000</v>
      </c>
      <c r="H964" s="279"/>
      <c r="I964" s="276"/>
      <c r="J964" s="85"/>
      <c r="K964" s="389"/>
    </row>
    <row r="965" spans="1:11" ht="22.5" x14ac:dyDescent="0.25">
      <c r="A965" s="206">
        <v>19</v>
      </c>
      <c r="B965" s="233" t="s">
        <v>3009</v>
      </c>
      <c r="C965" s="234" t="s">
        <v>1006</v>
      </c>
      <c r="D965" s="91">
        <v>9884022.1400000006</v>
      </c>
      <c r="E965" s="90">
        <v>0</v>
      </c>
      <c r="F965" s="219">
        <v>20000000</v>
      </c>
      <c r="G965" s="219">
        <v>15000000</v>
      </c>
      <c r="H965" s="279"/>
      <c r="I965" s="276" t="s">
        <v>4631</v>
      </c>
      <c r="J965" s="92">
        <v>0</v>
      </c>
      <c r="K965" s="206"/>
    </row>
    <row r="966" spans="1:11" ht="22.5" x14ac:dyDescent="0.25">
      <c r="A966" s="206">
        <v>20</v>
      </c>
      <c r="B966" s="233" t="s">
        <v>3010</v>
      </c>
      <c r="C966" s="234" t="s">
        <v>1007</v>
      </c>
      <c r="D966" s="90">
        <v>0</v>
      </c>
      <c r="E966" s="90">
        <v>0</v>
      </c>
      <c r="F966" s="218">
        <v>0</v>
      </c>
      <c r="G966" s="219">
        <v>7500000</v>
      </c>
      <c r="H966" s="279"/>
      <c r="I966" s="276" t="s">
        <v>4631</v>
      </c>
      <c r="J966" s="92">
        <v>1</v>
      </c>
      <c r="K966" s="206"/>
    </row>
    <row r="967" spans="1:11" x14ac:dyDescent="0.25">
      <c r="A967" s="271"/>
      <c r="B967" s="231" t="s">
        <v>3011</v>
      </c>
      <c r="C967" s="232" t="s">
        <v>1008</v>
      </c>
      <c r="D967" s="88">
        <v>27997600</v>
      </c>
      <c r="E967" s="88">
        <v>9713000</v>
      </c>
      <c r="F967" s="278">
        <v>25000000</v>
      </c>
      <c r="G967" s="278">
        <v>10000000</v>
      </c>
      <c r="H967" s="279"/>
      <c r="I967" s="276"/>
      <c r="J967" s="85"/>
      <c r="K967" s="389"/>
    </row>
    <row r="968" spans="1:11" ht="22.5" x14ac:dyDescent="0.25">
      <c r="A968" s="206">
        <v>21</v>
      </c>
      <c r="B968" s="233" t="s">
        <v>3012</v>
      </c>
      <c r="C968" s="234" t="s">
        <v>1008</v>
      </c>
      <c r="D968" s="91">
        <v>27997600</v>
      </c>
      <c r="E968" s="91">
        <v>9713000</v>
      </c>
      <c r="F968" s="219">
        <v>25000000</v>
      </c>
      <c r="G968" s="219">
        <v>10000000</v>
      </c>
      <c r="H968" s="279"/>
      <c r="I968" s="276" t="s">
        <v>4631</v>
      </c>
      <c r="J968" s="92">
        <v>0</v>
      </c>
      <c r="K968" s="206"/>
    </row>
    <row r="969" spans="1:11" x14ac:dyDescent="0.25">
      <c r="A969" s="271"/>
      <c r="B969" s="231" t="s">
        <v>3013</v>
      </c>
      <c r="C969" s="232" t="s">
        <v>342</v>
      </c>
      <c r="D969" s="88">
        <v>4046000</v>
      </c>
      <c r="E969" s="88">
        <v>879000</v>
      </c>
      <c r="F969" s="278">
        <v>2000000</v>
      </c>
      <c r="G969" s="278">
        <v>7000000</v>
      </c>
      <c r="H969" s="279"/>
      <c r="I969" s="276"/>
      <c r="J969" s="85"/>
      <c r="K969" s="389"/>
    </row>
    <row r="970" spans="1:11" ht="22.5" x14ac:dyDescent="0.25">
      <c r="A970" s="206">
        <v>22</v>
      </c>
      <c r="B970" s="233" t="s">
        <v>3014</v>
      </c>
      <c r="C970" s="234" t="s">
        <v>1009</v>
      </c>
      <c r="D970" s="91">
        <v>4046000</v>
      </c>
      <c r="E970" s="91">
        <v>879000</v>
      </c>
      <c r="F970" s="219">
        <v>2000000</v>
      </c>
      <c r="G970" s="219">
        <v>7000000</v>
      </c>
      <c r="H970" s="279"/>
      <c r="I970" s="276" t="s">
        <v>4631</v>
      </c>
      <c r="J970" s="89" t="s">
        <v>16</v>
      </c>
      <c r="K970" s="206"/>
    </row>
    <row r="971" spans="1:11" x14ac:dyDescent="0.25">
      <c r="A971" s="271"/>
      <c r="B971" s="231" t="s">
        <v>3015</v>
      </c>
      <c r="C971" s="232" t="s">
        <v>1010</v>
      </c>
      <c r="D971" s="88">
        <v>4500000</v>
      </c>
      <c r="E971" s="87">
        <v>0</v>
      </c>
      <c r="F971" s="278">
        <v>2000000</v>
      </c>
      <c r="G971" s="278">
        <v>2000000</v>
      </c>
      <c r="H971" s="279"/>
      <c r="I971" s="276"/>
      <c r="J971" s="85"/>
      <c r="K971" s="389"/>
    </row>
    <row r="972" spans="1:11" ht="22.5" x14ac:dyDescent="0.25">
      <c r="A972" s="206">
        <v>23</v>
      </c>
      <c r="B972" s="233" t="s">
        <v>3016</v>
      </c>
      <c r="C972" s="234" t="s">
        <v>1011</v>
      </c>
      <c r="D972" s="90">
        <v>0</v>
      </c>
      <c r="E972" s="90">
        <v>0</v>
      </c>
      <c r="F972" s="219">
        <v>2000000</v>
      </c>
      <c r="G972" s="219">
        <v>2000000</v>
      </c>
      <c r="H972" s="279"/>
      <c r="I972" s="276" t="s">
        <v>4631</v>
      </c>
      <c r="J972" s="89" t="s">
        <v>16</v>
      </c>
      <c r="K972" s="206"/>
    </row>
    <row r="973" spans="1:11" x14ac:dyDescent="0.25">
      <c r="A973" s="271"/>
      <c r="B973" s="231" t="s">
        <v>3017</v>
      </c>
      <c r="C973" s="232" t="s">
        <v>1012</v>
      </c>
      <c r="D973" s="87">
        <v>0</v>
      </c>
      <c r="E973" s="88">
        <v>2190721000</v>
      </c>
      <c r="F973" s="278">
        <v>4005000000</v>
      </c>
      <c r="G973" s="278">
        <v>1333766709.1099999</v>
      </c>
      <c r="H973" s="279"/>
      <c r="I973" s="276"/>
      <c r="J973" s="85"/>
      <c r="K973" s="389"/>
    </row>
    <row r="974" spans="1:11" ht="22.5" x14ac:dyDescent="0.25">
      <c r="A974" s="206">
        <v>25</v>
      </c>
      <c r="B974" s="233" t="s">
        <v>3018</v>
      </c>
      <c r="C974" s="234" t="s">
        <v>1013</v>
      </c>
      <c r="D974" s="90">
        <v>0</v>
      </c>
      <c r="E974" s="90">
        <v>0</v>
      </c>
      <c r="F974" s="219">
        <v>5000000</v>
      </c>
      <c r="G974" s="219">
        <v>5000000</v>
      </c>
      <c r="H974" s="279"/>
      <c r="I974" s="276" t="s">
        <v>4631</v>
      </c>
      <c r="J974" s="89" t="s">
        <v>16</v>
      </c>
      <c r="K974" s="206"/>
    </row>
    <row r="975" spans="1:11" ht="22.5" x14ac:dyDescent="0.25">
      <c r="A975" s="206">
        <v>27</v>
      </c>
      <c r="B975" s="233" t="s">
        <v>3019</v>
      </c>
      <c r="C975" s="234" t="s">
        <v>1014</v>
      </c>
      <c r="D975" s="90">
        <v>0</v>
      </c>
      <c r="E975" s="91">
        <v>2190721000</v>
      </c>
      <c r="F975" s="219">
        <v>4000000000</v>
      </c>
      <c r="G975" s="219">
        <v>1318766709.1099999</v>
      </c>
      <c r="H975" s="279"/>
      <c r="I975" s="276" t="s">
        <v>4631</v>
      </c>
      <c r="J975" s="92">
        <v>0</v>
      </c>
      <c r="K975" s="206"/>
    </row>
    <row r="976" spans="1:11" ht="22.5" x14ac:dyDescent="0.25">
      <c r="A976" s="206">
        <v>28</v>
      </c>
      <c r="B976" s="233" t="s">
        <v>3020</v>
      </c>
      <c r="C976" s="234" t="s">
        <v>1015</v>
      </c>
      <c r="D976" s="90">
        <v>0</v>
      </c>
      <c r="E976" s="90">
        <v>0</v>
      </c>
      <c r="F976" s="218">
        <v>0</v>
      </c>
      <c r="G976" s="219">
        <v>10000000</v>
      </c>
      <c r="H976" s="279"/>
      <c r="I976" s="276" t="s">
        <v>4631</v>
      </c>
      <c r="J976" s="92">
        <v>0</v>
      </c>
      <c r="K976" s="206"/>
    </row>
    <row r="977" spans="1:11" x14ac:dyDescent="0.25">
      <c r="A977" s="271"/>
      <c r="B977" s="231" t="s">
        <v>3021</v>
      </c>
      <c r="C977" s="232" t="s">
        <v>1016</v>
      </c>
      <c r="D977" s="88">
        <v>11382000</v>
      </c>
      <c r="E977" s="88">
        <v>25000000</v>
      </c>
      <c r="F977" s="278">
        <v>25000000</v>
      </c>
      <c r="G977" s="278">
        <v>100000000</v>
      </c>
      <c r="H977" s="279"/>
      <c r="I977" s="276"/>
      <c r="J977" s="85"/>
      <c r="K977" s="389"/>
    </row>
    <row r="978" spans="1:11" ht="22.5" x14ac:dyDescent="0.25">
      <c r="A978" s="206">
        <v>30</v>
      </c>
      <c r="B978" s="233" t="s">
        <v>3022</v>
      </c>
      <c r="C978" s="234" t="s">
        <v>1017</v>
      </c>
      <c r="D978" s="91">
        <v>11382000</v>
      </c>
      <c r="E978" s="91">
        <v>25000000</v>
      </c>
      <c r="F978" s="219">
        <v>25000000</v>
      </c>
      <c r="G978" s="219">
        <v>100000000</v>
      </c>
      <c r="H978" s="279"/>
      <c r="I978" s="276" t="s">
        <v>4631</v>
      </c>
      <c r="J978" s="92">
        <v>0</v>
      </c>
      <c r="K978" s="206"/>
    </row>
    <row r="979" spans="1:11" x14ac:dyDescent="0.25">
      <c r="A979" s="208" t="s">
        <v>294</v>
      </c>
      <c r="B979" s="52"/>
      <c r="C979" s="237"/>
      <c r="D979" s="93">
        <v>67982947.920000002</v>
      </c>
      <c r="E979" s="93">
        <v>2242005060</v>
      </c>
      <c r="F979" s="281">
        <v>4110700000</v>
      </c>
      <c r="G979" s="281">
        <v>1499766709.1099999</v>
      </c>
      <c r="H979" s="279"/>
      <c r="I979" s="276"/>
      <c r="J979" s="94"/>
      <c r="K979" s="391"/>
    </row>
    <row r="980" spans="1:11" x14ac:dyDescent="0.25">
      <c r="A980" s="270"/>
      <c r="B980" s="235" t="s">
        <v>295</v>
      </c>
      <c r="C980" s="236"/>
      <c r="D980" s="86"/>
      <c r="E980" s="86"/>
      <c r="F980" s="277"/>
      <c r="G980" s="277"/>
      <c r="H980" s="279"/>
      <c r="I980" s="276"/>
      <c r="J980" s="86"/>
      <c r="K980" s="390"/>
    </row>
    <row r="981" spans="1:11" x14ac:dyDescent="0.25">
      <c r="A981" s="208" t="s">
        <v>294</v>
      </c>
      <c r="B981" s="52"/>
      <c r="C981" s="237"/>
      <c r="D981" s="95"/>
      <c r="E981" s="95"/>
      <c r="F981" s="220"/>
      <c r="G981" s="282">
        <v>0</v>
      </c>
      <c r="H981" s="279"/>
      <c r="I981" s="276"/>
      <c r="J981" s="97"/>
      <c r="K981" s="207"/>
    </row>
    <row r="982" spans="1:11" ht="21" x14ac:dyDescent="0.25">
      <c r="A982" s="208" t="s">
        <v>296</v>
      </c>
      <c r="B982" s="52"/>
      <c r="C982" s="237"/>
      <c r="D982" s="88">
        <v>67982947.920000002</v>
      </c>
      <c r="E982" s="88">
        <v>2242005060</v>
      </c>
      <c r="F982" s="278">
        <v>4110700000</v>
      </c>
      <c r="G982" s="278">
        <v>1499766709.1099999</v>
      </c>
      <c r="H982" s="279"/>
      <c r="I982" s="276"/>
      <c r="J982" s="97"/>
      <c r="K982" s="207"/>
    </row>
    <row r="983" spans="1:11" x14ac:dyDescent="0.25">
      <c r="A983" s="269">
        <v>38</v>
      </c>
      <c r="B983" s="589" t="s">
        <v>1018</v>
      </c>
      <c r="C983" s="590"/>
      <c r="D983" s="590"/>
      <c r="E983" s="590"/>
      <c r="F983" s="590"/>
      <c r="G983" s="591"/>
      <c r="H983" s="279"/>
      <c r="I983" s="276"/>
      <c r="J983" s="85"/>
      <c r="K983" s="389"/>
    </row>
    <row r="984" spans="1:11" x14ac:dyDescent="0.25">
      <c r="A984" s="270"/>
      <c r="B984" s="592" t="s">
        <v>255</v>
      </c>
      <c r="C984" s="593"/>
      <c r="D984" s="86"/>
      <c r="E984" s="86"/>
      <c r="F984" s="277"/>
      <c r="G984" s="277"/>
      <c r="H984" s="279"/>
      <c r="I984" s="276"/>
      <c r="J984" s="86"/>
      <c r="K984" s="390"/>
    </row>
    <row r="985" spans="1:11" x14ac:dyDescent="0.25">
      <c r="A985" s="271"/>
      <c r="B985" s="231" t="s">
        <v>3023</v>
      </c>
      <c r="C985" s="232" t="s">
        <v>1019</v>
      </c>
      <c r="D985" s="88">
        <v>87034102.379999995</v>
      </c>
      <c r="E985" s="88">
        <v>72353125.730000004</v>
      </c>
      <c r="F985" s="278">
        <v>211500000</v>
      </c>
      <c r="G985" s="278">
        <v>254000000</v>
      </c>
      <c r="H985" s="279"/>
      <c r="I985" s="276"/>
      <c r="J985" s="85"/>
      <c r="K985" s="389"/>
    </row>
    <row r="986" spans="1:11" ht="22.5" x14ac:dyDescent="0.25">
      <c r="A986" s="206">
        <v>1</v>
      </c>
      <c r="B986" s="233" t="s">
        <v>3024</v>
      </c>
      <c r="C986" s="234" t="s">
        <v>1020</v>
      </c>
      <c r="D986" s="91">
        <v>1523425.11</v>
      </c>
      <c r="E986" s="90">
        <v>0</v>
      </c>
      <c r="F986" s="219">
        <v>3000000</v>
      </c>
      <c r="G986" s="219">
        <v>2000000</v>
      </c>
      <c r="H986" s="279"/>
      <c r="I986" s="276" t="s">
        <v>4631</v>
      </c>
      <c r="J986" s="89" t="s">
        <v>16</v>
      </c>
      <c r="K986" s="206"/>
    </row>
    <row r="987" spans="1:11" ht="22.5" x14ac:dyDescent="0.25">
      <c r="A987" s="206">
        <v>4</v>
      </c>
      <c r="B987" s="233" t="s">
        <v>3025</v>
      </c>
      <c r="C987" s="234" t="s">
        <v>1021</v>
      </c>
      <c r="D987" s="90">
        <v>0</v>
      </c>
      <c r="E987" s="90">
        <v>0</v>
      </c>
      <c r="F987" s="219">
        <v>10000000</v>
      </c>
      <c r="G987" s="219">
        <v>10000000</v>
      </c>
      <c r="H987" s="279"/>
      <c r="I987" s="276" t="s">
        <v>4631</v>
      </c>
      <c r="J987" s="89" t="s">
        <v>16</v>
      </c>
      <c r="K987" s="206"/>
    </row>
    <row r="988" spans="1:11" ht="22.5" x14ac:dyDescent="0.25">
      <c r="A988" s="206">
        <v>5</v>
      </c>
      <c r="B988" s="233" t="s">
        <v>3026</v>
      </c>
      <c r="C988" s="234" t="s">
        <v>1022</v>
      </c>
      <c r="D988" s="90">
        <v>0</v>
      </c>
      <c r="E988" s="90">
        <v>0</v>
      </c>
      <c r="F988" s="219">
        <v>2500000</v>
      </c>
      <c r="G988" s="219">
        <v>2500000</v>
      </c>
      <c r="H988" s="279"/>
      <c r="I988" s="276" t="s">
        <v>4631</v>
      </c>
      <c r="J988" s="89" t="s">
        <v>16</v>
      </c>
      <c r="K988" s="206"/>
    </row>
    <row r="989" spans="1:11" ht="22.5" x14ac:dyDescent="0.25">
      <c r="A989" s="206">
        <v>6</v>
      </c>
      <c r="B989" s="233" t="s">
        <v>3027</v>
      </c>
      <c r="C989" s="234" t="s">
        <v>1023</v>
      </c>
      <c r="D989" s="91">
        <v>3664210.52</v>
      </c>
      <c r="E989" s="91">
        <v>10000000</v>
      </c>
      <c r="F989" s="219">
        <v>12000000</v>
      </c>
      <c r="G989" s="219">
        <v>10000000</v>
      </c>
      <c r="H989" s="279"/>
      <c r="I989" s="276" t="s">
        <v>4631</v>
      </c>
      <c r="J989" s="89" t="s">
        <v>16</v>
      </c>
      <c r="K989" s="206"/>
    </row>
    <row r="990" spans="1:11" ht="22.5" x14ac:dyDescent="0.25">
      <c r="A990" s="206">
        <v>7</v>
      </c>
      <c r="B990" s="233" t="s">
        <v>3028</v>
      </c>
      <c r="C990" s="234" t="s">
        <v>1024</v>
      </c>
      <c r="D990" s="91">
        <v>6000000</v>
      </c>
      <c r="E990" s="91">
        <v>6000000</v>
      </c>
      <c r="F990" s="219">
        <v>6000000</v>
      </c>
      <c r="G990" s="219">
        <v>6000000</v>
      </c>
      <c r="H990" s="279"/>
      <c r="I990" s="276" t="s">
        <v>4631</v>
      </c>
      <c r="J990" s="89" t="s">
        <v>16</v>
      </c>
      <c r="K990" s="206"/>
    </row>
    <row r="991" spans="1:11" ht="22.5" x14ac:dyDescent="0.25">
      <c r="A991" s="206">
        <v>8</v>
      </c>
      <c r="B991" s="233" t="s">
        <v>3029</v>
      </c>
      <c r="C991" s="234" t="s">
        <v>1025</v>
      </c>
      <c r="D991" s="91">
        <v>6618166.75</v>
      </c>
      <c r="E991" s="91">
        <v>3127625.73</v>
      </c>
      <c r="F991" s="219">
        <v>8000000</v>
      </c>
      <c r="G991" s="219">
        <v>5000000</v>
      </c>
      <c r="H991" s="279"/>
      <c r="I991" s="276" t="s">
        <v>4631</v>
      </c>
      <c r="J991" s="92">
        <v>0</v>
      </c>
      <c r="K991" s="206"/>
    </row>
    <row r="992" spans="1:11" ht="33.75" x14ac:dyDescent="0.25">
      <c r="A992" s="206">
        <v>9</v>
      </c>
      <c r="B992" s="233" t="s">
        <v>3030</v>
      </c>
      <c r="C992" s="234" t="s">
        <v>1026</v>
      </c>
      <c r="D992" s="90">
        <v>0</v>
      </c>
      <c r="E992" s="91">
        <v>5197500</v>
      </c>
      <c r="F992" s="219">
        <v>10000000</v>
      </c>
      <c r="G992" s="219">
        <v>10000000</v>
      </c>
      <c r="H992" s="279"/>
      <c r="I992" s="276" t="s">
        <v>4631</v>
      </c>
      <c r="J992" s="92">
        <v>0</v>
      </c>
      <c r="K992" s="206"/>
    </row>
    <row r="993" spans="1:11" ht="22.5" x14ac:dyDescent="0.25">
      <c r="A993" s="206">
        <v>10</v>
      </c>
      <c r="B993" s="233" t="s">
        <v>3031</v>
      </c>
      <c r="C993" s="234" t="s">
        <v>1027</v>
      </c>
      <c r="D993" s="91">
        <v>60815800</v>
      </c>
      <c r="E993" s="91">
        <v>33500000</v>
      </c>
      <c r="F993" s="219">
        <v>65000000</v>
      </c>
      <c r="G993" s="219">
        <v>70000000</v>
      </c>
      <c r="H993" s="279"/>
      <c r="I993" s="276" t="s">
        <v>4631</v>
      </c>
      <c r="J993" s="92">
        <v>0</v>
      </c>
      <c r="K993" s="206"/>
    </row>
    <row r="994" spans="1:11" ht="22.5" x14ac:dyDescent="0.25">
      <c r="A994" s="206">
        <v>11</v>
      </c>
      <c r="B994" s="233" t="s">
        <v>3032</v>
      </c>
      <c r="C994" s="234" t="s">
        <v>1028</v>
      </c>
      <c r="D994" s="91">
        <v>8412500</v>
      </c>
      <c r="E994" s="91">
        <v>9528000</v>
      </c>
      <c r="F994" s="219">
        <v>10000000</v>
      </c>
      <c r="G994" s="219">
        <v>10000000</v>
      </c>
      <c r="H994" s="279"/>
      <c r="I994" s="276" t="s">
        <v>4631</v>
      </c>
      <c r="J994" s="92">
        <v>0</v>
      </c>
      <c r="K994" s="206"/>
    </row>
    <row r="995" spans="1:11" ht="22.5" x14ac:dyDescent="0.25">
      <c r="A995" s="206">
        <v>12</v>
      </c>
      <c r="B995" s="233" t="s">
        <v>3033</v>
      </c>
      <c r="C995" s="234" t="s">
        <v>1029</v>
      </c>
      <c r="D995" s="90">
        <v>0</v>
      </c>
      <c r="E995" s="91">
        <v>5000000</v>
      </c>
      <c r="F995" s="219">
        <v>10000000</v>
      </c>
      <c r="G995" s="219">
        <v>8500000</v>
      </c>
      <c r="H995" s="279"/>
      <c r="I995" s="276" t="s">
        <v>4631</v>
      </c>
      <c r="J995" s="92">
        <v>0</v>
      </c>
      <c r="K995" s="206"/>
    </row>
    <row r="996" spans="1:11" ht="22.5" x14ac:dyDescent="0.25">
      <c r="A996" s="206">
        <v>13</v>
      </c>
      <c r="B996" s="233" t="s">
        <v>3034</v>
      </c>
      <c r="C996" s="234" t="s">
        <v>1030</v>
      </c>
      <c r="D996" s="90">
        <v>0</v>
      </c>
      <c r="E996" s="90">
        <v>0</v>
      </c>
      <c r="F996" s="219">
        <v>75000000</v>
      </c>
      <c r="G996" s="219">
        <v>110000000</v>
      </c>
      <c r="H996" s="279"/>
      <c r="I996" s="276" t="s">
        <v>4631</v>
      </c>
      <c r="J996" s="92">
        <v>0</v>
      </c>
      <c r="K996" s="206"/>
    </row>
    <row r="997" spans="1:11" ht="22.5" x14ac:dyDescent="0.25">
      <c r="A997" s="206">
        <v>14</v>
      </c>
      <c r="B997" s="233" t="s">
        <v>3035</v>
      </c>
      <c r="C997" s="234" t="s">
        <v>1031</v>
      </c>
      <c r="D997" s="90">
        <v>0</v>
      </c>
      <c r="E997" s="90">
        <v>0</v>
      </c>
      <c r="F997" s="218">
        <v>0</v>
      </c>
      <c r="G997" s="219">
        <v>10000000</v>
      </c>
      <c r="H997" s="279"/>
      <c r="I997" s="276" t="s">
        <v>4631</v>
      </c>
      <c r="J997" s="92">
        <v>0</v>
      </c>
      <c r="K997" s="206"/>
    </row>
    <row r="998" spans="1:11" x14ac:dyDescent="0.25">
      <c r="A998" s="271"/>
      <c r="B998" s="231" t="s">
        <v>3036</v>
      </c>
      <c r="C998" s="232" t="s">
        <v>1032</v>
      </c>
      <c r="D998" s="88">
        <v>3695997.11</v>
      </c>
      <c r="E998" s="88">
        <v>15495047.460000001</v>
      </c>
      <c r="F998" s="278">
        <v>534000000</v>
      </c>
      <c r="G998" s="278">
        <v>35000000</v>
      </c>
      <c r="H998" s="279"/>
      <c r="I998" s="276"/>
      <c r="J998" s="85"/>
      <c r="K998" s="389"/>
    </row>
    <row r="999" spans="1:11" ht="22.5" x14ac:dyDescent="0.25">
      <c r="A999" s="206">
        <v>15</v>
      </c>
      <c r="B999" s="233" t="s">
        <v>3037</v>
      </c>
      <c r="C999" s="234" t="s">
        <v>1033</v>
      </c>
      <c r="D999" s="90">
        <v>0</v>
      </c>
      <c r="E999" s="90">
        <v>0</v>
      </c>
      <c r="F999" s="219">
        <v>1000000</v>
      </c>
      <c r="G999" s="219">
        <v>2000000</v>
      </c>
      <c r="H999" s="279"/>
      <c r="I999" s="276" t="s">
        <v>4631</v>
      </c>
      <c r="J999" s="89" t="s">
        <v>16</v>
      </c>
      <c r="K999" s="206"/>
    </row>
    <row r="1000" spans="1:11" ht="22.5" x14ac:dyDescent="0.25">
      <c r="A1000" s="206">
        <v>16</v>
      </c>
      <c r="B1000" s="233" t="s">
        <v>3038</v>
      </c>
      <c r="C1000" s="234" t="s">
        <v>1034</v>
      </c>
      <c r="D1000" s="91">
        <v>3695997.11</v>
      </c>
      <c r="E1000" s="91">
        <v>15495047.460000001</v>
      </c>
      <c r="F1000" s="219">
        <v>30000000</v>
      </c>
      <c r="G1000" s="219">
        <v>30000000</v>
      </c>
      <c r="H1000" s="279"/>
      <c r="I1000" s="276" t="s">
        <v>4631</v>
      </c>
      <c r="J1000" s="89" t="s">
        <v>16</v>
      </c>
      <c r="K1000" s="206"/>
    </row>
    <row r="1001" spans="1:11" ht="22.5" x14ac:dyDescent="0.25">
      <c r="A1001" s="206">
        <v>22</v>
      </c>
      <c r="B1001" s="233" t="s">
        <v>3039</v>
      </c>
      <c r="C1001" s="234" t="s">
        <v>1035</v>
      </c>
      <c r="D1001" s="90">
        <v>0</v>
      </c>
      <c r="E1001" s="90">
        <v>0</v>
      </c>
      <c r="F1001" s="219">
        <v>3000000</v>
      </c>
      <c r="G1001" s="219">
        <v>3000000</v>
      </c>
      <c r="H1001" s="279"/>
      <c r="I1001" s="276" t="s">
        <v>4631</v>
      </c>
      <c r="J1001" s="89" t="s">
        <v>16</v>
      </c>
      <c r="K1001" s="206"/>
    </row>
    <row r="1002" spans="1:11" ht="22.5" x14ac:dyDescent="0.25">
      <c r="A1002" s="206">
        <v>23</v>
      </c>
      <c r="B1002" s="233" t="s">
        <v>3040</v>
      </c>
      <c r="C1002" s="234" t="s">
        <v>1036</v>
      </c>
      <c r="D1002" s="90">
        <v>0</v>
      </c>
      <c r="E1002" s="90">
        <v>0</v>
      </c>
      <c r="F1002" s="219">
        <v>500000000</v>
      </c>
      <c r="G1002" s="218">
        <v>0</v>
      </c>
      <c r="H1002" s="279"/>
      <c r="I1002" s="276" t="s">
        <v>6046</v>
      </c>
      <c r="J1002" s="89" t="s">
        <v>16</v>
      </c>
      <c r="K1002" s="206"/>
    </row>
    <row r="1003" spans="1:11" x14ac:dyDescent="0.25">
      <c r="A1003" s="271"/>
      <c r="B1003" s="231" t="s">
        <v>3041</v>
      </c>
      <c r="C1003" s="232" t="s">
        <v>322</v>
      </c>
      <c r="D1003" s="88">
        <v>9983220</v>
      </c>
      <c r="E1003" s="87">
        <v>0</v>
      </c>
      <c r="F1003" s="278">
        <v>10000000</v>
      </c>
      <c r="G1003" s="278">
        <v>16000000</v>
      </c>
      <c r="H1003" s="279"/>
      <c r="I1003" s="276"/>
      <c r="J1003" s="85"/>
      <c r="K1003" s="389"/>
    </row>
    <row r="1004" spans="1:11" ht="22.5" x14ac:dyDescent="0.25">
      <c r="A1004" s="206">
        <v>25</v>
      </c>
      <c r="B1004" s="233" t="s">
        <v>3042</v>
      </c>
      <c r="C1004" s="234" t="s">
        <v>1037</v>
      </c>
      <c r="D1004" s="91">
        <v>9983220</v>
      </c>
      <c r="E1004" s="90">
        <v>0</v>
      </c>
      <c r="F1004" s="219">
        <v>10000000</v>
      </c>
      <c r="G1004" s="219">
        <v>15000000</v>
      </c>
      <c r="H1004" s="279"/>
      <c r="I1004" s="276" t="s">
        <v>4631</v>
      </c>
      <c r="J1004" s="92">
        <v>0</v>
      </c>
      <c r="K1004" s="206"/>
    </row>
    <row r="1005" spans="1:11" ht="22.5" x14ac:dyDescent="0.25">
      <c r="A1005" s="206">
        <v>26</v>
      </c>
      <c r="B1005" s="233" t="s">
        <v>3043</v>
      </c>
      <c r="C1005" s="234" t="s">
        <v>1038</v>
      </c>
      <c r="D1005" s="90">
        <v>0</v>
      </c>
      <c r="E1005" s="90">
        <v>0</v>
      </c>
      <c r="F1005" s="218">
        <v>0</v>
      </c>
      <c r="G1005" s="219">
        <v>1000000</v>
      </c>
      <c r="H1005" s="279"/>
      <c r="I1005" s="276" t="s">
        <v>4631</v>
      </c>
      <c r="J1005" s="92">
        <v>0</v>
      </c>
      <c r="K1005" s="206"/>
    </row>
    <row r="1006" spans="1:11" x14ac:dyDescent="0.25">
      <c r="A1006" s="271"/>
      <c r="B1006" s="231" t="s">
        <v>3044</v>
      </c>
      <c r="C1006" s="232" t="s">
        <v>283</v>
      </c>
      <c r="D1006" s="88">
        <v>22114400</v>
      </c>
      <c r="E1006" s="87">
        <v>0</v>
      </c>
      <c r="F1006" s="278">
        <v>15000000</v>
      </c>
      <c r="G1006" s="278">
        <v>20000000</v>
      </c>
      <c r="H1006" s="279"/>
      <c r="I1006" s="276"/>
      <c r="J1006" s="85"/>
      <c r="K1006" s="389"/>
    </row>
    <row r="1007" spans="1:11" ht="22.5" x14ac:dyDescent="0.25">
      <c r="A1007" s="206">
        <v>27</v>
      </c>
      <c r="B1007" s="233" t="s">
        <v>3045</v>
      </c>
      <c r="C1007" s="234" t="s">
        <v>1039</v>
      </c>
      <c r="D1007" s="91">
        <v>22114400</v>
      </c>
      <c r="E1007" s="90">
        <v>0</v>
      </c>
      <c r="F1007" s="219">
        <v>15000000</v>
      </c>
      <c r="G1007" s="219">
        <v>20000000</v>
      </c>
      <c r="H1007" s="279"/>
      <c r="I1007" s="276" t="s">
        <v>4631</v>
      </c>
      <c r="J1007" s="92">
        <v>0.4</v>
      </c>
      <c r="K1007" s="206"/>
    </row>
    <row r="1008" spans="1:11" x14ac:dyDescent="0.25">
      <c r="A1008" s="271"/>
      <c r="B1008" s="231" t="s">
        <v>3046</v>
      </c>
      <c r="C1008" s="232" t="s">
        <v>1040</v>
      </c>
      <c r="D1008" s="87">
        <v>0</v>
      </c>
      <c r="E1008" s="87">
        <v>0</v>
      </c>
      <c r="F1008" s="278">
        <v>25000000</v>
      </c>
      <c r="G1008" s="280">
        <v>0</v>
      </c>
      <c r="H1008" s="279"/>
      <c r="I1008" s="276"/>
      <c r="J1008" s="85"/>
      <c r="K1008" s="389"/>
    </row>
    <row r="1009" spans="1:11" ht="22.5" x14ac:dyDescent="0.25">
      <c r="A1009" s="206">
        <v>28</v>
      </c>
      <c r="B1009" s="233" t="s">
        <v>3047</v>
      </c>
      <c r="C1009" s="234" t="s">
        <v>1041</v>
      </c>
      <c r="D1009" s="90">
        <v>0</v>
      </c>
      <c r="E1009" s="90">
        <v>0</v>
      </c>
      <c r="F1009" s="219">
        <v>25000000</v>
      </c>
      <c r="G1009" s="218">
        <v>0</v>
      </c>
      <c r="H1009" s="279"/>
      <c r="I1009" s="276" t="s">
        <v>6046</v>
      </c>
      <c r="J1009" s="89" t="s">
        <v>16</v>
      </c>
      <c r="K1009" s="206"/>
    </row>
    <row r="1010" spans="1:11" x14ac:dyDescent="0.25">
      <c r="A1010" s="271"/>
      <c r="B1010" s="231" t="s">
        <v>3048</v>
      </c>
      <c r="C1010" s="232" t="s">
        <v>664</v>
      </c>
      <c r="D1010" s="87">
        <v>0</v>
      </c>
      <c r="E1010" s="88">
        <v>19475202</v>
      </c>
      <c r="F1010" s="278">
        <v>35000000</v>
      </c>
      <c r="G1010" s="278">
        <v>15000000</v>
      </c>
      <c r="H1010" s="279"/>
      <c r="I1010" s="276"/>
      <c r="J1010" s="85"/>
      <c r="K1010" s="389"/>
    </row>
    <row r="1011" spans="1:11" ht="33.75" x14ac:dyDescent="0.25">
      <c r="A1011" s="206">
        <v>29</v>
      </c>
      <c r="B1011" s="233" t="s">
        <v>3049</v>
      </c>
      <c r="C1011" s="234" t="s">
        <v>1042</v>
      </c>
      <c r="D1011" s="90">
        <v>0</v>
      </c>
      <c r="E1011" s="91">
        <v>8225202</v>
      </c>
      <c r="F1011" s="219">
        <v>20000000</v>
      </c>
      <c r="G1011" s="218">
        <v>0</v>
      </c>
      <c r="H1011" s="279"/>
      <c r="I1011" s="276" t="s">
        <v>6046</v>
      </c>
      <c r="J1011" s="89" t="s">
        <v>16</v>
      </c>
      <c r="K1011" s="206"/>
    </row>
    <row r="1012" spans="1:11" ht="22.5" x14ac:dyDescent="0.25">
      <c r="A1012" s="206">
        <v>30</v>
      </c>
      <c r="B1012" s="233" t="s">
        <v>3050</v>
      </c>
      <c r="C1012" s="234" t="s">
        <v>1043</v>
      </c>
      <c r="D1012" s="90">
        <v>0</v>
      </c>
      <c r="E1012" s="91">
        <v>11250000</v>
      </c>
      <c r="F1012" s="219">
        <v>15000000</v>
      </c>
      <c r="G1012" s="219">
        <v>15000000</v>
      </c>
      <c r="H1012" s="279"/>
      <c r="I1012" s="276" t="s">
        <v>4631</v>
      </c>
      <c r="J1012" s="92">
        <v>0</v>
      </c>
      <c r="K1012" s="206"/>
    </row>
    <row r="1013" spans="1:11" x14ac:dyDescent="0.25">
      <c r="A1013" s="208" t="s">
        <v>294</v>
      </c>
      <c r="B1013" s="52"/>
      <c r="C1013" s="237"/>
      <c r="D1013" s="93">
        <v>122827719.48999999</v>
      </c>
      <c r="E1013" s="93">
        <v>107323375.19</v>
      </c>
      <c r="F1013" s="281">
        <v>830500000</v>
      </c>
      <c r="G1013" s="281">
        <v>340000000</v>
      </c>
      <c r="H1013" s="279"/>
      <c r="I1013" s="276"/>
      <c r="J1013" s="94"/>
      <c r="K1013" s="391"/>
    </row>
    <row r="1014" spans="1:11" x14ac:dyDescent="0.25">
      <c r="A1014" s="270"/>
      <c r="B1014" s="235" t="s">
        <v>295</v>
      </c>
      <c r="C1014" s="236"/>
      <c r="D1014" s="86"/>
      <c r="E1014" s="86"/>
      <c r="F1014" s="277"/>
      <c r="G1014" s="277"/>
      <c r="H1014" s="279"/>
      <c r="I1014" s="276"/>
      <c r="J1014" s="86"/>
      <c r="K1014" s="390"/>
    </row>
    <row r="1015" spans="1:11" x14ac:dyDescent="0.25">
      <c r="A1015" s="208" t="s">
        <v>294</v>
      </c>
      <c r="B1015" s="52"/>
      <c r="C1015" s="237"/>
      <c r="D1015" s="95"/>
      <c r="E1015" s="95"/>
      <c r="F1015" s="220"/>
      <c r="G1015" s="282">
        <v>0</v>
      </c>
      <c r="H1015" s="279"/>
      <c r="I1015" s="276"/>
      <c r="J1015" s="97"/>
      <c r="K1015" s="207"/>
    </row>
    <row r="1016" spans="1:11" ht="21" x14ac:dyDescent="0.25">
      <c r="A1016" s="208" t="s">
        <v>296</v>
      </c>
      <c r="B1016" s="52"/>
      <c r="C1016" s="237"/>
      <c r="D1016" s="88">
        <v>122827719.48999999</v>
      </c>
      <c r="E1016" s="88">
        <v>107323375.19</v>
      </c>
      <c r="F1016" s="278">
        <v>830500000</v>
      </c>
      <c r="G1016" s="278">
        <v>340000000</v>
      </c>
      <c r="H1016" s="279"/>
      <c r="I1016" s="276"/>
      <c r="J1016" s="97"/>
      <c r="K1016" s="207"/>
    </row>
    <row r="1017" spans="1:11" x14ac:dyDescent="0.25">
      <c r="A1017" s="269">
        <v>40</v>
      </c>
      <c r="B1017" s="589" t="s">
        <v>1045</v>
      </c>
      <c r="C1017" s="590"/>
      <c r="D1017" s="590"/>
      <c r="E1017" s="590"/>
      <c r="F1017" s="590"/>
      <c r="G1017" s="591"/>
      <c r="H1017" s="279"/>
      <c r="I1017" s="276"/>
      <c r="J1017" s="85"/>
      <c r="K1017" s="389"/>
    </row>
    <row r="1018" spans="1:11" x14ac:dyDescent="0.25">
      <c r="A1018" s="270"/>
      <c r="B1018" s="592" t="s">
        <v>255</v>
      </c>
      <c r="C1018" s="593"/>
      <c r="D1018" s="86"/>
      <c r="E1018" s="86"/>
      <c r="F1018" s="277"/>
      <c r="G1018" s="277"/>
      <c r="H1018" s="279"/>
      <c r="I1018" s="276"/>
      <c r="J1018" s="86"/>
      <c r="K1018" s="390"/>
    </row>
    <row r="1019" spans="1:11" ht="21" x14ac:dyDescent="0.25">
      <c r="A1019" s="271"/>
      <c r="B1019" s="231" t="s">
        <v>3051</v>
      </c>
      <c r="C1019" s="232" t="s">
        <v>1046</v>
      </c>
      <c r="D1019" s="87">
        <v>0</v>
      </c>
      <c r="E1019" s="88">
        <v>2350000</v>
      </c>
      <c r="F1019" s="278">
        <v>10000000</v>
      </c>
      <c r="G1019" s="278">
        <v>10000000</v>
      </c>
      <c r="H1019" s="279"/>
      <c r="I1019" s="276"/>
      <c r="J1019" s="85"/>
      <c r="K1019" s="389"/>
    </row>
    <row r="1020" spans="1:11" ht="22.5" x14ac:dyDescent="0.25">
      <c r="A1020" s="206">
        <v>1</v>
      </c>
      <c r="B1020" s="233" t="s">
        <v>3052</v>
      </c>
      <c r="C1020" s="234" t="s">
        <v>1047</v>
      </c>
      <c r="D1020" s="90">
        <v>0</v>
      </c>
      <c r="E1020" s="90">
        <v>0</v>
      </c>
      <c r="F1020" s="219">
        <v>5000000</v>
      </c>
      <c r="G1020" s="219">
        <v>5000000</v>
      </c>
      <c r="H1020" s="279"/>
      <c r="I1020" s="276" t="s">
        <v>4631</v>
      </c>
      <c r="J1020" s="92">
        <v>0</v>
      </c>
      <c r="K1020" s="206"/>
    </row>
    <row r="1021" spans="1:11" ht="22.5" x14ac:dyDescent="0.25">
      <c r="A1021" s="206">
        <v>2</v>
      </c>
      <c r="B1021" s="233" t="s">
        <v>3053</v>
      </c>
      <c r="C1021" s="234" t="s">
        <v>1048</v>
      </c>
      <c r="D1021" s="90">
        <v>0</v>
      </c>
      <c r="E1021" s="91">
        <v>2350000</v>
      </c>
      <c r="F1021" s="219">
        <v>5000000</v>
      </c>
      <c r="G1021" s="219">
        <v>5000000</v>
      </c>
      <c r="H1021" s="279"/>
      <c r="I1021" s="276" t="s">
        <v>4631</v>
      </c>
      <c r="J1021" s="92">
        <v>0</v>
      </c>
      <c r="K1021" s="206"/>
    </row>
    <row r="1022" spans="1:11" x14ac:dyDescent="0.25">
      <c r="A1022" s="271"/>
      <c r="B1022" s="231" t="s">
        <v>3054</v>
      </c>
      <c r="C1022" s="232" t="s">
        <v>1049</v>
      </c>
      <c r="D1022" s="88">
        <v>15331200</v>
      </c>
      <c r="E1022" s="88">
        <v>23751500</v>
      </c>
      <c r="F1022" s="278">
        <v>104000000</v>
      </c>
      <c r="G1022" s="278">
        <v>165000000</v>
      </c>
      <c r="H1022" s="279"/>
      <c r="I1022" s="276"/>
      <c r="J1022" s="85"/>
      <c r="K1022" s="389"/>
    </row>
    <row r="1023" spans="1:11" ht="22.5" x14ac:dyDescent="0.25">
      <c r="A1023" s="206">
        <v>3</v>
      </c>
      <c r="B1023" s="233" t="s">
        <v>3055</v>
      </c>
      <c r="C1023" s="234" t="s">
        <v>1050</v>
      </c>
      <c r="D1023" s="91">
        <v>15331200</v>
      </c>
      <c r="E1023" s="90">
        <v>0</v>
      </c>
      <c r="F1023" s="219">
        <v>4000000</v>
      </c>
      <c r="G1023" s="219">
        <v>5000000</v>
      </c>
      <c r="H1023" s="279"/>
      <c r="I1023" s="276" t="s">
        <v>4631</v>
      </c>
      <c r="J1023" s="89" t="s">
        <v>16</v>
      </c>
      <c r="K1023" s="206"/>
    </row>
    <row r="1024" spans="1:11" ht="28.9" customHeight="1" x14ac:dyDescent="0.25">
      <c r="A1024" s="206">
        <v>4</v>
      </c>
      <c r="B1024" s="233" t="s">
        <v>3056</v>
      </c>
      <c r="C1024" s="234" t="s">
        <v>1051</v>
      </c>
      <c r="D1024" s="90">
        <v>0</v>
      </c>
      <c r="E1024" s="91">
        <v>23751500</v>
      </c>
      <c r="F1024" s="219">
        <v>100000000</v>
      </c>
      <c r="G1024" s="219">
        <v>150000000</v>
      </c>
      <c r="H1024" s="286">
        <f>G1024</f>
        <v>150000000</v>
      </c>
      <c r="I1024" s="276"/>
      <c r="J1024" s="276" t="s">
        <v>6063</v>
      </c>
      <c r="K1024" s="396" t="s">
        <v>6063</v>
      </c>
    </row>
    <row r="1025" spans="1:11" ht="22.5" x14ac:dyDescent="0.25">
      <c r="A1025" s="206">
        <v>5</v>
      </c>
      <c r="B1025" s="233" t="s">
        <v>3057</v>
      </c>
      <c r="C1025" s="234" t="s">
        <v>1052</v>
      </c>
      <c r="D1025" s="90">
        <v>0</v>
      </c>
      <c r="E1025" s="90">
        <v>0</v>
      </c>
      <c r="F1025" s="218">
        <v>0</v>
      </c>
      <c r="G1025" s="219">
        <v>10000000</v>
      </c>
      <c r="H1025" s="279"/>
      <c r="I1025" s="276" t="s">
        <v>4631</v>
      </c>
      <c r="J1025" s="92">
        <v>0</v>
      </c>
      <c r="K1025" s="206"/>
    </row>
    <row r="1026" spans="1:11" x14ac:dyDescent="0.25">
      <c r="A1026" s="271"/>
      <c r="B1026" s="231" t="s">
        <v>3058</v>
      </c>
      <c r="C1026" s="232" t="s">
        <v>1053</v>
      </c>
      <c r="D1026" s="88">
        <v>430333005</v>
      </c>
      <c r="E1026" s="88">
        <v>15666852.4</v>
      </c>
      <c r="F1026" s="278">
        <v>144500000</v>
      </c>
      <c r="G1026" s="278">
        <v>141400000</v>
      </c>
      <c r="H1026" s="279"/>
      <c r="I1026" s="276"/>
      <c r="J1026" s="85"/>
      <c r="K1026" s="389"/>
    </row>
    <row r="1027" spans="1:11" ht="22.5" x14ac:dyDescent="0.25">
      <c r="A1027" s="206">
        <v>6</v>
      </c>
      <c r="B1027" s="233" t="s">
        <v>3059</v>
      </c>
      <c r="C1027" s="234" t="s">
        <v>1054</v>
      </c>
      <c r="D1027" s="91">
        <v>10113500</v>
      </c>
      <c r="E1027" s="91">
        <v>7835178.8300000001</v>
      </c>
      <c r="F1027" s="219">
        <v>20000000</v>
      </c>
      <c r="G1027" s="219">
        <v>20000000</v>
      </c>
      <c r="H1027" s="279"/>
      <c r="I1027" s="276" t="s">
        <v>4631</v>
      </c>
      <c r="J1027" s="89" t="s">
        <v>16</v>
      </c>
      <c r="K1027" s="206"/>
    </row>
    <row r="1028" spans="1:11" ht="22.5" x14ac:dyDescent="0.25">
      <c r="A1028" s="206">
        <v>7</v>
      </c>
      <c r="B1028" s="233" t="s">
        <v>3060</v>
      </c>
      <c r="C1028" s="234" t="s">
        <v>1055</v>
      </c>
      <c r="D1028" s="91">
        <v>420219505</v>
      </c>
      <c r="E1028" s="91">
        <v>3821000</v>
      </c>
      <c r="F1028" s="219">
        <v>100000000</v>
      </c>
      <c r="G1028" s="219">
        <v>100000000</v>
      </c>
      <c r="H1028" s="279"/>
      <c r="I1028" s="276" t="s">
        <v>4631</v>
      </c>
      <c r="J1028" s="89" t="s">
        <v>16</v>
      </c>
      <c r="K1028" s="206"/>
    </row>
    <row r="1029" spans="1:11" ht="22.5" x14ac:dyDescent="0.25">
      <c r="A1029" s="206">
        <v>8</v>
      </c>
      <c r="B1029" s="233" t="s">
        <v>3061</v>
      </c>
      <c r="C1029" s="234" t="s">
        <v>1056</v>
      </c>
      <c r="D1029" s="90">
        <v>0</v>
      </c>
      <c r="E1029" s="90">
        <v>0</v>
      </c>
      <c r="F1029" s="218">
        <v>0</v>
      </c>
      <c r="G1029" s="219">
        <v>1500000</v>
      </c>
      <c r="H1029" s="279"/>
      <c r="I1029" s="276" t="s">
        <v>4631</v>
      </c>
      <c r="J1029" s="92">
        <v>0</v>
      </c>
      <c r="K1029" s="206"/>
    </row>
    <row r="1030" spans="1:11" ht="22.5" x14ac:dyDescent="0.25">
      <c r="A1030" s="206">
        <v>9</v>
      </c>
      <c r="B1030" s="233" t="s">
        <v>3062</v>
      </c>
      <c r="C1030" s="234" t="s">
        <v>1057</v>
      </c>
      <c r="D1030" s="90">
        <v>0</v>
      </c>
      <c r="E1030" s="91">
        <v>1764957</v>
      </c>
      <c r="F1030" s="219">
        <v>2000000</v>
      </c>
      <c r="G1030" s="219">
        <v>2000000</v>
      </c>
      <c r="H1030" s="279"/>
      <c r="I1030" s="276" t="s">
        <v>4631</v>
      </c>
      <c r="J1030" s="92">
        <v>0</v>
      </c>
      <c r="K1030" s="206"/>
    </row>
    <row r="1031" spans="1:11" ht="22.5" x14ac:dyDescent="0.25">
      <c r="A1031" s="206">
        <v>10</v>
      </c>
      <c r="B1031" s="233" t="s">
        <v>3063</v>
      </c>
      <c r="C1031" s="234" t="s">
        <v>1058</v>
      </c>
      <c r="D1031" s="90">
        <v>0</v>
      </c>
      <c r="E1031" s="90">
        <v>0</v>
      </c>
      <c r="F1031" s="219">
        <v>2000000</v>
      </c>
      <c r="G1031" s="219">
        <v>2000000</v>
      </c>
      <c r="H1031" s="279"/>
      <c r="I1031" s="276" t="s">
        <v>4631</v>
      </c>
      <c r="J1031" s="92">
        <v>0</v>
      </c>
      <c r="K1031" s="206"/>
    </row>
    <row r="1032" spans="1:11" ht="22.5" x14ac:dyDescent="0.25">
      <c r="A1032" s="206">
        <v>11</v>
      </c>
      <c r="B1032" s="233" t="s">
        <v>3064</v>
      </c>
      <c r="C1032" s="234" t="s">
        <v>1059</v>
      </c>
      <c r="D1032" s="90">
        <v>0</v>
      </c>
      <c r="E1032" s="90">
        <v>0</v>
      </c>
      <c r="F1032" s="219">
        <v>2000000</v>
      </c>
      <c r="G1032" s="219">
        <v>2000000</v>
      </c>
      <c r="H1032" s="279"/>
      <c r="I1032" s="276" t="s">
        <v>4631</v>
      </c>
      <c r="J1032" s="92">
        <v>0</v>
      </c>
      <c r="K1032" s="206"/>
    </row>
    <row r="1033" spans="1:11" ht="22.5" x14ac:dyDescent="0.25">
      <c r="A1033" s="206">
        <v>12</v>
      </c>
      <c r="B1033" s="233" t="s">
        <v>3065</v>
      </c>
      <c r="C1033" s="234" t="s">
        <v>342</v>
      </c>
      <c r="D1033" s="90">
        <v>0</v>
      </c>
      <c r="E1033" s="91">
        <v>2245716.5699999998</v>
      </c>
      <c r="F1033" s="219">
        <v>12000000</v>
      </c>
      <c r="G1033" s="219">
        <v>10000000</v>
      </c>
      <c r="H1033" s="279"/>
      <c r="I1033" s="276" t="s">
        <v>4631</v>
      </c>
      <c r="J1033" s="92">
        <v>0</v>
      </c>
      <c r="K1033" s="206"/>
    </row>
    <row r="1034" spans="1:11" ht="22.5" x14ac:dyDescent="0.25">
      <c r="A1034" s="206">
        <v>13</v>
      </c>
      <c r="B1034" s="233" t="s">
        <v>3066</v>
      </c>
      <c r="C1034" s="234" t="s">
        <v>1060</v>
      </c>
      <c r="D1034" s="90">
        <v>0</v>
      </c>
      <c r="E1034" s="90">
        <v>0</v>
      </c>
      <c r="F1034" s="219">
        <v>5000000</v>
      </c>
      <c r="G1034" s="219">
        <v>1400000</v>
      </c>
      <c r="H1034" s="279"/>
      <c r="I1034" s="276" t="s">
        <v>4631</v>
      </c>
      <c r="J1034" s="92">
        <v>0</v>
      </c>
      <c r="K1034" s="206"/>
    </row>
    <row r="1035" spans="1:11" ht="22.5" x14ac:dyDescent="0.25">
      <c r="A1035" s="206">
        <v>14</v>
      </c>
      <c r="B1035" s="233" t="s">
        <v>3067</v>
      </c>
      <c r="C1035" s="234" t="s">
        <v>1061</v>
      </c>
      <c r="D1035" s="90">
        <v>0</v>
      </c>
      <c r="E1035" s="90">
        <v>0</v>
      </c>
      <c r="F1035" s="218">
        <v>0</v>
      </c>
      <c r="G1035" s="219">
        <v>500000</v>
      </c>
      <c r="H1035" s="279"/>
      <c r="I1035" s="276" t="s">
        <v>4631</v>
      </c>
      <c r="J1035" s="92">
        <v>0</v>
      </c>
      <c r="K1035" s="206"/>
    </row>
    <row r="1036" spans="1:11" ht="22.5" x14ac:dyDescent="0.25">
      <c r="A1036" s="206">
        <v>15</v>
      </c>
      <c r="B1036" s="233" t="s">
        <v>3068</v>
      </c>
      <c r="C1036" s="234" t="s">
        <v>1062</v>
      </c>
      <c r="D1036" s="90">
        <v>0</v>
      </c>
      <c r="E1036" s="90">
        <v>0</v>
      </c>
      <c r="F1036" s="218">
        <v>0</v>
      </c>
      <c r="G1036" s="219">
        <v>500000</v>
      </c>
      <c r="H1036" s="279"/>
      <c r="I1036" s="276" t="s">
        <v>4631</v>
      </c>
      <c r="J1036" s="92">
        <v>0</v>
      </c>
      <c r="K1036" s="206"/>
    </row>
    <row r="1037" spans="1:11" ht="22.5" x14ac:dyDescent="0.25">
      <c r="A1037" s="206">
        <v>16</v>
      </c>
      <c r="B1037" s="233" t="s">
        <v>3069</v>
      </c>
      <c r="C1037" s="234" t="s">
        <v>1063</v>
      </c>
      <c r="D1037" s="90">
        <v>0</v>
      </c>
      <c r="E1037" s="90">
        <v>0</v>
      </c>
      <c r="F1037" s="219">
        <v>1000000</v>
      </c>
      <c r="G1037" s="219">
        <v>500000</v>
      </c>
      <c r="H1037" s="279"/>
      <c r="I1037" s="276" t="s">
        <v>4631</v>
      </c>
      <c r="J1037" s="92">
        <v>0</v>
      </c>
      <c r="K1037" s="206"/>
    </row>
    <row r="1038" spans="1:11" ht="22.5" x14ac:dyDescent="0.25">
      <c r="A1038" s="206">
        <v>17</v>
      </c>
      <c r="B1038" s="233" t="s">
        <v>3070</v>
      </c>
      <c r="C1038" s="234" t="s">
        <v>1064</v>
      </c>
      <c r="D1038" s="90">
        <v>0</v>
      </c>
      <c r="E1038" s="90">
        <v>0</v>
      </c>
      <c r="F1038" s="218">
        <v>0</v>
      </c>
      <c r="G1038" s="219">
        <v>500000</v>
      </c>
      <c r="H1038" s="279"/>
      <c r="I1038" s="276" t="s">
        <v>4631</v>
      </c>
      <c r="J1038" s="92">
        <v>0</v>
      </c>
      <c r="K1038" s="206"/>
    </row>
    <row r="1039" spans="1:11" ht="22.5" x14ac:dyDescent="0.25">
      <c r="A1039" s="206">
        <v>18</v>
      </c>
      <c r="B1039" s="233" t="s">
        <v>3071</v>
      </c>
      <c r="C1039" s="234" t="s">
        <v>1065</v>
      </c>
      <c r="D1039" s="90">
        <v>0</v>
      </c>
      <c r="E1039" s="90">
        <v>0</v>
      </c>
      <c r="F1039" s="219">
        <v>500000</v>
      </c>
      <c r="G1039" s="219">
        <v>500000</v>
      </c>
      <c r="H1039" s="279"/>
      <c r="I1039" s="276" t="s">
        <v>4631</v>
      </c>
      <c r="J1039" s="92">
        <v>0</v>
      </c>
      <c r="K1039" s="206"/>
    </row>
    <row r="1040" spans="1:11" x14ac:dyDescent="0.25">
      <c r="A1040" s="208" t="s">
        <v>294</v>
      </c>
      <c r="B1040" s="52"/>
      <c r="C1040" s="237"/>
      <c r="D1040" s="93">
        <v>445664205</v>
      </c>
      <c r="E1040" s="93">
        <v>41768352.399999999</v>
      </c>
      <c r="F1040" s="281">
        <v>258500000</v>
      </c>
      <c r="G1040" s="281">
        <v>316400000</v>
      </c>
      <c r="H1040" s="279"/>
      <c r="I1040" s="276"/>
      <c r="J1040" s="94"/>
      <c r="K1040" s="391"/>
    </row>
    <row r="1041" spans="1:11" x14ac:dyDescent="0.25">
      <c r="A1041" s="270"/>
      <c r="B1041" s="235" t="s">
        <v>295</v>
      </c>
      <c r="C1041" s="236"/>
      <c r="D1041" s="86"/>
      <c r="E1041" s="86"/>
      <c r="F1041" s="277"/>
      <c r="G1041" s="277"/>
      <c r="H1041" s="279"/>
      <c r="I1041" s="276"/>
      <c r="J1041" s="86"/>
      <c r="K1041" s="390"/>
    </row>
    <row r="1042" spans="1:11" x14ac:dyDescent="0.25">
      <c r="A1042" s="208" t="s">
        <v>294</v>
      </c>
      <c r="B1042" s="52"/>
      <c r="C1042" s="237"/>
      <c r="D1042" s="95"/>
      <c r="E1042" s="95"/>
      <c r="F1042" s="220"/>
      <c r="G1042" s="282">
        <v>0</v>
      </c>
      <c r="H1042" s="279"/>
      <c r="I1042" s="276"/>
      <c r="J1042" s="97"/>
      <c r="K1042" s="207"/>
    </row>
    <row r="1043" spans="1:11" ht="21" x14ac:dyDescent="0.25">
      <c r="A1043" s="208" t="s">
        <v>296</v>
      </c>
      <c r="B1043" s="52"/>
      <c r="C1043" s="237"/>
      <c r="D1043" s="88">
        <v>445664205</v>
      </c>
      <c r="E1043" s="88">
        <v>41768352.399999999</v>
      </c>
      <c r="F1043" s="278">
        <v>258500000</v>
      </c>
      <c r="G1043" s="278">
        <v>316400000</v>
      </c>
      <c r="H1043" s="278">
        <f>SUM(H1019:H1042)</f>
        <v>150000000</v>
      </c>
      <c r="I1043" s="276"/>
      <c r="J1043" s="97"/>
      <c r="K1043" s="207"/>
    </row>
    <row r="1044" spans="1:11" x14ac:dyDescent="0.25">
      <c r="A1044" s="269">
        <v>41</v>
      </c>
      <c r="B1044" s="589" t="s">
        <v>1066</v>
      </c>
      <c r="C1044" s="590"/>
      <c r="D1044" s="590"/>
      <c r="E1044" s="590"/>
      <c r="F1044" s="590"/>
      <c r="G1044" s="591"/>
      <c r="H1044" s="279"/>
      <c r="I1044" s="276"/>
      <c r="J1044" s="85"/>
      <c r="K1044" s="389"/>
    </row>
    <row r="1045" spans="1:11" x14ac:dyDescent="0.25">
      <c r="A1045" s="270"/>
      <c r="B1045" s="592" t="s">
        <v>255</v>
      </c>
      <c r="C1045" s="593"/>
      <c r="D1045" s="86"/>
      <c r="E1045" s="86"/>
      <c r="F1045" s="277"/>
      <c r="G1045" s="277"/>
      <c r="H1045" s="279"/>
      <c r="I1045" s="276"/>
      <c r="J1045" s="86"/>
      <c r="K1045" s="390"/>
    </row>
    <row r="1046" spans="1:11" x14ac:dyDescent="0.25">
      <c r="A1046" s="271"/>
      <c r="B1046" s="231" t="s">
        <v>3072</v>
      </c>
      <c r="C1046" s="232" t="s">
        <v>1067</v>
      </c>
      <c r="D1046" s="88">
        <v>1914400</v>
      </c>
      <c r="E1046" s="87">
        <v>0</v>
      </c>
      <c r="F1046" s="278">
        <v>7500000</v>
      </c>
      <c r="G1046" s="278">
        <v>6000000</v>
      </c>
      <c r="H1046" s="279"/>
      <c r="I1046" s="276"/>
      <c r="J1046" s="85"/>
      <c r="K1046" s="389"/>
    </row>
    <row r="1047" spans="1:11" ht="22.5" x14ac:dyDescent="0.25">
      <c r="A1047" s="206">
        <v>1</v>
      </c>
      <c r="B1047" s="233" t="s">
        <v>3073</v>
      </c>
      <c r="C1047" s="234" t="s">
        <v>1068</v>
      </c>
      <c r="D1047" s="90">
        <v>0</v>
      </c>
      <c r="E1047" s="90">
        <v>0</v>
      </c>
      <c r="F1047" s="219">
        <v>1500000</v>
      </c>
      <c r="G1047" s="219">
        <v>1000000</v>
      </c>
      <c r="H1047" s="279"/>
      <c r="I1047" s="276" t="s">
        <v>4631</v>
      </c>
      <c r="J1047" s="89" t="s">
        <v>16</v>
      </c>
      <c r="K1047" s="206"/>
    </row>
    <row r="1048" spans="1:11" ht="22.5" x14ac:dyDescent="0.25">
      <c r="A1048" s="206">
        <v>3</v>
      </c>
      <c r="B1048" s="233" t="s">
        <v>3074</v>
      </c>
      <c r="C1048" s="234" t="s">
        <v>1069</v>
      </c>
      <c r="D1048" s="90">
        <v>0</v>
      </c>
      <c r="E1048" s="90">
        <v>0</v>
      </c>
      <c r="F1048" s="219">
        <v>3500000</v>
      </c>
      <c r="G1048" s="219">
        <v>2000000</v>
      </c>
      <c r="H1048" s="279"/>
      <c r="I1048" s="276" t="s">
        <v>4631</v>
      </c>
      <c r="J1048" s="89" t="s">
        <v>16</v>
      </c>
      <c r="K1048" s="206"/>
    </row>
    <row r="1049" spans="1:11" ht="22.5" x14ac:dyDescent="0.25">
      <c r="A1049" s="206">
        <v>4</v>
      </c>
      <c r="B1049" s="233" t="s">
        <v>3075</v>
      </c>
      <c r="C1049" s="234" t="s">
        <v>1070</v>
      </c>
      <c r="D1049" s="91">
        <v>954400</v>
      </c>
      <c r="E1049" s="90">
        <v>0</v>
      </c>
      <c r="F1049" s="219">
        <v>2500000</v>
      </c>
      <c r="G1049" s="219">
        <v>3000000</v>
      </c>
      <c r="H1049" s="279"/>
      <c r="I1049" s="276" t="s">
        <v>4631</v>
      </c>
      <c r="J1049" s="89" t="s">
        <v>16</v>
      </c>
      <c r="K1049" s="206"/>
    </row>
    <row r="1050" spans="1:11" x14ac:dyDescent="0.25">
      <c r="A1050" s="271"/>
      <c r="B1050" s="231" t="s">
        <v>3076</v>
      </c>
      <c r="C1050" s="232" t="s">
        <v>265</v>
      </c>
      <c r="D1050" s="88">
        <v>836000</v>
      </c>
      <c r="E1050" s="87">
        <v>0</v>
      </c>
      <c r="F1050" s="278">
        <v>1800000</v>
      </c>
      <c r="G1050" s="280">
        <v>0</v>
      </c>
      <c r="H1050" s="279"/>
      <c r="I1050" s="276"/>
      <c r="J1050" s="85"/>
      <c r="K1050" s="389"/>
    </row>
    <row r="1051" spans="1:11" ht="22.5" x14ac:dyDescent="0.25">
      <c r="A1051" s="206">
        <v>5</v>
      </c>
      <c r="B1051" s="233" t="s">
        <v>3077</v>
      </c>
      <c r="C1051" s="234" t="s">
        <v>1071</v>
      </c>
      <c r="D1051" s="91">
        <v>836000</v>
      </c>
      <c r="E1051" s="90">
        <v>0</v>
      </c>
      <c r="F1051" s="219">
        <v>1800000</v>
      </c>
      <c r="G1051" s="218">
        <v>0</v>
      </c>
      <c r="H1051" s="279"/>
      <c r="I1051" s="276" t="s">
        <v>6061</v>
      </c>
      <c r="J1051" s="89" t="s">
        <v>16</v>
      </c>
      <c r="K1051" s="206"/>
    </row>
    <row r="1052" spans="1:11" x14ac:dyDescent="0.25">
      <c r="A1052" s="271"/>
      <c r="B1052" s="231" t="s">
        <v>3078</v>
      </c>
      <c r="C1052" s="232" t="s">
        <v>715</v>
      </c>
      <c r="D1052" s="88">
        <v>3996626</v>
      </c>
      <c r="E1052" s="87">
        <v>0</v>
      </c>
      <c r="F1052" s="278">
        <v>5500000</v>
      </c>
      <c r="G1052" s="278">
        <v>2500000</v>
      </c>
      <c r="H1052" s="279"/>
      <c r="I1052" s="276"/>
      <c r="J1052" s="85"/>
      <c r="K1052" s="389"/>
    </row>
    <row r="1053" spans="1:11" ht="22.5" x14ac:dyDescent="0.25">
      <c r="A1053" s="206">
        <v>7</v>
      </c>
      <c r="B1053" s="233" t="s">
        <v>3079</v>
      </c>
      <c r="C1053" s="234" t="s">
        <v>1072</v>
      </c>
      <c r="D1053" s="91">
        <v>3996626</v>
      </c>
      <c r="E1053" s="90">
        <v>0</v>
      </c>
      <c r="F1053" s="219">
        <v>2500000</v>
      </c>
      <c r="G1053" s="219">
        <v>2500000</v>
      </c>
      <c r="H1053" s="279"/>
      <c r="I1053" s="276" t="s">
        <v>4631</v>
      </c>
      <c r="J1053" s="92">
        <v>0</v>
      </c>
      <c r="K1053" s="206"/>
    </row>
    <row r="1054" spans="1:11" ht="22.5" x14ac:dyDescent="0.25">
      <c r="A1054" s="206">
        <v>8</v>
      </c>
      <c r="B1054" s="233" t="s">
        <v>3080</v>
      </c>
      <c r="C1054" s="234" t="s">
        <v>1073</v>
      </c>
      <c r="D1054" s="90">
        <v>0</v>
      </c>
      <c r="E1054" s="90">
        <v>0</v>
      </c>
      <c r="F1054" s="219">
        <v>3000000</v>
      </c>
      <c r="G1054" s="218">
        <v>0</v>
      </c>
      <c r="H1054" s="279"/>
      <c r="I1054" s="276" t="s">
        <v>6061</v>
      </c>
      <c r="J1054" s="92">
        <v>0</v>
      </c>
      <c r="K1054" s="206"/>
    </row>
    <row r="1055" spans="1:11" x14ac:dyDescent="0.25">
      <c r="A1055" s="271"/>
      <c r="B1055" s="231" t="s">
        <v>3081</v>
      </c>
      <c r="C1055" s="232" t="s">
        <v>283</v>
      </c>
      <c r="D1055" s="87">
        <v>0</v>
      </c>
      <c r="E1055" s="87">
        <v>0</v>
      </c>
      <c r="F1055" s="278">
        <v>600000</v>
      </c>
      <c r="G1055" s="278">
        <v>1500000</v>
      </c>
      <c r="H1055" s="279"/>
      <c r="I1055" s="276"/>
      <c r="J1055" s="85"/>
      <c r="K1055" s="389"/>
    </row>
    <row r="1056" spans="1:11" ht="22.5" x14ac:dyDescent="0.25">
      <c r="A1056" s="206">
        <v>10</v>
      </c>
      <c r="B1056" s="233" t="s">
        <v>3082</v>
      </c>
      <c r="C1056" s="234" t="s">
        <v>1074</v>
      </c>
      <c r="D1056" s="90">
        <v>0</v>
      </c>
      <c r="E1056" s="90">
        <v>0</v>
      </c>
      <c r="F1056" s="219">
        <v>600000</v>
      </c>
      <c r="G1056" s="218">
        <v>0</v>
      </c>
      <c r="H1056" s="279"/>
      <c r="I1056" s="276" t="s">
        <v>6061</v>
      </c>
      <c r="J1056" s="92">
        <v>0</v>
      </c>
      <c r="K1056" s="206"/>
    </row>
    <row r="1057" spans="1:11" ht="22.5" x14ac:dyDescent="0.25">
      <c r="A1057" s="206">
        <v>12</v>
      </c>
      <c r="B1057" s="233" t="s">
        <v>3083</v>
      </c>
      <c r="C1057" s="234" t="s">
        <v>1075</v>
      </c>
      <c r="D1057" s="90">
        <v>0</v>
      </c>
      <c r="E1057" s="90">
        <v>0</v>
      </c>
      <c r="F1057" s="218">
        <v>0</v>
      </c>
      <c r="G1057" s="219">
        <v>1500000</v>
      </c>
      <c r="H1057" s="279"/>
      <c r="I1057" s="276" t="s">
        <v>4631</v>
      </c>
      <c r="J1057" s="92">
        <v>0</v>
      </c>
      <c r="K1057" s="206"/>
    </row>
    <row r="1058" spans="1:11" x14ac:dyDescent="0.25">
      <c r="A1058" s="271"/>
      <c r="B1058" s="231" t="s">
        <v>3084</v>
      </c>
      <c r="C1058" s="232" t="s">
        <v>1076</v>
      </c>
      <c r="D1058" s="87">
        <v>0</v>
      </c>
      <c r="E1058" s="87">
        <v>0</v>
      </c>
      <c r="F1058" s="278">
        <v>600000000</v>
      </c>
      <c r="G1058" s="278">
        <v>478000000</v>
      </c>
      <c r="H1058" s="279"/>
      <c r="I1058" s="276"/>
      <c r="J1058" s="85"/>
      <c r="K1058" s="389"/>
    </row>
    <row r="1059" spans="1:11" ht="22.5" x14ac:dyDescent="0.25">
      <c r="A1059" s="206">
        <v>16</v>
      </c>
      <c r="B1059" s="233" t="s">
        <v>3085</v>
      </c>
      <c r="C1059" s="234" t="s">
        <v>1077</v>
      </c>
      <c r="D1059" s="90">
        <v>0</v>
      </c>
      <c r="E1059" s="90">
        <v>0</v>
      </c>
      <c r="F1059" s="219">
        <v>100000000</v>
      </c>
      <c r="G1059" s="219">
        <v>100000000</v>
      </c>
      <c r="H1059" s="279"/>
      <c r="I1059" s="276" t="s">
        <v>4631</v>
      </c>
      <c r="J1059" s="92">
        <v>0</v>
      </c>
      <c r="K1059" s="206"/>
    </row>
    <row r="1060" spans="1:11" ht="31.9" customHeight="1" x14ac:dyDescent="0.25">
      <c r="A1060" s="206">
        <v>17</v>
      </c>
      <c r="B1060" s="233" t="s">
        <v>3086</v>
      </c>
      <c r="C1060" s="234" t="s">
        <v>1051</v>
      </c>
      <c r="D1060" s="90">
        <v>0</v>
      </c>
      <c r="E1060" s="90">
        <v>0</v>
      </c>
      <c r="F1060" s="219">
        <v>500000000</v>
      </c>
      <c r="G1060" s="219">
        <v>378000000</v>
      </c>
      <c r="H1060" s="286">
        <f>G1060</f>
        <v>378000000</v>
      </c>
      <c r="I1060" s="276"/>
      <c r="J1060" s="276" t="s">
        <v>6063</v>
      </c>
      <c r="K1060" s="396" t="s">
        <v>6063</v>
      </c>
    </row>
    <row r="1061" spans="1:11" x14ac:dyDescent="0.25">
      <c r="A1061" s="208" t="s">
        <v>294</v>
      </c>
      <c r="B1061" s="52"/>
      <c r="C1061" s="237"/>
      <c r="D1061" s="93">
        <v>8967026</v>
      </c>
      <c r="E1061" s="96">
        <v>0</v>
      </c>
      <c r="F1061" s="281">
        <v>615400000</v>
      </c>
      <c r="G1061" s="281">
        <v>488000000</v>
      </c>
      <c r="H1061" s="279"/>
      <c r="I1061" s="276"/>
      <c r="J1061" s="94"/>
      <c r="K1061" s="391"/>
    </row>
    <row r="1062" spans="1:11" x14ac:dyDescent="0.25">
      <c r="A1062" s="270"/>
      <c r="B1062" s="235" t="s">
        <v>295</v>
      </c>
      <c r="C1062" s="236"/>
      <c r="D1062" s="86"/>
      <c r="E1062" s="86"/>
      <c r="F1062" s="277"/>
      <c r="G1062" s="277"/>
      <c r="H1062" s="279"/>
      <c r="I1062" s="276"/>
      <c r="J1062" s="86"/>
      <c r="K1062" s="390"/>
    </row>
    <row r="1063" spans="1:11" x14ac:dyDescent="0.25">
      <c r="A1063" s="208" t="s">
        <v>294</v>
      </c>
      <c r="B1063" s="52"/>
      <c r="C1063" s="237"/>
      <c r="D1063" s="95"/>
      <c r="E1063" s="95"/>
      <c r="F1063" s="220"/>
      <c r="G1063" s="282">
        <v>0</v>
      </c>
      <c r="H1063" s="279"/>
      <c r="I1063" s="276"/>
      <c r="J1063" s="97"/>
      <c r="K1063" s="207"/>
    </row>
    <row r="1064" spans="1:11" ht="21" x14ac:dyDescent="0.25">
      <c r="A1064" s="208" t="s">
        <v>296</v>
      </c>
      <c r="B1064" s="52"/>
      <c r="C1064" s="237"/>
      <c r="D1064" s="88">
        <v>8967026</v>
      </c>
      <c r="E1064" s="87">
        <v>0</v>
      </c>
      <c r="F1064" s="278">
        <v>615400000</v>
      </c>
      <c r="G1064" s="278">
        <v>488000000</v>
      </c>
      <c r="H1064" s="278">
        <f>SUM(H1046:H1063)</f>
        <v>378000000</v>
      </c>
      <c r="I1064" s="276"/>
      <c r="J1064" s="97"/>
      <c r="K1064" s="207"/>
    </row>
    <row r="1065" spans="1:11" x14ac:dyDescent="0.25">
      <c r="A1065" s="269">
        <v>42</v>
      </c>
      <c r="B1065" s="612" t="s">
        <v>1078</v>
      </c>
      <c r="C1065" s="613"/>
      <c r="D1065" s="613"/>
      <c r="E1065" s="613"/>
      <c r="F1065" s="613"/>
      <c r="G1065" s="614"/>
      <c r="H1065" s="279"/>
      <c r="I1065" s="276"/>
      <c r="J1065" s="85"/>
      <c r="K1065" s="389"/>
    </row>
    <row r="1066" spans="1:11" x14ac:dyDescent="0.25">
      <c r="A1066" s="270"/>
      <c r="B1066" s="592" t="s">
        <v>255</v>
      </c>
      <c r="C1066" s="593"/>
      <c r="D1066" s="86"/>
      <c r="E1066" s="86"/>
      <c r="F1066" s="277"/>
      <c r="G1066" s="277"/>
      <c r="H1066" s="279"/>
      <c r="I1066" s="276"/>
      <c r="J1066" s="86"/>
      <c r="K1066" s="390"/>
    </row>
    <row r="1067" spans="1:11" x14ac:dyDescent="0.25">
      <c r="A1067" s="271"/>
      <c r="B1067" s="231" t="s">
        <v>3087</v>
      </c>
      <c r="C1067" s="232" t="s">
        <v>1079</v>
      </c>
      <c r="D1067" s="88">
        <v>1018500</v>
      </c>
      <c r="E1067" s="87">
        <v>0</v>
      </c>
      <c r="F1067" s="278">
        <v>21000000</v>
      </c>
      <c r="G1067" s="278">
        <v>17400000</v>
      </c>
      <c r="H1067" s="279"/>
      <c r="I1067" s="276"/>
      <c r="J1067" s="85"/>
      <c r="K1067" s="389"/>
    </row>
    <row r="1068" spans="1:11" ht="22.5" x14ac:dyDescent="0.25">
      <c r="A1068" s="206">
        <v>1</v>
      </c>
      <c r="B1068" s="233" t="s">
        <v>3088</v>
      </c>
      <c r="C1068" s="234" t="s">
        <v>1080</v>
      </c>
      <c r="D1068" s="91">
        <v>677500</v>
      </c>
      <c r="E1068" s="90">
        <v>0</v>
      </c>
      <c r="F1068" s="219">
        <v>13000000</v>
      </c>
      <c r="G1068" s="219">
        <v>6000000</v>
      </c>
      <c r="H1068" s="279"/>
      <c r="I1068" s="276" t="s">
        <v>4631</v>
      </c>
      <c r="J1068" s="92">
        <v>0</v>
      </c>
      <c r="K1068" s="206"/>
    </row>
    <row r="1069" spans="1:11" ht="22.5" x14ac:dyDescent="0.25">
      <c r="A1069" s="206">
        <v>2</v>
      </c>
      <c r="B1069" s="233" t="s">
        <v>3089</v>
      </c>
      <c r="C1069" s="234" t="s">
        <v>1081</v>
      </c>
      <c r="D1069" s="91">
        <v>341000</v>
      </c>
      <c r="E1069" s="90">
        <v>0</v>
      </c>
      <c r="F1069" s="219">
        <v>1000000</v>
      </c>
      <c r="G1069" s="219">
        <v>800000</v>
      </c>
      <c r="H1069" s="279"/>
      <c r="I1069" s="276" t="s">
        <v>4631</v>
      </c>
      <c r="J1069" s="92">
        <v>0</v>
      </c>
      <c r="K1069" s="206"/>
    </row>
    <row r="1070" spans="1:11" ht="33.75" x14ac:dyDescent="0.25">
      <c r="A1070" s="206">
        <v>3</v>
      </c>
      <c r="B1070" s="233" t="s">
        <v>3090</v>
      </c>
      <c r="C1070" s="234" t="s">
        <v>1082</v>
      </c>
      <c r="D1070" s="90">
        <v>0</v>
      </c>
      <c r="E1070" s="90">
        <v>0</v>
      </c>
      <c r="F1070" s="219">
        <v>6000000</v>
      </c>
      <c r="G1070" s="219">
        <v>9800000</v>
      </c>
      <c r="H1070" s="279"/>
      <c r="I1070" s="276" t="s">
        <v>4631</v>
      </c>
      <c r="J1070" s="92">
        <v>0</v>
      </c>
      <c r="K1070" s="206"/>
    </row>
    <row r="1071" spans="1:11" ht="22.5" x14ac:dyDescent="0.25">
      <c r="A1071" s="206">
        <v>4</v>
      </c>
      <c r="B1071" s="233" t="s">
        <v>3091</v>
      </c>
      <c r="C1071" s="234" t="s">
        <v>1083</v>
      </c>
      <c r="D1071" s="90">
        <v>0</v>
      </c>
      <c r="E1071" s="90">
        <v>0</v>
      </c>
      <c r="F1071" s="219">
        <v>1000000</v>
      </c>
      <c r="G1071" s="219">
        <v>800000</v>
      </c>
      <c r="H1071" s="279"/>
      <c r="I1071" s="276" t="s">
        <v>4631</v>
      </c>
      <c r="J1071" s="92">
        <v>0</v>
      </c>
      <c r="K1071" s="206"/>
    </row>
    <row r="1072" spans="1:11" x14ac:dyDescent="0.25">
      <c r="A1072" s="271"/>
      <c r="B1072" s="231" t="s">
        <v>3092</v>
      </c>
      <c r="C1072" s="232" t="s">
        <v>298</v>
      </c>
      <c r="D1072" s="88">
        <v>733000</v>
      </c>
      <c r="E1072" s="87">
        <v>0</v>
      </c>
      <c r="F1072" s="278">
        <v>1500000</v>
      </c>
      <c r="G1072" s="278">
        <v>2200000</v>
      </c>
      <c r="H1072" s="279"/>
      <c r="I1072" s="276"/>
      <c r="J1072" s="85"/>
      <c r="K1072" s="389"/>
    </row>
    <row r="1073" spans="1:11" ht="22.5" x14ac:dyDescent="0.25">
      <c r="A1073" s="206">
        <v>7</v>
      </c>
      <c r="B1073" s="233" t="s">
        <v>3093</v>
      </c>
      <c r="C1073" s="234" t="s">
        <v>1084</v>
      </c>
      <c r="D1073" s="91">
        <v>573000</v>
      </c>
      <c r="E1073" s="90">
        <v>0</v>
      </c>
      <c r="F1073" s="219">
        <v>1000000</v>
      </c>
      <c r="G1073" s="219">
        <v>800000</v>
      </c>
      <c r="H1073" s="279"/>
      <c r="I1073" s="276" t="s">
        <v>4631</v>
      </c>
      <c r="J1073" s="89" t="s">
        <v>16</v>
      </c>
      <c r="K1073" s="206"/>
    </row>
    <row r="1074" spans="1:11" ht="22.5" x14ac:dyDescent="0.25">
      <c r="A1074" s="206">
        <v>8</v>
      </c>
      <c r="B1074" s="233" t="s">
        <v>3094</v>
      </c>
      <c r="C1074" s="234" t="s">
        <v>1085</v>
      </c>
      <c r="D1074" s="90">
        <v>0</v>
      </c>
      <c r="E1074" s="90">
        <v>0</v>
      </c>
      <c r="F1074" s="218">
        <v>0</v>
      </c>
      <c r="G1074" s="219">
        <v>1000000</v>
      </c>
      <c r="H1074" s="279"/>
      <c r="I1074" s="276" t="s">
        <v>4631</v>
      </c>
      <c r="J1074" s="89" t="s">
        <v>16</v>
      </c>
      <c r="K1074" s="206"/>
    </row>
    <row r="1075" spans="1:11" ht="22.5" x14ac:dyDescent="0.25">
      <c r="A1075" s="206">
        <v>9</v>
      </c>
      <c r="B1075" s="233" t="s">
        <v>3095</v>
      </c>
      <c r="C1075" s="234" t="s">
        <v>1086</v>
      </c>
      <c r="D1075" s="91">
        <v>160000</v>
      </c>
      <c r="E1075" s="90">
        <v>0</v>
      </c>
      <c r="F1075" s="219">
        <v>500000</v>
      </c>
      <c r="G1075" s="219">
        <v>400000</v>
      </c>
      <c r="H1075" s="279"/>
      <c r="I1075" s="276" t="s">
        <v>4631</v>
      </c>
      <c r="J1075" s="92">
        <v>0</v>
      </c>
      <c r="K1075" s="206"/>
    </row>
    <row r="1076" spans="1:11" x14ac:dyDescent="0.25">
      <c r="A1076" s="271"/>
      <c r="B1076" s="231" t="s">
        <v>3096</v>
      </c>
      <c r="C1076" s="232" t="s">
        <v>322</v>
      </c>
      <c r="D1076" s="88">
        <v>310000</v>
      </c>
      <c r="E1076" s="87">
        <v>0</v>
      </c>
      <c r="F1076" s="278">
        <v>1500000</v>
      </c>
      <c r="G1076" s="278">
        <v>2200000</v>
      </c>
      <c r="H1076" s="279"/>
      <c r="I1076" s="276"/>
      <c r="J1076" s="85"/>
      <c r="K1076" s="389"/>
    </row>
    <row r="1077" spans="1:11" ht="33.75" x14ac:dyDescent="0.25">
      <c r="A1077" s="206">
        <v>10</v>
      </c>
      <c r="B1077" s="233" t="s">
        <v>3097</v>
      </c>
      <c r="C1077" s="234" t="s">
        <v>1087</v>
      </c>
      <c r="D1077" s="91">
        <v>310000</v>
      </c>
      <c r="E1077" s="90">
        <v>0</v>
      </c>
      <c r="F1077" s="218">
        <v>0</v>
      </c>
      <c r="G1077" s="219">
        <v>1000000</v>
      </c>
      <c r="H1077" s="279"/>
      <c r="I1077" s="276" t="s">
        <v>4631</v>
      </c>
      <c r="J1077" s="89" t="s">
        <v>16</v>
      </c>
      <c r="K1077" s="206"/>
    </row>
    <row r="1078" spans="1:11" ht="22.5" x14ac:dyDescent="0.25">
      <c r="A1078" s="206">
        <v>11</v>
      </c>
      <c r="B1078" s="233" t="s">
        <v>3098</v>
      </c>
      <c r="C1078" s="234" t="s">
        <v>1088</v>
      </c>
      <c r="D1078" s="90">
        <v>0</v>
      </c>
      <c r="E1078" s="90">
        <v>0</v>
      </c>
      <c r="F1078" s="219">
        <v>1500000</v>
      </c>
      <c r="G1078" s="219">
        <v>1200000</v>
      </c>
      <c r="H1078" s="279"/>
      <c r="I1078" s="276" t="s">
        <v>4631</v>
      </c>
      <c r="J1078" s="89" t="s">
        <v>16</v>
      </c>
      <c r="K1078" s="206"/>
    </row>
    <row r="1079" spans="1:11" x14ac:dyDescent="0.25">
      <c r="A1079" s="271"/>
      <c r="B1079" s="231" t="s">
        <v>3099</v>
      </c>
      <c r="C1079" s="232" t="s">
        <v>1089</v>
      </c>
      <c r="D1079" s="88">
        <v>7668000</v>
      </c>
      <c r="E1079" s="87">
        <v>0</v>
      </c>
      <c r="F1079" s="278">
        <v>2000000</v>
      </c>
      <c r="G1079" s="278">
        <v>1600000</v>
      </c>
      <c r="H1079" s="279"/>
      <c r="I1079" s="276"/>
      <c r="J1079" s="85"/>
      <c r="K1079" s="389"/>
    </row>
    <row r="1080" spans="1:11" ht="22.5" x14ac:dyDescent="0.25">
      <c r="A1080" s="206">
        <v>12</v>
      </c>
      <c r="B1080" s="233" t="s">
        <v>3100</v>
      </c>
      <c r="C1080" s="234" t="s">
        <v>1090</v>
      </c>
      <c r="D1080" s="91">
        <v>7668000</v>
      </c>
      <c r="E1080" s="90">
        <v>0</v>
      </c>
      <c r="F1080" s="219">
        <v>2000000</v>
      </c>
      <c r="G1080" s="219">
        <v>1600000</v>
      </c>
      <c r="H1080" s="279"/>
      <c r="I1080" s="276" t="s">
        <v>4631</v>
      </c>
      <c r="J1080" s="92">
        <v>0</v>
      </c>
      <c r="K1080" s="206"/>
    </row>
    <row r="1081" spans="1:11" x14ac:dyDescent="0.25">
      <c r="A1081" s="271"/>
      <c r="B1081" s="231" t="s">
        <v>3101</v>
      </c>
      <c r="C1081" s="232" t="s">
        <v>1091</v>
      </c>
      <c r="D1081" s="88">
        <v>26246710</v>
      </c>
      <c r="E1081" s="88">
        <v>2940000</v>
      </c>
      <c r="F1081" s="278">
        <v>6000000</v>
      </c>
      <c r="G1081" s="278">
        <v>5500000</v>
      </c>
      <c r="H1081" s="279"/>
      <c r="I1081" s="276"/>
      <c r="J1081" s="85"/>
      <c r="K1081" s="389"/>
    </row>
    <row r="1082" spans="1:11" ht="22.5" x14ac:dyDescent="0.25">
      <c r="A1082" s="206">
        <v>13</v>
      </c>
      <c r="B1082" s="233" t="s">
        <v>3102</v>
      </c>
      <c r="C1082" s="234" t="s">
        <v>1092</v>
      </c>
      <c r="D1082" s="91">
        <v>19746710</v>
      </c>
      <c r="E1082" s="91">
        <v>2940000</v>
      </c>
      <c r="F1082" s="219">
        <v>3000000</v>
      </c>
      <c r="G1082" s="219">
        <v>2500000</v>
      </c>
      <c r="H1082" s="279"/>
      <c r="I1082" s="276" t="s">
        <v>4631</v>
      </c>
      <c r="J1082" s="89" t="s">
        <v>16</v>
      </c>
      <c r="K1082" s="206"/>
    </row>
    <row r="1083" spans="1:11" ht="22.5" x14ac:dyDescent="0.25">
      <c r="A1083" s="206">
        <v>14</v>
      </c>
      <c r="B1083" s="233" t="s">
        <v>3103</v>
      </c>
      <c r="C1083" s="234" t="s">
        <v>1093</v>
      </c>
      <c r="D1083" s="91">
        <v>6500000</v>
      </c>
      <c r="E1083" s="90">
        <v>0</v>
      </c>
      <c r="F1083" s="219">
        <v>3000000</v>
      </c>
      <c r="G1083" s="219">
        <v>3000000</v>
      </c>
      <c r="H1083" s="279"/>
      <c r="I1083" s="276" t="s">
        <v>4631</v>
      </c>
      <c r="J1083" s="89" t="s">
        <v>16</v>
      </c>
      <c r="K1083" s="206"/>
    </row>
    <row r="1084" spans="1:11" x14ac:dyDescent="0.25">
      <c r="A1084" s="271"/>
      <c r="B1084" s="231" t="s">
        <v>3104</v>
      </c>
      <c r="C1084" s="232" t="s">
        <v>1094</v>
      </c>
      <c r="D1084" s="87">
        <v>0</v>
      </c>
      <c r="E1084" s="87">
        <v>0</v>
      </c>
      <c r="F1084" s="278">
        <v>2000000</v>
      </c>
      <c r="G1084" s="278">
        <v>2000000</v>
      </c>
      <c r="H1084" s="279"/>
      <c r="I1084" s="276"/>
      <c r="J1084" s="85"/>
      <c r="K1084" s="389"/>
    </row>
    <row r="1085" spans="1:11" ht="22.5" x14ac:dyDescent="0.25">
      <c r="A1085" s="206">
        <v>15</v>
      </c>
      <c r="B1085" s="233" t="s">
        <v>3105</v>
      </c>
      <c r="C1085" s="234" t="s">
        <v>1095</v>
      </c>
      <c r="D1085" s="90">
        <v>0</v>
      </c>
      <c r="E1085" s="90">
        <v>0</v>
      </c>
      <c r="F1085" s="219">
        <v>2000000</v>
      </c>
      <c r="G1085" s="219">
        <v>2000000</v>
      </c>
      <c r="H1085" s="279"/>
      <c r="I1085" s="276" t="s">
        <v>4631</v>
      </c>
      <c r="J1085" s="92">
        <v>0</v>
      </c>
      <c r="K1085" s="206"/>
    </row>
    <row r="1086" spans="1:11" x14ac:dyDescent="0.25">
      <c r="A1086" s="271"/>
      <c r="B1086" s="231" t="s">
        <v>3106</v>
      </c>
      <c r="C1086" s="232" t="s">
        <v>1096</v>
      </c>
      <c r="D1086" s="88">
        <v>34500780</v>
      </c>
      <c r="E1086" s="87">
        <v>0</v>
      </c>
      <c r="F1086" s="278">
        <v>59000000</v>
      </c>
      <c r="G1086" s="278">
        <v>43800000</v>
      </c>
      <c r="H1086" s="279"/>
      <c r="I1086" s="276"/>
      <c r="J1086" s="85"/>
      <c r="K1086" s="389"/>
    </row>
    <row r="1087" spans="1:11" ht="22.5" x14ac:dyDescent="0.25">
      <c r="A1087" s="206">
        <v>16</v>
      </c>
      <c r="B1087" s="233" t="s">
        <v>3107</v>
      </c>
      <c r="C1087" s="234" t="s">
        <v>1097</v>
      </c>
      <c r="D1087" s="91">
        <v>719280</v>
      </c>
      <c r="E1087" s="90">
        <v>0</v>
      </c>
      <c r="F1087" s="219">
        <v>25000000</v>
      </c>
      <c r="G1087" s="219">
        <v>20000000</v>
      </c>
      <c r="H1087" s="279"/>
      <c r="I1087" s="276" t="s">
        <v>4631</v>
      </c>
      <c r="J1087" s="89" t="s">
        <v>16</v>
      </c>
      <c r="K1087" s="206"/>
    </row>
    <row r="1088" spans="1:11" ht="22.5" x14ac:dyDescent="0.25">
      <c r="A1088" s="206">
        <v>18</v>
      </c>
      <c r="B1088" s="233" t="s">
        <v>3108</v>
      </c>
      <c r="C1088" s="234" t="s">
        <v>1098</v>
      </c>
      <c r="D1088" s="90">
        <v>0</v>
      </c>
      <c r="E1088" s="90">
        <v>0</v>
      </c>
      <c r="F1088" s="219">
        <v>3000000</v>
      </c>
      <c r="G1088" s="219">
        <v>2000000</v>
      </c>
      <c r="H1088" s="279"/>
      <c r="I1088" s="276" t="s">
        <v>4631</v>
      </c>
      <c r="J1088" s="89" t="s">
        <v>16</v>
      </c>
      <c r="K1088" s="206"/>
    </row>
    <row r="1089" spans="1:11" ht="22.5" x14ac:dyDescent="0.25">
      <c r="A1089" s="206">
        <v>19</v>
      </c>
      <c r="B1089" s="233" t="s">
        <v>3109</v>
      </c>
      <c r="C1089" s="234" t="s">
        <v>1099</v>
      </c>
      <c r="D1089" s="90">
        <v>0</v>
      </c>
      <c r="E1089" s="90">
        <v>0</v>
      </c>
      <c r="F1089" s="219">
        <v>1000000</v>
      </c>
      <c r="G1089" s="219">
        <v>800000</v>
      </c>
      <c r="H1089" s="279"/>
      <c r="I1089" s="276" t="s">
        <v>4631</v>
      </c>
      <c r="J1089" s="89" t="s">
        <v>16</v>
      </c>
      <c r="K1089" s="206"/>
    </row>
    <row r="1090" spans="1:11" ht="22.5" x14ac:dyDescent="0.25">
      <c r="A1090" s="206">
        <v>20</v>
      </c>
      <c r="B1090" s="233" t="s">
        <v>3110</v>
      </c>
      <c r="C1090" s="234" t="s">
        <v>1100</v>
      </c>
      <c r="D1090" s="91">
        <v>32067000</v>
      </c>
      <c r="E1090" s="90">
        <v>0</v>
      </c>
      <c r="F1090" s="219">
        <v>25000000</v>
      </c>
      <c r="G1090" s="219">
        <v>18000000</v>
      </c>
      <c r="H1090" s="279"/>
      <c r="I1090" s="276" t="s">
        <v>4631</v>
      </c>
      <c r="J1090" s="89" t="s">
        <v>16</v>
      </c>
      <c r="K1090" s="206"/>
    </row>
    <row r="1091" spans="1:11" ht="22.5" x14ac:dyDescent="0.25">
      <c r="A1091" s="206">
        <v>21</v>
      </c>
      <c r="B1091" s="233" t="s">
        <v>3111</v>
      </c>
      <c r="C1091" s="234" t="s">
        <v>1101</v>
      </c>
      <c r="D1091" s="91">
        <v>1714500</v>
      </c>
      <c r="E1091" s="90">
        <v>0</v>
      </c>
      <c r="F1091" s="219">
        <v>5000000</v>
      </c>
      <c r="G1091" s="219">
        <v>3000000</v>
      </c>
      <c r="H1091" s="279"/>
      <c r="I1091" s="276" t="s">
        <v>4631</v>
      </c>
      <c r="J1091" s="89" t="s">
        <v>16</v>
      </c>
      <c r="K1091" s="206"/>
    </row>
    <row r="1092" spans="1:11" x14ac:dyDescent="0.25">
      <c r="A1092" s="271"/>
      <c r="B1092" s="231" t="s">
        <v>3112</v>
      </c>
      <c r="C1092" s="232" t="s">
        <v>1102</v>
      </c>
      <c r="D1092" s="88">
        <v>417000</v>
      </c>
      <c r="E1092" s="87">
        <v>0</v>
      </c>
      <c r="F1092" s="278">
        <v>1000000</v>
      </c>
      <c r="G1092" s="278">
        <v>1800000</v>
      </c>
      <c r="H1092" s="279"/>
      <c r="I1092" s="276"/>
      <c r="J1092" s="85"/>
      <c r="K1092" s="389"/>
    </row>
    <row r="1093" spans="1:11" ht="22.5" x14ac:dyDescent="0.25">
      <c r="A1093" s="206">
        <v>22</v>
      </c>
      <c r="B1093" s="233" t="s">
        <v>3113</v>
      </c>
      <c r="C1093" s="234" t="s">
        <v>1103</v>
      </c>
      <c r="D1093" s="90">
        <v>0</v>
      </c>
      <c r="E1093" s="90">
        <v>0</v>
      </c>
      <c r="F1093" s="219">
        <v>1000000</v>
      </c>
      <c r="G1093" s="219">
        <v>800000</v>
      </c>
      <c r="H1093" s="279"/>
      <c r="I1093" s="276" t="s">
        <v>4631</v>
      </c>
      <c r="J1093" s="89" t="s">
        <v>16</v>
      </c>
      <c r="K1093" s="206"/>
    </row>
    <row r="1094" spans="1:11" ht="33.75" x14ac:dyDescent="0.25">
      <c r="A1094" s="206">
        <v>23</v>
      </c>
      <c r="B1094" s="233" t="s">
        <v>3114</v>
      </c>
      <c r="C1094" s="234" t="s">
        <v>1104</v>
      </c>
      <c r="D1094" s="91">
        <v>417000</v>
      </c>
      <c r="E1094" s="90">
        <v>0</v>
      </c>
      <c r="F1094" s="218">
        <v>0</v>
      </c>
      <c r="G1094" s="219">
        <v>1000000</v>
      </c>
      <c r="H1094" s="279"/>
      <c r="I1094" s="276" t="s">
        <v>4631</v>
      </c>
      <c r="J1094" s="89" t="s">
        <v>16</v>
      </c>
      <c r="K1094" s="206"/>
    </row>
    <row r="1095" spans="1:11" x14ac:dyDescent="0.25">
      <c r="A1095" s="271"/>
      <c r="B1095" s="231" t="s">
        <v>3115</v>
      </c>
      <c r="C1095" s="232" t="s">
        <v>1105</v>
      </c>
      <c r="D1095" s="88">
        <v>6566500</v>
      </c>
      <c r="E1095" s="87">
        <v>0</v>
      </c>
      <c r="F1095" s="278">
        <v>3000000</v>
      </c>
      <c r="G1095" s="278">
        <v>4600000</v>
      </c>
      <c r="H1095" s="279"/>
      <c r="I1095" s="276"/>
      <c r="J1095" s="85"/>
      <c r="K1095" s="389"/>
    </row>
    <row r="1096" spans="1:11" ht="22.5" x14ac:dyDescent="0.25">
      <c r="A1096" s="206">
        <v>24</v>
      </c>
      <c r="B1096" s="233" t="s">
        <v>3116</v>
      </c>
      <c r="C1096" s="234" t="s">
        <v>1106</v>
      </c>
      <c r="D1096" s="91">
        <v>2125000</v>
      </c>
      <c r="E1096" s="90">
        <v>0</v>
      </c>
      <c r="F1096" s="219">
        <v>1000000</v>
      </c>
      <c r="G1096" s="219">
        <v>1000000</v>
      </c>
      <c r="H1096" s="279"/>
      <c r="I1096" s="276" t="s">
        <v>4631</v>
      </c>
      <c r="J1096" s="89" t="s">
        <v>16</v>
      </c>
      <c r="K1096" s="206"/>
    </row>
    <row r="1097" spans="1:11" ht="22.5" x14ac:dyDescent="0.25">
      <c r="A1097" s="206">
        <v>25</v>
      </c>
      <c r="B1097" s="233" t="s">
        <v>3117</v>
      </c>
      <c r="C1097" s="234" t="s">
        <v>1107</v>
      </c>
      <c r="D1097" s="90">
        <v>0</v>
      </c>
      <c r="E1097" s="90">
        <v>0</v>
      </c>
      <c r="F1097" s="219">
        <v>1000000</v>
      </c>
      <c r="G1097" s="219">
        <v>800000</v>
      </c>
      <c r="H1097" s="279"/>
      <c r="I1097" s="276" t="s">
        <v>4631</v>
      </c>
      <c r="J1097" s="89" t="s">
        <v>16</v>
      </c>
      <c r="K1097" s="206"/>
    </row>
    <row r="1098" spans="1:11" ht="22.5" x14ac:dyDescent="0.25">
      <c r="A1098" s="206">
        <v>26</v>
      </c>
      <c r="B1098" s="233" t="s">
        <v>3118</v>
      </c>
      <c r="C1098" s="234" t="s">
        <v>1108</v>
      </c>
      <c r="D1098" s="91">
        <v>140000</v>
      </c>
      <c r="E1098" s="90">
        <v>0</v>
      </c>
      <c r="F1098" s="219">
        <v>1000000</v>
      </c>
      <c r="G1098" s="219">
        <v>800000</v>
      </c>
      <c r="H1098" s="279"/>
      <c r="I1098" s="276" t="s">
        <v>4631</v>
      </c>
      <c r="J1098" s="89" t="s">
        <v>16</v>
      </c>
      <c r="K1098" s="206"/>
    </row>
    <row r="1099" spans="1:11" ht="22.5" x14ac:dyDescent="0.25">
      <c r="A1099" s="206">
        <v>27</v>
      </c>
      <c r="B1099" s="233" t="s">
        <v>3119</v>
      </c>
      <c r="C1099" s="234" t="s">
        <v>672</v>
      </c>
      <c r="D1099" s="91">
        <v>4301500</v>
      </c>
      <c r="E1099" s="90">
        <v>0</v>
      </c>
      <c r="F1099" s="218">
        <v>0</v>
      </c>
      <c r="G1099" s="219">
        <v>2000000</v>
      </c>
      <c r="H1099" s="279"/>
      <c r="I1099" s="276" t="s">
        <v>4631</v>
      </c>
      <c r="J1099" s="92">
        <v>0</v>
      </c>
      <c r="K1099" s="206"/>
    </row>
    <row r="1100" spans="1:11" x14ac:dyDescent="0.25">
      <c r="A1100" s="271"/>
      <c r="B1100" s="231" t="s">
        <v>3120</v>
      </c>
      <c r="C1100" s="232" t="s">
        <v>1109</v>
      </c>
      <c r="D1100" s="87">
        <v>0</v>
      </c>
      <c r="E1100" s="87">
        <v>0</v>
      </c>
      <c r="F1100" s="278">
        <v>3000000</v>
      </c>
      <c r="G1100" s="278">
        <v>3900000</v>
      </c>
      <c r="H1100" s="279"/>
      <c r="I1100" s="276"/>
      <c r="J1100" s="85"/>
      <c r="K1100" s="389"/>
    </row>
    <row r="1101" spans="1:11" ht="22.5" x14ac:dyDescent="0.25">
      <c r="A1101" s="206">
        <v>28</v>
      </c>
      <c r="B1101" s="233" t="s">
        <v>3121</v>
      </c>
      <c r="C1101" s="234" t="s">
        <v>1110</v>
      </c>
      <c r="D1101" s="90">
        <v>0</v>
      </c>
      <c r="E1101" s="90">
        <v>0</v>
      </c>
      <c r="F1101" s="218">
        <v>0</v>
      </c>
      <c r="G1101" s="219">
        <v>1500000</v>
      </c>
      <c r="H1101" s="279"/>
      <c r="I1101" s="276" t="s">
        <v>4631</v>
      </c>
      <c r="J1101" s="89" t="s">
        <v>16</v>
      </c>
      <c r="K1101" s="206"/>
    </row>
    <row r="1102" spans="1:11" ht="22.5" x14ac:dyDescent="0.25">
      <c r="A1102" s="206">
        <v>29</v>
      </c>
      <c r="B1102" s="233" t="s">
        <v>3122</v>
      </c>
      <c r="C1102" s="234" t="s">
        <v>1111</v>
      </c>
      <c r="D1102" s="90">
        <v>0</v>
      </c>
      <c r="E1102" s="90">
        <v>0</v>
      </c>
      <c r="F1102" s="219">
        <v>2000000</v>
      </c>
      <c r="G1102" s="219">
        <v>1600000</v>
      </c>
      <c r="H1102" s="279"/>
      <c r="I1102" s="276" t="s">
        <v>4631</v>
      </c>
      <c r="J1102" s="89" t="s">
        <v>16</v>
      </c>
      <c r="K1102" s="206"/>
    </row>
    <row r="1103" spans="1:11" ht="45" x14ac:dyDescent="0.25">
      <c r="A1103" s="206">
        <v>30</v>
      </c>
      <c r="B1103" s="233" t="s">
        <v>3123</v>
      </c>
      <c r="C1103" s="234" t="s">
        <v>1112</v>
      </c>
      <c r="D1103" s="90">
        <v>0</v>
      </c>
      <c r="E1103" s="90">
        <v>0</v>
      </c>
      <c r="F1103" s="219">
        <v>1000000</v>
      </c>
      <c r="G1103" s="219">
        <v>800000</v>
      </c>
      <c r="H1103" s="279"/>
      <c r="I1103" s="276" t="s">
        <v>4631</v>
      </c>
      <c r="J1103" s="89" t="s">
        <v>16</v>
      </c>
      <c r="K1103" s="206"/>
    </row>
    <row r="1104" spans="1:11" x14ac:dyDescent="0.25">
      <c r="A1104" s="208" t="s">
        <v>294</v>
      </c>
      <c r="B1104" s="52"/>
      <c r="C1104" s="237"/>
      <c r="D1104" s="93">
        <v>77460490</v>
      </c>
      <c r="E1104" s="93">
        <v>2940000</v>
      </c>
      <c r="F1104" s="281">
        <v>100000000</v>
      </c>
      <c r="G1104" s="281">
        <v>85000000</v>
      </c>
      <c r="H1104" s="279"/>
      <c r="I1104" s="276"/>
      <c r="J1104" s="94"/>
      <c r="K1104" s="391"/>
    </row>
    <row r="1105" spans="1:11" x14ac:dyDescent="0.25">
      <c r="A1105" s="270"/>
      <c r="B1105" s="235" t="s">
        <v>295</v>
      </c>
      <c r="C1105" s="236"/>
      <c r="D1105" s="86"/>
      <c r="E1105" s="86"/>
      <c r="F1105" s="277"/>
      <c r="G1105" s="277"/>
      <c r="H1105" s="279"/>
      <c r="I1105" s="276"/>
      <c r="J1105" s="86"/>
      <c r="K1105" s="390"/>
    </row>
    <row r="1106" spans="1:11" x14ac:dyDescent="0.25">
      <c r="A1106" s="208" t="s">
        <v>294</v>
      </c>
      <c r="B1106" s="52"/>
      <c r="C1106" s="237"/>
      <c r="D1106" s="95"/>
      <c r="E1106" s="95"/>
      <c r="F1106" s="220"/>
      <c r="G1106" s="282">
        <v>0</v>
      </c>
      <c r="H1106" s="279"/>
      <c r="I1106" s="276"/>
      <c r="J1106" s="97"/>
      <c r="K1106" s="207"/>
    </row>
    <row r="1107" spans="1:11" ht="21" x14ac:dyDescent="0.25">
      <c r="A1107" s="208" t="s">
        <v>296</v>
      </c>
      <c r="B1107" s="52"/>
      <c r="C1107" s="237"/>
      <c r="D1107" s="88">
        <v>77460490</v>
      </c>
      <c r="E1107" s="88">
        <v>2940000</v>
      </c>
      <c r="F1107" s="278">
        <v>100000000</v>
      </c>
      <c r="G1107" s="278">
        <v>85000000</v>
      </c>
      <c r="H1107" s="279"/>
      <c r="I1107" s="276"/>
      <c r="J1107" s="97"/>
      <c r="K1107" s="207"/>
    </row>
    <row r="1108" spans="1:11" x14ac:dyDescent="0.25">
      <c r="A1108" s="269">
        <v>45</v>
      </c>
      <c r="B1108" s="612" t="s">
        <v>1114</v>
      </c>
      <c r="C1108" s="613"/>
      <c r="D1108" s="613"/>
      <c r="E1108" s="613"/>
      <c r="F1108" s="613"/>
      <c r="G1108" s="614"/>
      <c r="H1108" s="279"/>
      <c r="I1108" s="276"/>
      <c r="J1108" s="85"/>
      <c r="K1108" s="389"/>
    </row>
    <row r="1109" spans="1:11" x14ac:dyDescent="0.25">
      <c r="A1109" s="270"/>
      <c r="B1109" s="624" t="s">
        <v>255</v>
      </c>
      <c r="C1109" s="625"/>
      <c r="D1109" s="86"/>
      <c r="E1109" s="86"/>
      <c r="F1109" s="277"/>
      <c r="G1109" s="277"/>
      <c r="H1109" s="279"/>
      <c r="I1109" s="276"/>
      <c r="J1109" s="86"/>
      <c r="K1109" s="390"/>
    </row>
    <row r="1110" spans="1:11" x14ac:dyDescent="0.25">
      <c r="A1110" s="271"/>
      <c r="B1110" s="231" t="s">
        <v>3124</v>
      </c>
      <c r="C1110" s="232" t="s">
        <v>1115</v>
      </c>
      <c r="D1110" s="88">
        <v>135016019.99000001</v>
      </c>
      <c r="E1110" s="87">
        <v>0</v>
      </c>
      <c r="F1110" s="278">
        <v>1260000000</v>
      </c>
      <c r="G1110" s="278">
        <v>2000000000</v>
      </c>
      <c r="H1110" s="279"/>
      <c r="I1110" s="276"/>
      <c r="J1110" s="85"/>
      <c r="K1110" s="389"/>
    </row>
    <row r="1111" spans="1:11" ht="22.5" x14ac:dyDescent="0.25">
      <c r="A1111" s="206">
        <v>1</v>
      </c>
      <c r="B1111" s="233" t="s">
        <v>3125</v>
      </c>
      <c r="C1111" s="234" t="s">
        <v>1116</v>
      </c>
      <c r="D1111" s="90">
        <v>0</v>
      </c>
      <c r="E1111" s="90">
        <v>0</v>
      </c>
      <c r="F1111" s="219">
        <v>500000000</v>
      </c>
      <c r="G1111" s="219">
        <v>1500000000</v>
      </c>
      <c r="H1111" s="279"/>
      <c r="I1111" s="276" t="s">
        <v>4631</v>
      </c>
      <c r="J1111" s="89" t="s">
        <v>16</v>
      </c>
      <c r="K1111" s="206"/>
    </row>
    <row r="1112" spans="1:11" ht="22.5" x14ac:dyDescent="0.25">
      <c r="A1112" s="206">
        <v>2</v>
      </c>
      <c r="B1112" s="233" t="s">
        <v>3126</v>
      </c>
      <c r="C1112" s="234" t="s">
        <v>1117</v>
      </c>
      <c r="D1112" s="91">
        <v>135016019.99000001</v>
      </c>
      <c r="E1112" s="90">
        <v>0</v>
      </c>
      <c r="F1112" s="219">
        <v>500000000</v>
      </c>
      <c r="G1112" s="219">
        <v>500000000</v>
      </c>
      <c r="H1112" s="279"/>
      <c r="I1112" s="276" t="s">
        <v>4631</v>
      </c>
      <c r="J1112" s="89" t="s">
        <v>16</v>
      </c>
      <c r="K1112" s="206"/>
    </row>
    <row r="1113" spans="1:11" ht="22.5" x14ac:dyDescent="0.25">
      <c r="A1113" s="206">
        <v>3</v>
      </c>
      <c r="B1113" s="233" t="s">
        <v>3127</v>
      </c>
      <c r="C1113" s="234" t="s">
        <v>1118</v>
      </c>
      <c r="D1113" s="90">
        <v>0</v>
      </c>
      <c r="E1113" s="90">
        <v>0</v>
      </c>
      <c r="F1113" s="219">
        <v>10000000</v>
      </c>
      <c r="G1113" s="218">
        <v>0</v>
      </c>
      <c r="H1113" s="279"/>
      <c r="I1113" s="276" t="s">
        <v>5899</v>
      </c>
      <c r="J1113" s="89" t="s">
        <v>16</v>
      </c>
      <c r="K1113" s="206"/>
    </row>
    <row r="1114" spans="1:11" ht="33.75" x14ac:dyDescent="0.25">
      <c r="A1114" s="206">
        <v>4</v>
      </c>
      <c r="B1114" s="233" t="s">
        <v>3128</v>
      </c>
      <c r="C1114" s="234" t="s">
        <v>1119</v>
      </c>
      <c r="D1114" s="90">
        <v>0</v>
      </c>
      <c r="E1114" s="90">
        <v>0</v>
      </c>
      <c r="F1114" s="219">
        <v>250000000</v>
      </c>
      <c r="G1114" s="218">
        <v>0</v>
      </c>
      <c r="H1114" s="279"/>
      <c r="I1114" s="276" t="s">
        <v>5900</v>
      </c>
      <c r="J1114" s="92">
        <v>0</v>
      </c>
      <c r="K1114" s="206"/>
    </row>
    <row r="1115" spans="1:11" x14ac:dyDescent="0.25">
      <c r="A1115" s="208" t="s">
        <v>294</v>
      </c>
      <c r="B1115" s="52"/>
      <c r="C1115" s="237"/>
      <c r="D1115" s="93">
        <v>135016019.99000001</v>
      </c>
      <c r="E1115" s="96">
        <v>0</v>
      </c>
      <c r="F1115" s="281">
        <v>1260000000</v>
      </c>
      <c r="G1115" s="281">
        <v>2000000000</v>
      </c>
      <c r="H1115" s="279"/>
      <c r="I1115" s="276"/>
      <c r="J1115" s="94"/>
      <c r="K1115" s="391"/>
    </row>
    <row r="1116" spans="1:11" x14ac:dyDescent="0.25">
      <c r="A1116" s="270"/>
      <c r="B1116" s="235" t="s">
        <v>295</v>
      </c>
      <c r="C1116" s="236"/>
      <c r="D1116" s="86"/>
      <c r="E1116" s="86"/>
      <c r="F1116" s="277"/>
      <c r="G1116" s="277"/>
      <c r="H1116" s="279"/>
      <c r="I1116" s="276"/>
      <c r="J1116" s="86"/>
      <c r="K1116" s="390"/>
    </row>
    <row r="1117" spans="1:11" x14ac:dyDescent="0.25">
      <c r="A1117" s="208" t="s">
        <v>294</v>
      </c>
      <c r="B1117" s="52"/>
      <c r="C1117" s="237"/>
      <c r="D1117" s="95"/>
      <c r="E1117" s="95"/>
      <c r="F1117" s="220"/>
      <c r="G1117" s="282">
        <v>0</v>
      </c>
      <c r="H1117" s="279"/>
      <c r="I1117" s="276"/>
      <c r="J1117" s="97"/>
      <c r="K1117" s="207"/>
    </row>
    <row r="1118" spans="1:11" ht="21" x14ac:dyDescent="0.25">
      <c r="A1118" s="208" t="s">
        <v>296</v>
      </c>
      <c r="B1118" s="52"/>
      <c r="C1118" s="237"/>
      <c r="D1118" s="88">
        <v>135016019.99000001</v>
      </c>
      <c r="E1118" s="87">
        <v>0</v>
      </c>
      <c r="F1118" s="278">
        <v>1260000000</v>
      </c>
      <c r="G1118" s="278">
        <v>2000000000</v>
      </c>
      <c r="H1118" s="279"/>
      <c r="I1118" s="276"/>
      <c r="J1118" s="97"/>
      <c r="K1118" s="207"/>
    </row>
    <row r="1119" spans="1:11" x14ac:dyDescent="0.25">
      <c r="A1119" s="269">
        <v>46</v>
      </c>
      <c r="B1119" s="589" t="s">
        <v>1120</v>
      </c>
      <c r="C1119" s="590"/>
      <c r="D1119" s="590"/>
      <c r="E1119" s="590"/>
      <c r="F1119" s="590"/>
      <c r="G1119" s="591"/>
      <c r="H1119" s="279"/>
      <c r="I1119" s="276"/>
      <c r="J1119" s="85"/>
      <c r="K1119" s="389"/>
    </row>
    <row r="1120" spans="1:11" x14ac:dyDescent="0.25">
      <c r="A1120" s="270"/>
      <c r="B1120" s="592" t="s">
        <v>255</v>
      </c>
      <c r="C1120" s="593"/>
      <c r="D1120" s="86"/>
      <c r="E1120" s="86"/>
      <c r="F1120" s="277"/>
      <c r="G1120" s="277"/>
      <c r="H1120" s="279"/>
      <c r="I1120" s="276"/>
      <c r="J1120" s="86"/>
      <c r="K1120" s="390"/>
    </row>
    <row r="1121" spans="1:11" x14ac:dyDescent="0.25">
      <c r="A1121" s="271"/>
      <c r="B1121" s="231" t="s">
        <v>3129</v>
      </c>
      <c r="C1121" s="232" t="s">
        <v>1121</v>
      </c>
      <c r="D1121" s="88">
        <v>2456000</v>
      </c>
      <c r="E1121" s="87">
        <v>0</v>
      </c>
      <c r="F1121" s="278">
        <v>500000</v>
      </c>
      <c r="G1121" s="278">
        <v>4500000</v>
      </c>
      <c r="H1121" s="279"/>
      <c r="I1121" s="276"/>
      <c r="J1121" s="85"/>
      <c r="K1121" s="389"/>
    </row>
    <row r="1122" spans="1:11" ht="22.5" x14ac:dyDescent="0.25">
      <c r="A1122" s="206">
        <v>1</v>
      </c>
      <c r="B1122" s="233" t="s">
        <v>3130</v>
      </c>
      <c r="C1122" s="234" t="s">
        <v>1122</v>
      </c>
      <c r="D1122" s="90">
        <v>0</v>
      </c>
      <c r="E1122" s="90">
        <v>0</v>
      </c>
      <c r="F1122" s="219">
        <v>500000</v>
      </c>
      <c r="G1122" s="219">
        <v>500000</v>
      </c>
      <c r="H1122" s="279"/>
      <c r="I1122" s="276" t="s">
        <v>4631</v>
      </c>
      <c r="J1122" s="89" t="s">
        <v>16</v>
      </c>
      <c r="K1122" s="206"/>
    </row>
    <row r="1123" spans="1:11" ht="22.5" x14ac:dyDescent="0.25">
      <c r="A1123" s="206">
        <v>3</v>
      </c>
      <c r="B1123" s="233" t="s">
        <v>3131</v>
      </c>
      <c r="C1123" s="234" t="s">
        <v>1123</v>
      </c>
      <c r="D1123" s="90">
        <v>0</v>
      </c>
      <c r="E1123" s="90">
        <v>0</v>
      </c>
      <c r="F1123" s="218">
        <v>0</v>
      </c>
      <c r="G1123" s="219">
        <v>4000000</v>
      </c>
      <c r="H1123" s="279"/>
      <c r="I1123" s="276" t="s">
        <v>4631</v>
      </c>
      <c r="J1123" s="92">
        <v>0</v>
      </c>
      <c r="K1123" s="206"/>
    </row>
    <row r="1124" spans="1:11" ht="22.5" x14ac:dyDescent="0.25">
      <c r="A1124" s="271"/>
      <c r="B1124" s="231" t="s">
        <v>3132</v>
      </c>
      <c r="C1124" s="232" t="s">
        <v>1124</v>
      </c>
      <c r="D1124" s="88">
        <v>1208340</v>
      </c>
      <c r="E1124" s="88">
        <v>1000000</v>
      </c>
      <c r="F1124" s="278">
        <v>4000000</v>
      </c>
      <c r="G1124" s="278">
        <v>10000000</v>
      </c>
      <c r="H1124" s="279"/>
      <c r="I1124" s="276" t="s">
        <v>4631</v>
      </c>
      <c r="J1124" s="85"/>
      <c r="K1124" s="389"/>
    </row>
    <row r="1125" spans="1:11" ht="22.5" x14ac:dyDescent="0.25">
      <c r="A1125" s="206">
        <v>6</v>
      </c>
      <c r="B1125" s="233" t="s">
        <v>3133</v>
      </c>
      <c r="C1125" s="234" t="s">
        <v>1125</v>
      </c>
      <c r="D1125" s="90">
        <v>0</v>
      </c>
      <c r="E1125" s="90">
        <v>0</v>
      </c>
      <c r="F1125" s="218">
        <v>0</v>
      </c>
      <c r="G1125" s="219">
        <v>1000000</v>
      </c>
      <c r="H1125" s="279"/>
      <c r="I1125" s="276" t="s">
        <v>4631</v>
      </c>
      <c r="J1125" s="89" t="s">
        <v>16</v>
      </c>
      <c r="K1125" s="206"/>
    </row>
    <row r="1126" spans="1:11" ht="22.5" x14ac:dyDescent="0.25">
      <c r="A1126" s="206">
        <v>7</v>
      </c>
      <c r="B1126" s="233" t="s">
        <v>3134</v>
      </c>
      <c r="C1126" s="234" t="s">
        <v>1126</v>
      </c>
      <c r="D1126" s="91">
        <v>1208340</v>
      </c>
      <c r="E1126" s="91">
        <v>1000000</v>
      </c>
      <c r="F1126" s="219">
        <v>2000000</v>
      </c>
      <c r="G1126" s="219">
        <v>6000000</v>
      </c>
      <c r="H1126" s="279"/>
      <c r="I1126" s="276" t="s">
        <v>4631</v>
      </c>
      <c r="J1126" s="89" t="s">
        <v>16</v>
      </c>
      <c r="K1126" s="206"/>
    </row>
    <row r="1127" spans="1:11" ht="22.5" x14ac:dyDescent="0.25">
      <c r="A1127" s="206">
        <v>8</v>
      </c>
      <c r="B1127" s="233" t="s">
        <v>3135</v>
      </c>
      <c r="C1127" s="234" t="s">
        <v>1127</v>
      </c>
      <c r="D1127" s="90">
        <v>0</v>
      </c>
      <c r="E1127" s="90">
        <v>0</v>
      </c>
      <c r="F1127" s="219">
        <v>2000000</v>
      </c>
      <c r="G1127" s="219">
        <v>3000000</v>
      </c>
      <c r="H1127" s="279"/>
      <c r="I1127" s="276" t="s">
        <v>4631</v>
      </c>
      <c r="J1127" s="89" t="s">
        <v>16</v>
      </c>
      <c r="K1127" s="206"/>
    </row>
    <row r="1128" spans="1:11" ht="22.5" x14ac:dyDescent="0.25">
      <c r="A1128" s="271"/>
      <c r="B1128" s="231" t="s">
        <v>3136</v>
      </c>
      <c r="C1128" s="232" t="s">
        <v>1128</v>
      </c>
      <c r="D1128" s="88">
        <v>5250000</v>
      </c>
      <c r="E1128" s="88">
        <v>8945000</v>
      </c>
      <c r="F1128" s="278">
        <v>14882857.140000001</v>
      </c>
      <c r="G1128" s="278">
        <v>19800000</v>
      </c>
      <c r="H1128" s="279"/>
      <c r="I1128" s="276" t="s">
        <v>4631</v>
      </c>
      <c r="J1128" s="85"/>
      <c r="K1128" s="389"/>
    </row>
    <row r="1129" spans="1:11" ht="22.5" x14ac:dyDescent="0.25">
      <c r="A1129" s="206">
        <v>10</v>
      </c>
      <c r="B1129" s="233" t="s">
        <v>3137</v>
      </c>
      <c r="C1129" s="234" t="s">
        <v>1129</v>
      </c>
      <c r="D1129" s="90">
        <v>0</v>
      </c>
      <c r="E1129" s="90">
        <v>0</v>
      </c>
      <c r="F1129" s="219">
        <v>500000</v>
      </c>
      <c r="G1129" s="219">
        <v>500000</v>
      </c>
      <c r="H1129" s="279"/>
      <c r="I1129" s="276" t="s">
        <v>4631</v>
      </c>
      <c r="J1129" s="89" t="s">
        <v>16</v>
      </c>
      <c r="K1129" s="206"/>
    </row>
    <row r="1130" spans="1:11" ht="22.5" x14ac:dyDescent="0.25">
      <c r="A1130" s="206">
        <v>11</v>
      </c>
      <c r="B1130" s="233" t="s">
        <v>3138</v>
      </c>
      <c r="C1130" s="234" t="s">
        <v>1128</v>
      </c>
      <c r="D1130" s="91">
        <v>3800000</v>
      </c>
      <c r="E1130" s="91">
        <v>6375000</v>
      </c>
      <c r="F1130" s="219">
        <v>9382857.1400000006</v>
      </c>
      <c r="G1130" s="219">
        <v>12000000</v>
      </c>
      <c r="H1130" s="279"/>
      <c r="I1130" s="276" t="s">
        <v>4631</v>
      </c>
      <c r="J1130" s="89" t="s">
        <v>16</v>
      </c>
      <c r="K1130" s="206"/>
    </row>
    <row r="1131" spans="1:11" ht="22.5" x14ac:dyDescent="0.25">
      <c r="A1131" s="206">
        <v>12</v>
      </c>
      <c r="B1131" s="233" t="s">
        <v>3139</v>
      </c>
      <c r="C1131" s="234" t="s">
        <v>1130</v>
      </c>
      <c r="D1131" s="90">
        <v>0</v>
      </c>
      <c r="E1131" s="90">
        <v>0</v>
      </c>
      <c r="F1131" s="218">
        <v>0</v>
      </c>
      <c r="G1131" s="219">
        <v>1300000</v>
      </c>
      <c r="H1131" s="279"/>
      <c r="I1131" s="276" t="s">
        <v>4631</v>
      </c>
      <c r="J1131" s="89" t="s">
        <v>16</v>
      </c>
      <c r="K1131" s="206"/>
    </row>
    <row r="1132" spans="1:11" ht="22.5" x14ac:dyDescent="0.25">
      <c r="A1132" s="206">
        <v>13</v>
      </c>
      <c r="B1132" s="233" t="s">
        <v>3140</v>
      </c>
      <c r="C1132" s="234" t="s">
        <v>1131</v>
      </c>
      <c r="D1132" s="91">
        <v>1450000</v>
      </c>
      <c r="E1132" s="91">
        <v>2570000</v>
      </c>
      <c r="F1132" s="219">
        <v>3000000</v>
      </c>
      <c r="G1132" s="218">
        <v>0</v>
      </c>
      <c r="H1132" s="279"/>
      <c r="I1132" s="276" t="s">
        <v>6061</v>
      </c>
      <c r="J1132" s="89" t="s">
        <v>16</v>
      </c>
      <c r="K1132" s="206"/>
    </row>
    <row r="1133" spans="1:11" ht="22.5" x14ac:dyDescent="0.25">
      <c r="A1133" s="206">
        <v>15</v>
      </c>
      <c r="B1133" s="233" t="s">
        <v>3141</v>
      </c>
      <c r="C1133" s="234" t="s">
        <v>1132</v>
      </c>
      <c r="D1133" s="90">
        <v>0</v>
      </c>
      <c r="E1133" s="90">
        <v>0</v>
      </c>
      <c r="F1133" s="218">
        <v>0</v>
      </c>
      <c r="G1133" s="219">
        <v>2000000</v>
      </c>
      <c r="H1133" s="279"/>
      <c r="I1133" s="276" t="s">
        <v>4631</v>
      </c>
      <c r="J1133" s="89" t="s">
        <v>16</v>
      </c>
      <c r="K1133" s="206"/>
    </row>
    <row r="1134" spans="1:11" ht="22.5" x14ac:dyDescent="0.25">
      <c r="A1134" s="206">
        <v>17</v>
      </c>
      <c r="B1134" s="233" t="s">
        <v>3142</v>
      </c>
      <c r="C1134" s="234" t="s">
        <v>1133</v>
      </c>
      <c r="D1134" s="90">
        <v>0</v>
      </c>
      <c r="E1134" s="90">
        <v>0</v>
      </c>
      <c r="F1134" s="219">
        <v>2000000</v>
      </c>
      <c r="G1134" s="219">
        <v>4000000</v>
      </c>
      <c r="H1134" s="279"/>
      <c r="I1134" s="276" t="s">
        <v>4631</v>
      </c>
      <c r="J1134" s="89" t="s">
        <v>16</v>
      </c>
      <c r="K1134" s="206"/>
    </row>
    <row r="1135" spans="1:11" ht="22.5" x14ac:dyDescent="0.25">
      <c r="A1135" s="271"/>
      <c r="B1135" s="231" t="s">
        <v>3143</v>
      </c>
      <c r="C1135" s="232" t="s">
        <v>1134</v>
      </c>
      <c r="D1135" s="87">
        <v>0</v>
      </c>
      <c r="E1135" s="88">
        <v>228571.43</v>
      </c>
      <c r="F1135" s="278">
        <v>228571.43</v>
      </c>
      <c r="G1135" s="278">
        <v>5200000</v>
      </c>
      <c r="H1135" s="279"/>
      <c r="I1135" s="276" t="s">
        <v>4631</v>
      </c>
      <c r="J1135" s="85"/>
      <c r="K1135" s="389"/>
    </row>
    <row r="1136" spans="1:11" ht="22.5" x14ac:dyDescent="0.25">
      <c r="A1136" s="206">
        <v>18</v>
      </c>
      <c r="B1136" s="233" t="s">
        <v>3144</v>
      </c>
      <c r="C1136" s="234" t="s">
        <v>1135</v>
      </c>
      <c r="D1136" s="90">
        <v>0</v>
      </c>
      <c r="E1136" s="91">
        <v>228571.43</v>
      </c>
      <c r="F1136" s="219">
        <v>228571.43</v>
      </c>
      <c r="G1136" s="219">
        <v>700000</v>
      </c>
      <c r="H1136" s="279"/>
      <c r="I1136" s="276" t="s">
        <v>4631</v>
      </c>
      <c r="J1136" s="92">
        <v>0</v>
      </c>
      <c r="K1136" s="206"/>
    </row>
    <row r="1137" spans="1:11" ht="22.5" x14ac:dyDescent="0.25">
      <c r="A1137" s="206">
        <v>19</v>
      </c>
      <c r="B1137" s="233" t="s">
        <v>3145</v>
      </c>
      <c r="C1137" s="234" t="s">
        <v>1136</v>
      </c>
      <c r="D1137" s="90">
        <v>0</v>
      </c>
      <c r="E1137" s="90">
        <v>0</v>
      </c>
      <c r="F1137" s="218">
        <v>0</v>
      </c>
      <c r="G1137" s="219">
        <v>700000</v>
      </c>
      <c r="H1137" s="279"/>
      <c r="I1137" s="276" t="s">
        <v>4631</v>
      </c>
      <c r="J1137" s="92">
        <v>0</v>
      </c>
      <c r="K1137" s="206"/>
    </row>
    <row r="1138" spans="1:11" ht="22.5" x14ac:dyDescent="0.25">
      <c r="A1138" s="206">
        <v>20</v>
      </c>
      <c r="B1138" s="233" t="s">
        <v>3146</v>
      </c>
      <c r="C1138" s="234" t="s">
        <v>1137</v>
      </c>
      <c r="D1138" s="90">
        <v>0</v>
      </c>
      <c r="E1138" s="90">
        <v>0</v>
      </c>
      <c r="F1138" s="218">
        <v>0</v>
      </c>
      <c r="G1138" s="219">
        <v>3800000</v>
      </c>
      <c r="H1138" s="279"/>
      <c r="I1138" s="276" t="s">
        <v>4631</v>
      </c>
      <c r="J1138" s="92">
        <v>0</v>
      </c>
      <c r="K1138" s="206"/>
    </row>
    <row r="1139" spans="1:11" ht="22.5" x14ac:dyDescent="0.25">
      <c r="A1139" s="271"/>
      <c r="B1139" s="231" t="s">
        <v>3147</v>
      </c>
      <c r="C1139" s="232" t="s">
        <v>301</v>
      </c>
      <c r="D1139" s="88">
        <v>781000</v>
      </c>
      <c r="E1139" s="88">
        <v>160000</v>
      </c>
      <c r="F1139" s="278">
        <v>388571.43</v>
      </c>
      <c r="G1139" s="278">
        <v>500000</v>
      </c>
      <c r="H1139" s="279"/>
      <c r="I1139" s="276" t="s">
        <v>4631</v>
      </c>
      <c r="J1139" s="85"/>
      <c r="K1139" s="389"/>
    </row>
    <row r="1140" spans="1:11" ht="22.5" x14ac:dyDescent="0.25">
      <c r="A1140" s="206">
        <v>25</v>
      </c>
      <c r="B1140" s="233" t="s">
        <v>3148</v>
      </c>
      <c r="C1140" s="234" t="s">
        <v>1138</v>
      </c>
      <c r="D1140" s="90">
        <v>0</v>
      </c>
      <c r="E1140" s="91">
        <v>160000</v>
      </c>
      <c r="F1140" s="219">
        <v>160000</v>
      </c>
      <c r="G1140" s="218">
        <v>0</v>
      </c>
      <c r="H1140" s="279"/>
      <c r="I1140" s="276" t="s">
        <v>6061</v>
      </c>
      <c r="J1140" s="92">
        <v>0</v>
      </c>
      <c r="K1140" s="206"/>
    </row>
    <row r="1141" spans="1:11" ht="12" customHeight="1" x14ac:dyDescent="0.25">
      <c r="A1141" s="206">
        <v>27</v>
      </c>
      <c r="B1141" s="233" t="s">
        <v>3149</v>
      </c>
      <c r="C1141" s="234" t="s">
        <v>1139</v>
      </c>
      <c r="D1141" s="91">
        <v>351000</v>
      </c>
      <c r="E1141" s="90">
        <v>0</v>
      </c>
      <c r="F1141" s="219">
        <v>228571.43</v>
      </c>
      <c r="G1141" s="218">
        <v>0</v>
      </c>
      <c r="H1141" s="279"/>
      <c r="I1141" s="276" t="s">
        <v>6061</v>
      </c>
      <c r="J1141" s="92">
        <v>0</v>
      </c>
      <c r="K1141" s="206"/>
    </row>
    <row r="1142" spans="1:11" ht="22.5" hidden="1" x14ac:dyDescent="0.25">
      <c r="A1142" s="206">
        <v>28</v>
      </c>
      <c r="B1142" s="233" t="s">
        <v>3150</v>
      </c>
      <c r="C1142" s="234" t="s">
        <v>1140</v>
      </c>
      <c r="D1142" s="90">
        <v>0</v>
      </c>
      <c r="E1142" s="90">
        <v>0</v>
      </c>
      <c r="F1142" s="218">
        <v>0</v>
      </c>
      <c r="G1142" s="218">
        <v>0</v>
      </c>
      <c r="H1142" s="279"/>
      <c r="I1142" s="276" t="s">
        <v>4631</v>
      </c>
      <c r="J1142" s="92">
        <v>0</v>
      </c>
      <c r="K1142" s="206"/>
    </row>
    <row r="1143" spans="1:11" ht="22.5" hidden="1" x14ac:dyDescent="0.25">
      <c r="A1143" s="206">
        <v>29</v>
      </c>
      <c r="B1143" s="233" t="s">
        <v>3151</v>
      </c>
      <c r="C1143" s="234" t="s">
        <v>1141</v>
      </c>
      <c r="D1143" s="90">
        <v>0</v>
      </c>
      <c r="E1143" s="90">
        <v>0</v>
      </c>
      <c r="F1143" s="218">
        <v>0</v>
      </c>
      <c r="G1143" s="218">
        <v>0</v>
      </c>
      <c r="H1143" s="279"/>
      <c r="I1143" s="276" t="s">
        <v>4631</v>
      </c>
      <c r="J1143" s="92">
        <v>0</v>
      </c>
      <c r="K1143" s="206"/>
    </row>
    <row r="1144" spans="1:11" ht="22.5" x14ac:dyDescent="0.25">
      <c r="A1144" s="206">
        <v>30</v>
      </c>
      <c r="B1144" s="233" t="s">
        <v>3152</v>
      </c>
      <c r="C1144" s="234" t="s">
        <v>1142</v>
      </c>
      <c r="D1144" s="91">
        <v>405000</v>
      </c>
      <c r="E1144" s="90">
        <v>0</v>
      </c>
      <c r="F1144" s="218">
        <v>0</v>
      </c>
      <c r="G1144" s="219">
        <v>500000</v>
      </c>
      <c r="H1144" s="279"/>
      <c r="I1144" s="276" t="s">
        <v>4631</v>
      </c>
      <c r="J1144" s="92">
        <v>0</v>
      </c>
      <c r="K1144" s="206"/>
    </row>
    <row r="1145" spans="1:11" x14ac:dyDescent="0.25">
      <c r="A1145" s="208" t="s">
        <v>294</v>
      </c>
      <c r="B1145" s="52"/>
      <c r="C1145" s="237"/>
      <c r="D1145" s="93">
        <v>9695340</v>
      </c>
      <c r="E1145" s="93">
        <v>10333571.43</v>
      </c>
      <c r="F1145" s="281">
        <v>20000000</v>
      </c>
      <c r="G1145" s="281">
        <v>40000000</v>
      </c>
      <c r="H1145" s="279"/>
      <c r="I1145" s="276"/>
      <c r="J1145" s="94"/>
      <c r="K1145" s="391"/>
    </row>
    <row r="1146" spans="1:11" x14ac:dyDescent="0.25">
      <c r="A1146" s="270"/>
      <c r="B1146" s="235" t="s">
        <v>295</v>
      </c>
      <c r="C1146" s="236"/>
      <c r="D1146" s="86"/>
      <c r="E1146" s="86"/>
      <c r="F1146" s="277"/>
      <c r="G1146" s="277"/>
      <c r="H1146" s="279"/>
      <c r="I1146" s="276"/>
      <c r="J1146" s="86"/>
      <c r="K1146" s="390"/>
    </row>
    <row r="1147" spans="1:11" x14ac:dyDescent="0.25">
      <c r="A1147" s="208" t="s">
        <v>294</v>
      </c>
      <c r="B1147" s="52"/>
      <c r="C1147" s="237"/>
      <c r="D1147" s="95"/>
      <c r="E1147" s="95"/>
      <c r="F1147" s="220"/>
      <c r="G1147" s="282">
        <v>0</v>
      </c>
      <c r="H1147" s="279"/>
      <c r="I1147" s="276"/>
      <c r="J1147" s="97"/>
      <c r="K1147" s="207"/>
    </row>
    <row r="1148" spans="1:11" ht="21" x14ac:dyDescent="0.25">
      <c r="A1148" s="208" t="s">
        <v>296</v>
      </c>
      <c r="B1148" s="52"/>
      <c r="C1148" s="237"/>
      <c r="D1148" s="88">
        <v>9695340</v>
      </c>
      <c r="E1148" s="88">
        <v>10333571.43</v>
      </c>
      <c r="F1148" s="278">
        <v>20000000</v>
      </c>
      <c r="G1148" s="278">
        <v>40000000</v>
      </c>
      <c r="H1148" s="279"/>
      <c r="I1148" s="276"/>
      <c r="J1148" s="97"/>
      <c r="K1148" s="207"/>
    </row>
    <row r="1149" spans="1:11" x14ac:dyDescent="0.25">
      <c r="A1149" s="269">
        <v>47</v>
      </c>
      <c r="B1149" s="589" t="s">
        <v>1143</v>
      </c>
      <c r="C1149" s="590"/>
      <c r="D1149" s="590"/>
      <c r="E1149" s="590"/>
      <c r="F1149" s="590"/>
      <c r="G1149" s="591"/>
      <c r="H1149" s="279"/>
      <c r="I1149" s="276"/>
      <c r="J1149" s="85"/>
      <c r="K1149" s="389"/>
    </row>
    <row r="1150" spans="1:11" x14ac:dyDescent="0.25">
      <c r="A1150" s="270"/>
      <c r="B1150" s="592" t="s">
        <v>255</v>
      </c>
      <c r="C1150" s="593"/>
      <c r="D1150" s="86"/>
      <c r="E1150" s="86"/>
      <c r="F1150" s="277"/>
      <c r="G1150" s="277"/>
      <c r="H1150" s="279"/>
      <c r="I1150" s="276"/>
      <c r="J1150" s="86"/>
      <c r="K1150" s="390"/>
    </row>
    <row r="1151" spans="1:11" hidden="1" x14ac:dyDescent="0.25">
      <c r="A1151" s="271"/>
      <c r="B1151" s="231" t="s">
        <v>3153</v>
      </c>
      <c r="C1151" s="232" t="s">
        <v>1144</v>
      </c>
      <c r="D1151" s="88">
        <v>25000000</v>
      </c>
      <c r="E1151" s="87">
        <v>0</v>
      </c>
      <c r="F1151" s="280">
        <v>0</v>
      </c>
      <c r="G1151" s="280">
        <v>0</v>
      </c>
      <c r="H1151" s="279"/>
      <c r="I1151" s="276"/>
      <c r="J1151" s="85"/>
      <c r="K1151" s="389"/>
    </row>
    <row r="1152" spans="1:11" hidden="1" x14ac:dyDescent="0.25">
      <c r="A1152" s="206">
        <v>1</v>
      </c>
      <c r="B1152" s="233" t="s">
        <v>3154</v>
      </c>
      <c r="C1152" s="234" t="s">
        <v>1145</v>
      </c>
      <c r="D1152" s="90">
        <v>0</v>
      </c>
      <c r="E1152" s="90">
        <v>0</v>
      </c>
      <c r="F1152" s="218">
        <v>0</v>
      </c>
      <c r="G1152" s="218">
        <v>0</v>
      </c>
      <c r="H1152" s="279"/>
      <c r="I1152" s="276"/>
      <c r="J1152" s="92">
        <v>0</v>
      </c>
      <c r="K1152" s="206"/>
    </row>
    <row r="1153" spans="1:11" hidden="1" x14ac:dyDescent="0.25">
      <c r="A1153" s="206">
        <v>2</v>
      </c>
      <c r="B1153" s="233" t="s">
        <v>3155</v>
      </c>
      <c r="C1153" s="234" t="s">
        <v>1146</v>
      </c>
      <c r="D1153" s="91">
        <v>25000000</v>
      </c>
      <c r="E1153" s="90">
        <v>0</v>
      </c>
      <c r="F1153" s="218">
        <v>0</v>
      </c>
      <c r="G1153" s="218">
        <v>0</v>
      </c>
      <c r="H1153" s="279"/>
      <c r="I1153" s="276"/>
      <c r="J1153" s="92">
        <v>0</v>
      </c>
      <c r="K1153" s="206"/>
    </row>
    <row r="1154" spans="1:11" x14ac:dyDescent="0.25">
      <c r="A1154" s="271"/>
      <c r="B1154" s="231" t="s">
        <v>3156</v>
      </c>
      <c r="C1154" s="232" t="s">
        <v>1147</v>
      </c>
      <c r="D1154" s="88">
        <v>4340935</v>
      </c>
      <c r="E1154" s="88">
        <v>809982.54</v>
      </c>
      <c r="F1154" s="278">
        <v>7000000</v>
      </c>
      <c r="G1154" s="278">
        <v>10000000</v>
      </c>
      <c r="H1154" s="279"/>
      <c r="I1154" s="276"/>
      <c r="J1154" s="85"/>
      <c r="K1154" s="389"/>
    </row>
    <row r="1155" spans="1:11" ht="22.5" x14ac:dyDescent="0.25">
      <c r="A1155" s="206">
        <v>3</v>
      </c>
      <c r="B1155" s="233" t="s">
        <v>3157</v>
      </c>
      <c r="C1155" s="234" t="s">
        <v>1148</v>
      </c>
      <c r="D1155" s="91">
        <v>2602600</v>
      </c>
      <c r="E1155" s="90">
        <v>0</v>
      </c>
      <c r="F1155" s="219">
        <v>2000000</v>
      </c>
      <c r="G1155" s="219">
        <v>2000000</v>
      </c>
      <c r="H1155" s="279"/>
      <c r="I1155" s="276" t="s">
        <v>4631</v>
      </c>
      <c r="J1155" s="92">
        <v>0</v>
      </c>
      <c r="K1155" s="206"/>
    </row>
    <row r="1156" spans="1:11" ht="22.5" x14ac:dyDescent="0.25">
      <c r="A1156" s="206">
        <v>4</v>
      </c>
      <c r="B1156" s="233" t="s">
        <v>3158</v>
      </c>
      <c r="C1156" s="234" t="s">
        <v>1149</v>
      </c>
      <c r="D1156" s="90">
        <v>0</v>
      </c>
      <c r="E1156" s="90">
        <v>0</v>
      </c>
      <c r="F1156" s="219">
        <v>1000000</v>
      </c>
      <c r="G1156" s="219">
        <v>2000000</v>
      </c>
      <c r="H1156" s="279"/>
      <c r="I1156" s="276" t="s">
        <v>4631</v>
      </c>
      <c r="J1156" s="92">
        <v>0</v>
      </c>
      <c r="K1156" s="206"/>
    </row>
    <row r="1157" spans="1:11" ht="22.5" hidden="1" x14ac:dyDescent="0.25">
      <c r="A1157" s="206">
        <v>5</v>
      </c>
      <c r="B1157" s="233" t="s">
        <v>3159</v>
      </c>
      <c r="C1157" s="234" t="s">
        <v>1150</v>
      </c>
      <c r="D1157" s="91">
        <v>1243500</v>
      </c>
      <c r="E1157" s="90">
        <v>0</v>
      </c>
      <c r="F1157" s="218">
        <v>0</v>
      </c>
      <c r="G1157" s="218">
        <v>0</v>
      </c>
      <c r="H1157" s="279"/>
      <c r="I1157" s="276" t="s">
        <v>4631</v>
      </c>
      <c r="J1157" s="92">
        <v>0</v>
      </c>
      <c r="K1157" s="206"/>
    </row>
    <row r="1158" spans="1:11" ht="22.5" hidden="1" x14ac:dyDescent="0.25">
      <c r="A1158" s="206">
        <v>6</v>
      </c>
      <c r="B1158" s="233" t="s">
        <v>3160</v>
      </c>
      <c r="C1158" s="234" t="s">
        <v>1151</v>
      </c>
      <c r="D1158" s="90">
        <v>0</v>
      </c>
      <c r="E1158" s="90">
        <v>0</v>
      </c>
      <c r="F1158" s="218">
        <v>0</v>
      </c>
      <c r="G1158" s="218">
        <v>0</v>
      </c>
      <c r="H1158" s="279"/>
      <c r="I1158" s="276" t="s">
        <v>4631</v>
      </c>
      <c r="J1158" s="92">
        <v>0</v>
      </c>
      <c r="K1158" s="206"/>
    </row>
    <row r="1159" spans="1:11" ht="22.5" x14ac:dyDescent="0.25">
      <c r="A1159" s="206">
        <v>7</v>
      </c>
      <c r="B1159" s="233" t="s">
        <v>3161</v>
      </c>
      <c r="C1159" s="234" t="s">
        <v>1152</v>
      </c>
      <c r="D1159" s="91">
        <v>494835</v>
      </c>
      <c r="E1159" s="91">
        <v>809982.54</v>
      </c>
      <c r="F1159" s="219">
        <v>1000000</v>
      </c>
      <c r="G1159" s="219">
        <v>1000000</v>
      </c>
      <c r="H1159" s="279"/>
      <c r="I1159" s="276" t="s">
        <v>4631</v>
      </c>
      <c r="J1159" s="92">
        <v>0</v>
      </c>
      <c r="K1159" s="206"/>
    </row>
    <row r="1160" spans="1:11" ht="22.5" x14ac:dyDescent="0.25">
      <c r="A1160" s="206">
        <v>8</v>
      </c>
      <c r="B1160" s="233" t="s">
        <v>3162</v>
      </c>
      <c r="C1160" s="234" t="s">
        <v>1153</v>
      </c>
      <c r="D1160" s="90">
        <v>0</v>
      </c>
      <c r="E1160" s="90">
        <v>0</v>
      </c>
      <c r="F1160" s="219">
        <v>3000000</v>
      </c>
      <c r="G1160" s="219">
        <v>5000000</v>
      </c>
      <c r="H1160" s="279"/>
      <c r="I1160" s="276" t="s">
        <v>4631</v>
      </c>
      <c r="J1160" s="92">
        <v>0</v>
      </c>
      <c r="K1160" s="206"/>
    </row>
    <row r="1161" spans="1:11" x14ac:dyDescent="0.25">
      <c r="A1161" s="271"/>
      <c r="B1161" s="231" t="s">
        <v>3163</v>
      </c>
      <c r="C1161" s="232" t="s">
        <v>301</v>
      </c>
      <c r="D1161" s="88">
        <v>1000000</v>
      </c>
      <c r="E1161" s="87">
        <v>0</v>
      </c>
      <c r="F1161" s="278">
        <v>5000000</v>
      </c>
      <c r="G1161" s="278">
        <v>21000000</v>
      </c>
      <c r="H1161" s="279"/>
      <c r="I1161" s="276"/>
      <c r="J1161" s="85"/>
      <c r="K1161" s="389"/>
    </row>
    <row r="1162" spans="1:11" ht="22.5" x14ac:dyDescent="0.25">
      <c r="A1162" s="206">
        <v>10</v>
      </c>
      <c r="B1162" s="233" t="s">
        <v>3164</v>
      </c>
      <c r="C1162" s="234" t="s">
        <v>1154</v>
      </c>
      <c r="D1162" s="91">
        <v>1000000</v>
      </c>
      <c r="E1162" s="90">
        <v>0</v>
      </c>
      <c r="F1162" s="218">
        <v>0</v>
      </c>
      <c r="G1162" s="219">
        <v>1000000</v>
      </c>
      <c r="H1162" s="279"/>
      <c r="I1162" s="276" t="s">
        <v>4631</v>
      </c>
      <c r="J1162" s="92">
        <v>0</v>
      </c>
      <c r="K1162" s="206"/>
    </row>
    <row r="1163" spans="1:11" ht="22.5" x14ac:dyDescent="0.25">
      <c r="A1163" s="206">
        <v>11</v>
      </c>
      <c r="B1163" s="233" t="s">
        <v>3165</v>
      </c>
      <c r="C1163" s="234" t="s">
        <v>1155</v>
      </c>
      <c r="D1163" s="90">
        <v>0</v>
      </c>
      <c r="E1163" s="90">
        <v>0</v>
      </c>
      <c r="F1163" s="218">
        <v>0</v>
      </c>
      <c r="G1163" s="219">
        <v>1000000</v>
      </c>
      <c r="H1163" s="279"/>
      <c r="I1163" s="276" t="s">
        <v>4631</v>
      </c>
      <c r="J1163" s="92">
        <v>0</v>
      </c>
      <c r="K1163" s="206"/>
    </row>
    <row r="1164" spans="1:11" ht="22.5" x14ac:dyDescent="0.25">
      <c r="A1164" s="206">
        <v>12</v>
      </c>
      <c r="B1164" s="233" t="s">
        <v>3166</v>
      </c>
      <c r="C1164" s="234" t="s">
        <v>684</v>
      </c>
      <c r="D1164" s="90">
        <v>0</v>
      </c>
      <c r="E1164" s="90">
        <v>0</v>
      </c>
      <c r="F1164" s="218">
        <v>0</v>
      </c>
      <c r="G1164" s="219">
        <v>2000000</v>
      </c>
      <c r="H1164" s="279"/>
      <c r="I1164" s="276" t="s">
        <v>4631</v>
      </c>
      <c r="J1164" s="92">
        <v>0</v>
      </c>
      <c r="K1164" s="206"/>
    </row>
    <row r="1165" spans="1:11" ht="22.5" x14ac:dyDescent="0.25">
      <c r="A1165" s="206">
        <v>13</v>
      </c>
      <c r="B1165" s="233" t="s">
        <v>3167</v>
      </c>
      <c r="C1165" s="234" t="s">
        <v>1156</v>
      </c>
      <c r="D1165" s="90">
        <v>0</v>
      </c>
      <c r="E1165" s="90">
        <v>0</v>
      </c>
      <c r="F1165" s="218">
        <v>0</v>
      </c>
      <c r="G1165" s="219">
        <v>3000000</v>
      </c>
      <c r="H1165" s="279"/>
      <c r="I1165" s="276" t="s">
        <v>4631</v>
      </c>
      <c r="J1165" s="92">
        <v>0</v>
      </c>
      <c r="K1165" s="206"/>
    </row>
    <row r="1166" spans="1:11" ht="22.5" x14ac:dyDescent="0.25">
      <c r="A1166" s="206">
        <v>14</v>
      </c>
      <c r="B1166" s="233" t="s">
        <v>3168</v>
      </c>
      <c r="C1166" s="234" t="s">
        <v>1157</v>
      </c>
      <c r="D1166" s="90">
        <v>0</v>
      </c>
      <c r="E1166" s="90">
        <v>0</v>
      </c>
      <c r="F1166" s="218">
        <v>0</v>
      </c>
      <c r="G1166" s="219">
        <v>3000000</v>
      </c>
      <c r="H1166" s="279"/>
      <c r="I1166" s="276" t="s">
        <v>4631</v>
      </c>
      <c r="J1166" s="92">
        <v>0</v>
      </c>
      <c r="K1166" s="206"/>
    </row>
    <row r="1167" spans="1:11" ht="22.5" x14ac:dyDescent="0.25">
      <c r="A1167" s="206">
        <v>15</v>
      </c>
      <c r="B1167" s="233" t="s">
        <v>3169</v>
      </c>
      <c r="C1167" s="234" t="s">
        <v>1158</v>
      </c>
      <c r="D1167" s="90">
        <v>0</v>
      </c>
      <c r="E1167" s="90">
        <v>0</v>
      </c>
      <c r="F1167" s="218">
        <v>0</v>
      </c>
      <c r="G1167" s="219">
        <v>500000</v>
      </c>
      <c r="H1167" s="279"/>
      <c r="I1167" s="276" t="s">
        <v>4631</v>
      </c>
      <c r="J1167" s="92">
        <v>0</v>
      </c>
      <c r="K1167" s="206"/>
    </row>
    <row r="1168" spans="1:11" ht="22.5" x14ac:dyDescent="0.25">
      <c r="A1168" s="206">
        <v>16</v>
      </c>
      <c r="B1168" s="233" t="s">
        <v>3170</v>
      </c>
      <c r="C1168" s="234" t="s">
        <v>1159</v>
      </c>
      <c r="D1168" s="90">
        <v>0</v>
      </c>
      <c r="E1168" s="90">
        <v>0</v>
      </c>
      <c r="F1168" s="218">
        <v>0</v>
      </c>
      <c r="G1168" s="219">
        <v>500000</v>
      </c>
      <c r="H1168" s="279"/>
      <c r="I1168" s="276" t="s">
        <v>4631</v>
      </c>
      <c r="J1168" s="92">
        <v>0</v>
      </c>
      <c r="K1168" s="206"/>
    </row>
    <row r="1169" spans="1:11" ht="22.5" x14ac:dyDescent="0.25">
      <c r="A1169" s="206">
        <v>17</v>
      </c>
      <c r="B1169" s="233" t="s">
        <v>3171</v>
      </c>
      <c r="C1169" s="234" t="s">
        <v>1160</v>
      </c>
      <c r="D1169" s="90">
        <v>0</v>
      </c>
      <c r="E1169" s="90">
        <v>0</v>
      </c>
      <c r="F1169" s="219">
        <v>5000000</v>
      </c>
      <c r="G1169" s="219">
        <v>10000000</v>
      </c>
      <c r="H1169" s="279"/>
      <c r="I1169" s="276" t="s">
        <v>4631</v>
      </c>
      <c r="J1169" s="92">
        <v>0</v>
      </c>
      <c r="K1169" s="206"/>
    </row>
    <row r="1170" spans="1:11" x14ac:dyDescent="0.25">
      <c r="A1170" s="271"/>
      <c r="B1170" s="231" t="s">
        <v>3172</v>
      </c>
      <c r="C1170" s="232" t="s">
        <v>664</v>
      </c>
      <c r="D1170" s="87">
        <v>0</v>
      </c>
      <c r="E1170" s="87">
        <v>0</v>
      </c>
      <c r="F1170" s="278">
        <v>6340581.5499999998</v>
      </c>
      <c r="G1170" s="278">
        <v>10000000</v>
      </c>
      <c r="H1170" s="279"/>
      <c r="I1170" s="276"/>
      <c r="J1170" s="85"/>
      <c r="K1170" s="389"/>
    </row>
    <row r="1171" spans="1:11" ht="22.5" x14ac:dyDescent="0.25">
      <c r="A1171" s="206">
        <v>18</v>
      </c>
      <c r="B1171" s="233" t="s">
        <v>3173</v>
      </c>
      <c r="C1171" s="234" t="s">
        <v>1161</v>
      </c>
      <c r="D1171" s="90">
        <v>0</v>
      </c>
      <c r="E1171" s="90">
        <v>0</v>
      </c>
      <c r="F1171" s="219">
        <v>6340581.5499999998</v>
      </c>
      <c r="G1171" s="219">
        <v>10000000</v>
      </c>
      <c r="H1171" s="279"/>
      <c r="I1171" s="276" t="s">
        <v>4631</v>
      </c>
      <c r="J1171" s="92">
        <v>0</v>
      </c>
      <c r="K1171" s="206"/>
    </row>
    <row r="1172" spans="1:11" ht="22.5" hidden="1" x14ac:dyDescent="0.25">
      <c r="A1172" s="206">
        <v>19</v>
      </c>
      <c r="B1172" s="233" t="s">
        <v>3174</v>
      </c>
      <c r="C1172" s="234" t="s">
        <v>1162</v>
      </c>
      <c r="D1172" s="90">
        <v>0</v>
      </c>
      <c r="E1172" s="90">
        <v>0</v>
      </c>
      <c r="F1172" s="218">
        <v>0</v>
      </c>
      <c r="G1172" s="218">
        <v>0</v>
      </c>
      <c r="H1172" s="279"/>
      <c r="I1172" s="276" t="s">
        <v>4631</v>
      </c>
      <c r="J1172" s="92">
        <v>0</v>
      </c>
      <c r="K1172" s="206"/>
    </row>
    <row r="1173" spans="1:11" x14ac:dyDescent="0.25">
      <c r="A1173" s="271"/>
      <c r="B1173" s="231" t="s">
        <v>3175</v>
      </c>
      <c r="C1173" s="232" t="s">
        <v>1163</v>
      </c>
      <c r="D1173" s="88">
        <v>84200000</v>
      </c>
      <c r="E1173" s="88">
        <v>2000000</v>
      </c>
      <c r="F1173" s="278">
        <v>250000000</v>
      </c>
      <c r="G1173" s="278">
        <v>220000000</v>
      </c>
      <c r="H1173" s="279"/>
      <c r="I1173" s="276"/>
      <c r="J1173" s="85"/>
      <c r="K1173" s="389"/>
    </row>
    <row r="1174" spans="1:11" ht="22.5" x14ac:dyDescent="0.25">
      <c r="A1174" s="206">
        <v>20</v>
      </c>
      <c r="B1174" s="233" t="s">
        <v>3176</v>
      </c>
      <c r="C1174" s="234" t="s">
        <v>1164</v>
      </c>
      <c r="D1174" s="91">
        <v>84200000</v>
      </c>
      <c r="E1174" s="91">
        <v>2000000</v>
      </c>
      <c r="F1174" s="219">
        <v>50000000</v>
      </c>
      <c r="G1174" s="219">
        <v>20000000</v>
      </c>
      <c r="H1174" s="279"/>
      <c r="I1174" s="276" t="s">
        <v>4631</v>
      </c>
      <c r="J1174" s="89" t="s">
        <v>16</v>
      </c>
      <c r="K1174" s="206"/>
    </row>
    <row r="1175" spans="1:11" ht="22.5" x14ac:dyDescent="0.25">
      <c r="A1175" s="206">
        <v>21</v>
      </c>
      <c r="B1175" s="233" t="s">
        <v>3177</v>
      </c>
      <c r="C1175" s="234" t="s">
        <v>1165</v>
      </c>
      <c r="D1175" s="90">
        <v>0</v>
      </c>
      <c r="E1175" s="90">
        <v>0</v>
      </c>
      <c r="F1175" s="219">
        <v>200000000</v>
      </c>
      <c r="G1175" s="219">
        <v>200000000</v>
      </c>
      <c r="H1175" s="279"/>
      <c r="I1175" s="276" t="s">
        <v>4631</v>
      </c>
      <c r="J1175" s="89" t="s">
        <v>16</v>
      </c>
      <c r="K1175" s="206"/>
    </row>
    <row r="1176" spans="1:11" ht="22.5" hidden="1" x14ac:dyDescent="0.25">
      <c r="A1176" s="271"/>
      <c r="B1176" s="231" t="s">
        <v>3178</v>
      </c>
      <c r="C1176" s="232" t="s">
        <v>1166</v>
      </c>
      <c r="D1176" s="87">
        <v>0</v>
      </c>
      <c r="E1176" s="87">
        <v>0</v>
      </c>
      <c r="F1176" s="280">
        <v>0</v>
      </c>
      <c r="G1176" s="280">
        <v>0</v>
      </c>
      <c r="H1176" s="279"/>
      <c r="I1176" s="276" t="s">
        <v>4631</v>
      </c>
      <c r="J1176" s="85"/>
      <c r="K1176" s="389"/>
    </row>
    <row r="1177" spans="1:11" ht="22.5" hidden="1" x14ac:dyDescent="0.25">
      <c r="A1177" s="206">
        <v>22</v>
      </c>
      <c r="B1177" s="233" t="s">
        <v>3179</v>
      </c>
      <c r="C1177" s="234" t="s">
        <v>1167</v>
      </c>
      <c r="D1177" s="90">
        <v>0</v>
      </c>
      <c r="E1177" s="90">
        <v>0</v>
      </c>
      <c r="F1177" s="218">
        <v>0</v>
      </c>
      <c r="G1177" s="218">
        <v>0</v>
      </c>
      <c r="H1177" s="279"/>
      <c r="I1177" s="276" t="s">
        <v>4631</v>
      </c>
      <c r="J1177" s="89" t="s">
        <v>16</v>
      </c>
      <c r="K1177" s="206"/>
    </row>
    <row r="1178" spans="1:11" x14ac:dyDescent="0.25">
      <c r="A1178" s="271"/>
      <c r="B1178" s="231" t="s">
        <v>3180</v>
      </c>
      <c r="C1178" s="232" t="s">
        <v>1168</v>
      </c>
      <c r="D1178" s="87">
        <v>0</v>
      </c>
      <c r="E1178" s="87">
        <v>0</v>
      </c>
      <c r="F1178" s="278">
        <v>2500000</v>
      </c>
      <c r="G1178" s="278">
        <v>1000000</v>
      </c>
      <c r="H1178" s="279"/>
      <c r="I1178" s="276"/>
      <c r="J1178" s="85"/>
      <c r="K1178" s="389"/>
    </row>
    <row r="1179" spans="1:11" ht="22.5" x14ac:dyDescent="0.25">
      <c r="A1179" s="206">
        <v>23</v>
      </c>
      <c r="B1179" s="233" t="s">
        <v>3181</v>
      </c>
      <c r="C1179" s="234" t="s">
        <v>1169</v>
      </c>
      <c r="D1179" s="90">
        <v>0</v>
      </c>
      <c r="E1179" s="90">
        <v>0</v>
      </c>
      <c r="F1179" s="219">
        <v>2500000</v>
      </c>
      <c r="G1179" s="219">
        <v>1000000</v>
      </c>
      <c r="H1179" s="279"/>
      <c r="I1179" s="276" t="s">
        <v>4631</v>
      </c>
      <c r="J1179" s="89" t="s">
        <v>16</v>
      </c>
      <c r="K1179" s="206"/>
    </row>
    <row r="1180" spans="1:11" x14ac:dyDescent="0.25">
      <c r="A1180" s="271"/>
      <c r="B1180" s="231" t="s">
        <v>3182</v>
      </c>
      <c r="C1180" s="232" t="s">
        <v>1170</v>
      </c>
      <c r="D1180" s="87">
        <v>0</v>
      </c>
      <c r="E1180" s="87">
        <v>0</v>
      </c>
      <c r="F1180" s="278">
        <v>53000000</v>
      </c>
      <c r="G1180" s="278">
        <v>188000000</v>
      </c>
      <c r="H1180" s="279"/>
      <c r="I1180" s="276"/>
      <c r="J1180" s="85"/>
      <c r="K1180" s="389"/>
    </row>
    <row r="1181" spans="1:11" ht="22.5" x14ac:dyDescent="0.25">
      <c r="A1181" s="206">
        <v>24</v>
      </c>
      <c r="B1181" s="233" t="s">
        <v>3183</v>
      </c>
      <c r="C1181" s="234" t="s">
        <v>1171</v>
      </c>
      <c r="D1181" s="90">
        <v>0</v>
      </c>
      <c r="E1181" s="90">
        <v>0</v>
      </c>
      <c r="F1181" s="219">
        <v>5000000</v>
      </c>
      <c r="G1181" s="219">
        <v>150000000</v>
      </c>
      <c r="H1181" s="279"/>
      <c r="I1181" s="276" t="s">
        <v>4631</v>
      </c>
      <c r="J1181" s="89" t="s">
        <v>16</v>
      </c>
      <c r="K1181" s="206"/>
    </row>
    <row r="1182" spans="1:11" ht="22.5" x14ac:dyDescent="0.25">
      <c r="A1182" s="206">
        <v>25</v>
      </c>
      <c r="B1182" s="233" t="s">
        <v>3184</v>
      </c>
      <c r="C1182" s="234" t="s">
        <v>1172</v>
      </c>
      <c r="D1182" s="90">
        <v>0</v>
      </c>
      <c r="E1182" s="90">
        <v>0</v>
      </c>
      <c r="F1182" s="218">
        <v>0</v>
      </c>
      <c r="G1182" s="219">
        <v>5000000</v>
      </c>
      <c r="H1182" s="279"/>
      <c r="I1182" s="276" t="s">
        <v>4631</v>
      </c>
      <c r="J1182" s="89" t="s">
        <v>16</v>
      </c>
      <c r="K1182" s="206"/>
    </row>
    <row r="1183" spans="1:11" ht="22.5" x14ac:dyDescent="0.25">
      <c r="A1183" s="206">
        <v>26</v>
      </c>
      <c r="B1183" s="233" t="s">
        <v>3185</v>
      </c>
      <c r="C1183" s="234" t="s">
        <v>1173</v>
      </c>
      <c r="D1183" s="90">
        <v>0</v>
      </c>
      <c r="E1183" s="90">
        <v>0</v>
      </c>
      <c r="F1183" s="218">
        <v>0</v>
      </c>
      <c r="G1183" s="218">
        <v>0</v>
      </c>
      <c r="H1183" s="279"/>
      <c r="I1183" s="276" t="s">
        <v>4631</v>
      </c>
      <c r="J1183" s="92">
        <v>0</v>
      </c>
      <c r="K1183" s="206"/>
    </row>
    <row r="1184" spans="1:11" ht="22.5" x14ac:dyDescent="0.25">
      <c r="A1184" s="206">
        <v>27</v>
      </c>
      <c r="B1184" s="233" t="s">
        <v>3186</v>
      </c>
      <c r="C1184" s="234" t="s">
        <v>1174</v>
      </c>
      <c r="D1184" s="90">
        <v>0</v>
      </c>
      <c r="E1184" s="90">
        <v>0</v>
      </c>
      <c r="F1184" s="219">
        <v>48000000</v>
      </c>
      <c r="G1184" s="219">
        <v>33000000</v>
      </c>
      <c r="H1184" s="279"/>
      <c r="I1184" s="276" t="s">
        <v>4631</v>
      </c>
      <c r="J1184" s="92">
        <v>0</v>
      </c>
      <c r="K1184" s="206"/>
    </row>
    <row r="1185" spans="1:11" x14ac:dyDescent="0.25">
      <c r="A1185" s="271"/>
      <c r="B1185" s="231" t="s">
        <v>3187</v>
      </c>
      <c r="C1185" s="232" t="s">
        <v>1175</v>
      </c>
      <c r="D1185" s="87">
        <v>0</v>
      </c>
      <c r="E1185" s="88">
        <v>11000000</v>
      </c>
      <c r="F1185" s="278">
        <v>20000000</v>
      </c>
      <c r="G1185" s="278">
        <v>100000000</v>
      </c>
      <c r="H1185" s="279"/>
      <c r="I1185" s="276"/>
      <c r="J1185" s="85"/>
      <c r="K1185" s="389"/>
    </row>
    <row r="1186" spans="1:11" ht="22.5" x14ac:dyDescent="0.25">
      <c r="A1186" s="206">
        <v>28</v>
      </c>
      <c r="B1186" s="233" t="s">
        <v>3188</v>
      </c>
      <c r="C1186" s="234" t="s">
        <v>1176</v>
      </c>
      <c r="D1186" s="90">
        <v>0</v>
      </c>
      <c r="E1186" s="91">
        <v>11000000</v>
      </c>
      <c r="F1186" s="219">
        <v>20000000</v>
      </c>
      <c r="G1186" s="219">
        <v>100000000</v>
      </c>
      <c r="H1186" s="279"/>
      <c r="I1186" s="276" t="s">
        <v>4631</v>
      </c>
      <c r="J1186" s="92">
        <v>0</v>
      </c>
      <c r="K1186" s="206"/>
    </row>
    <row r="1187" spans="1:11" x14ac:dyDescent="0.25">
      <c r="A1187" s="208" t="s">
        <v>294</v>
      </c>
      <c r="B1187" s="52"/>
      <c r="C1187" s="237"/>
      <c r="D1187" s="93">
        <v>114540935</v>
      </c>
      <c r="E1187" s="93">
        <v>13809982.539999999</v>
      </c>
      <c r="F1187" s="281">
        <v>343840581.55000001</v>
      </c>
      <c r="G1187" s="281">
        <v>550000000</v>
      </c>
      <c r="H1187" s="279"/>
      <c r="I1187" s="276"/>
      <c r="J1187" s="94"/>
      <c r="K1187" s="391"/>
    </row>
    <row r="1188" spans="1:11" x14ac:dyDescent="0.25">
      <c r="A1188" s="270"/>
      <c r="B1188" s="235" t="s">
        <v>295</v>
      </c>
      <c r="C1188" s="236"/>
      <c r="D1188" s="86"/>
      <c r="E1188" s="86"/>
      <c r="F1188" s="277"/>
      <c r="G1188" s="277"/>
      <c r="H1188" s="279"/>
      <c r="I1188" s="276"/>
      <c r="J1188" s="86"/>
      <c r="K1188" s="390"/>
    </row>
    <row r="1189" spans="1:11" x14ac:dyDescent="0.25">
      <c r="A1189" s="208" t="s">
        <v>294</v>
      </c>
      <c r="B1189" s="52"/>
      <c r="C1189" s="237"/>
      <c r="D1189" s="95"/>
      <c r="E1189" s="95"/>
      <c r="F1189" s="220"/>
      <c r="G1189" s="282">
        <v>0</v>
      </c>
      <c r="H1189" s="279"/>
      <c r="I1189" s="276"/>
      <c r="J1189" s="97"/>
      <c r="K1189" s="207"/>
    </row>
    <row r="1190" spans="1:11" ht="21" x14ac:dyDescent="0.25">
      <c r="A1190" s="208" t="s">
        <v>296</v>
      </c>
      <c r="B1190" s="52"/>
      <c r="C1190" s="237"/>
      <c r="D1190" s="88">
        <v>114540935</v>
      </c>
      <c r="E1190" s="88">
        <v>13809982.539999999</v>
      </c>
      <c r="F1190" s="278">
        <v>343840581.55000001</v>
      </c>
      <c r="G1190" s="278">
        <v>550000000</v>
      </c>
      <c r="H1190" s="279"/>
      <c r="I1190" s="276"/>
      <c r="J1190" s="97"/>
      <c r="K1190" s="207"/>
    </row>
    <row r="1191" spans="1:11" x14ac:dyDescent="0.25">
      <c r="A1191" s="269">
        <v>49</v>
      </c>
      <c r="B1191" s="589" t="s">
        <v>1177</v>
      </c>
      <c r="C1191" s="590"/>
      <c r="D1191" s="590"/>
      <c r="E1191" s="590"/>
      <c r="F1191" s="590"/>
      <c r="G1191" s="591"/>
      <c r="H1191" s="279"/>
      <c r="I1191" s="276"/>
      <c r="J1191" s="85"/>
      <c r="K1191" s="389"/>
    </row>
    <row r="1192" spans="1:11" x14ac:dyDescent="0.25">
      <c r="A1192" s="270"/>
      <c r="B1192" s="592" t="s">
        <v>255</v>
      </c>
      <c r="C1192" s="593"/>
      <c r="D1192" s="86"/>
      <c r="E1192" s="86"/>
      <c r="F1192" s="277"/>
      <c r="G1192" s="277"/>
      <c r="H1192" s="279"/>
      <c r="I1192" s="276"/>
      <c r="J1192" s="86"/>
      <c r="K1192" s="390"/>
    </row>
    <row r="1193" spans="1:11" x14ac:dyDescent="0.25">
      <c r="A1193" s="271"/>
      <c r="B1193" s="231" t="s">
        <v>3189</v>
      </c>
      <c r="C1193" s="232" t="s">
        <v>265</v>
      </c>
      <c r="D1193" s="87">
        <v>0</v>
      </c>
      <c r="E1193" s="87">
        <v>0</v>
      </c>
      <c r="F1193" s="278">
        <v>3000000</v>
      </c>
      <c r="G1193" s="278">
        <v>12000000</v>
      </c>
      <c r="H1193" s="279"/>
      <c r="I1193" s="276"/>
      <c r="J1193" s="85"/>
      <c r="K1193" s="389"/>
    </row>
    <row r="1194" spans="1:11" ht="22.5" x14ac:dyDescent="0.25">
      <c r="A1194" s="206">
        <v>1</v>
      </c>
      <c r="B1194" s="233" t="s">
        <v>3190</v>
      </c>
      <c r="C1194" s="234" t="s">
        <v>265</v>
      </c>
      <c r="D1194" s="90">
        <v>0</v>
      </c>
      <c r="E1194" s="90">
        <v>0</v>
      </c>
      <c r="F1194" s="219">
        <v>3000000</v>
      </c>
      <c r="G1194" s="219">
        <v>12000000</v>
      </c>
      <c r="H1194" s="279"/>
      <c r="I1194" s="276" t="s">
        <v>4631</v>
      </c>
      <c r="J1194" s="89" t="s">
        <v>16</v>
      </c>
      <c r="K1194" s="206"/>
    </row>
    <row r="1195" spans="1:11" x14ac:dyDescent="0.25">
      <c r="A1195" s="271"/>
      <c r="B1195" s="231" t="s">
        <v>3191</v>
      </c>
      <c r="C1195" s="232" t="s">
        <v>455</v>
      </c>
      <c r="D1195" s="87">
        <v>0</v>
      </c>
      <c r="E1195" s="87">
        <v>0</v>
      </c>
      <c r="F1195" s="278">
        <v>3000000</v>
      </c>
      <c r="G1195" s="278">
        <v>6000000</v>
      </c>
      <c r="H1195" s="279"/>
      <c r="I1195" s="276"/>
      <c r="J1195" s="85"/>
      <c r="K1195" s="389"/>
    </row>
    <row r="1196" spans="1:11" ht="22.5" x14ac:dyDescent="0.25">
      <c r="A1196" s="206">
        <v>2</v>
      </c>
      <c r="B1196" s="233" t="s">
        <v>3192</v>
      </c>
      <c r="C1196" s="234" t="s">
        <v>1178</v>
      </c>
      <c r="D1196" s="90">
        <v>0</v>
      </c>
      <c r="E1196" s="90">
        <v>0</v>
      </c>
      <c r="F1196" s="218">
        <v>0</v>
      </c>
      <c r="G1196" s="219">
        <v>6000000</v>
      </c>
      <c r="H1196" s="279"/>
      <c r="I1196" s="276" t="s">
        <v>4631</v>
      </c>
      <c r="J1196" s="89" t="s">
        <v>16</v>
      </c>
      <c r="K1196" s="206"/>
    </row>
    <row r="1197" spans="1:11" ht="22.5" hidden="1" x14ac:dyDescent="0.25">
      <c r="A1197" s="206">
        <v>3</v>
      </c>
      <c r="B1197" s="233" t="s">
        <v>3193</v>
      </c>
      <c r="C1197" s="234" t="s">
        <v>1179</v>
      </c>
      <c r="D1197" s="90">
        <v>0</v>
      </c>
      <c r="E1197" s="90">
        <v>0</v>
      </c>
      <c r="F1197" s="218">
        <v>0</v>
      </c>
      <c r="G1197" s="218">
        <v>0</v>
      </c>
      <c r="H1197" s="279"/>
      <c r="I1197" s="276" t="s">
        <v>4631</v>
      </c>
      <c r="J1197" s="92">
        <v>0</v>
      </c>
      <c r="K1197" s="206"/>
    </row>
    <row r="1198" spans="1:11" ht="22.5" x14ac:dyDescent="0.25">
      <c r="A1198" s="206">
        <v>4</v>
      </c>
      <c r="B1198" s="233" t="s">
        <v>3194</v>
      </c>
      <c r="C1198" s="234" t="s">
        <v>455</v>
      </c>
      <c r="D1198" s="90">
        <v>0</v>
      </c>
      <c r="E1198" s="90">
        <v>0</v>
      </c>
      <c r="F1198" s="219">
        <v>3000000</v>
      </c>
      <c r="G1198" s="218">
        <v>0</v>
      </c>
      <c r="H1198" s="279"/>
      <c r="I1198" s="276" t="s">
        <v>6061</v>
      </c>
      <c r="J1198" s="92">
        <v>0</v>
      </c>
      <c r="K1198" s="206"/>
    </row>
    <row r="1199" spans="1:11" x14ac:dyDescent="0.25">
      <c r="A1199" s="271"/>
      <c r="B1199" s="231" t="s">
        <v>3195</v>
      </c>
      <c r="C1199" s="232" t="s">
        <v>1180</v>
      </c>
      <c r="D1199" s="88">
        <v>2496000</v>
      </c>
      <c r="E1199" s="87">
        <v>0</v>
      </c>
      <c r="F1199" s="278">
        <v>8000000</v>
      </c>
      <c r="G1199" s="278">
        <v>32000000</v>
      </c>
      <c r="H1199" s="279"/>
      <c r="I1199" s="276"/>
      <c r="J1199" s="85"/>
      <c r="K1199" s="389"/>
    </row>
    <row r="1200" spans="1:11" ht="22.5" x14ac:dyDescent="0.25">
      <c r="A1200" s="206">
        <v>5</v>
      </c>
      <c r="B1200" s="233" t="s">
        <v>3196</v>
      </c>
      <c r="C1200" s="234" t="s">
        <v>1181</v>
      </c>
      <c r="D1200" s="90">
        <v>0</v>
      </c>
      <c r="E1200" s="90">
        <v>0</v>
      </c>
      <c r="F1200" s="219">
        <v>5000000</v>
      </c>
      <c r="G1200" s="219">
        <v>12000000</v>
      </c>
      <c r="H1200" s="279"/>
      <c r="I1200" s="276" t="s">
        <v>4631</v>
      </c>
      <c r="J1200" s="89" t="s">
        <v>16</v>
      </c>
      <c r="K1200" s="206"/>
    </row>
    <row r="1201" spans="1:11" ht="22.5" x14ac:dyDescent="0.25">
      <c r="A1201" s="206">
        <v>6</v>
      </c>
      <c r="B1201" s="233" t="s">
        <v>3197</v>
      </c>
      <c r="C1201" s="234" t="s">
        <v>1182</v>
      </c>
      <c r="D1201" s="91">
        <v>2496000</v>
      </c>
      <c r="E1201" s="90">
        <v>0</v>
      </c>
      <c r="F1201" s="219">
        <v>3000000</v>
      </c>
      <c r="G1201" s="219">
        <v>20000000</v>
      </c>
      <c r="H1201" s="279"/>
      <c r="I1201" s="276" t="s">
        <v>4631</v>
      </c>
      <c r="J1201" s="89" t="s">
        <v>16</v>
      </c>
      <c r="K1201" s="206"/>
    </row>
    <row r="1202" spans="1:11" x14ac:dyDescent="0.25">
      <c r="A1202" s="208" t="s">
        <v>294</v>
      </c>
      <c r="B1202" s="52"/>
      <c r="C1202" s="237"/>
      <c r="D1202" s="93">
        <v>2496000</v>
      </c>
      <c r="E1202" s="96">
        <v>0</v>
      </c>
      <c r="F1202" s="281">
        <v>14000000</v>
      </c>
      <c r="G1202" s="281">
        <v>50000000</v>
      </c>
      <c r="H1202" s="279"/>
      <c r="I1202" s="276"/>
      <c r="J1202" s="94"/>
      <c r="K1202" s="391"/>
    </row>
    <row r="1203" spans="1:11" x14ac:dyDescent="0.25">
      <c r="A1203" s="270"/>
      <c r="B1203" s="235" t="s">
        <v>295</v>
      </c>
      <c r="C1203" s="236"/>
      <c r="D1203" s="86"/>
      <c r="E1203" s="86"/>
      <c r="F1203" s="277"/>
      <c r="G1203" s="277"/>
      <c r="H1203" s="279"/>
      <c r="I1203" s="276"/>
      <c r="J1203" s="86"/>
      <c r="K1203" s="390"/>
    </row>
    <row r="1204" spans="1:11" x14ac:dyDescent="0.25">
      <c r="A1204" s="208" t="s">
        <v>294</v>
      </c>
      <c r="B1204" s="52"/>
      <c r="C1204" s="237"/>
      <c r="D1204" s="95"/>
      <c r="E1204" s="95"/>
      <c r="F1204" s="220"/>
      <c r="G1204" s="282">
        <v>0</v>
      </c>
      <c r="H1204" s="279"/>
      <c r="I1204" s="276"/>
      <c r="J1204" s="97"/>
      <c r="K1204" s="207"/>
    </row>
    <row r="1205" spans="1:11" x14ac:dyDescent="0.25">
      <c r="A1205" s="622" t="s">
        <v>296</v>
      </c>
      <c r="B1205" s="623"/>
      <c r="C1205" s="237"/>
      <c r="D1205" s="88">
        <v>2496000</v>
      </c>
      <c r="E1205" s="87">
        <v>0</v>
      </c>
      <c r="F1205" s="278">
        <v>14000000</v>
      </c>
      <c r="G1205" s="278">
        <v>50000000</v>
      </c>
      <c r="H1205" s="279"/>
      <c r="I1205" s="276"/>
      <c r="J1205" s="97"/>
      <c r="K1205" s="207"/>
    </row>
    <row r="1206" spans="1:11" x14ac:dyDescent="0.25">
      <c r="A1206" s="269">
        <v>50</v>
      </c>
      <c r="B1206" s="589" t="s">
        <v>1183</v>
      </c>
      <c r="C1206" s="590"/>
      <c r="D1206" s="590"/>
      <c r="E1206" s="590"/>
      <c r="F1206" s="590"/>
      <c r="G1206" s="591"/>
      <c r="H1206" s="279"/>
      <c r="I1206" s="276"/>
      <c r="J1206" s="85"/>
      <c r="K1206" s="389"/>
    </row>
    <row r="1207" spans="1:11" x14ac:dyDescent="0.25">
      <c r="A1207" s="270"/>
      <c r="B1207" s="592" t="s">
        <v>255</v>
      </c>
      <c r="C1207" s="615"/>
      <c r="D1207" s="593"/>
      <c r="E1207" s="86"/>
      <c r="F1207" s="277"/>
      <c r="G1207" s="277"/>
      <c r="H1207" s="279"/>
      <c r="I1207" s="276"/>
      <c r="J1207" s="86"/>
      <c r="K1207" s="390"/>
    </row>
    <row r="1208" spans="1:11" x14ac:dyDescent="0.25">
      <c r="A1208" s="271"/>
      <c r="B1208" s="231" t="s">
        <v>3198</v>
      </c>
      <c r="C1208" s="232" t="s">
        <v>1184</v>
      </c>
      <c r="D1208" s="88">
        <v>10356936.220000001</v>
      </c>
      <c r="E1208" s="88">
        <v>210149166.78</v>
      </c>
      <c r="F1208" s="278">
        <v>560000000</v>
      </c>
      <c r="G1208" s="278">
        <v>399701666.42000002</v>
      </c>
      <c r="H1208" s="279"/>
      <c r="I1208" s="276"/>
      <c r="J1208" s="85"/>
      <c r="K1208" s="389"/>
    </row>
    <row r="1209" spans="1:11" ht="22.5" hidden="1" x14ac:dyDescent="0.25">
      <c r="A1209" s="206">
        <v>1</v>
      </c>
      <c r="B1209" s="233" t="s">
        <v>3199</v>
      </c>
      <c r="C1209" s="234" t="s">
        <v>1185</v>
      </c>
      <c r="D1209" s="90">
        <v>0</v>
      </c>
      <c r="E1209" s="90">
        <v>0</v>
      </c>
      <c r="F1209" s="218">
        <v>0</v>
      </c>
      <c r="G1209" s="218">
        <v>0</v>
      </c>
      <c r="H1209" s="279"/>
      <c r="I1209" s="276" t="s">
        <v>4631</v>
      </c>
      <c r="J1209" s="89" t="s">
        <v>16</v>
      </c>
      <c r="K1209" s="206"/>
    </row>
    <row r="1210" spans="1:11" ht="22.5" x14ac:dyDescent="0.25">
      <c r="A1210" s="206">
        <v>2</v>
      </c>
      <c r="B1210" s="233" t="s">
        <v>3200</v>
      </c>
      <c r="C1210" s="234" t="s">
        <v>1186</v>
      </c>
      <c r="D1210" s="91">
        <v>10356936.220000001</v>
      </c>
      <c r="E1210" s="91">
        <v>60000000</v>
      </c>
      <c r="F1210" s="219">
        <v>60000000</v>
      </c>
      <c r="G1210" s="219">
        <v>49850833.219999999</v>
      </c>
      <c r="H1210" s="279"/>
      <c r="I1210" s="276" t="s">
        <v>4631</v>
      </c>
      <c r="J1210" s="92">
        <v>0</v>
      </c>
      <c r="K1210" s="206"/>
    </row>
    <row r="1211" spans="1:11" ht="22.5" x14ac:dyDescent="0.25">
      <c r="A1211" s="206">
        <v>3</v>
      </c>
      <c r="B1211" s="233" t="s">
        <v>3201</v>
      </c>
      <c r="C1211" s="234" t="s">
        <v>1187</v>
      </c>
      <c r="D1211" s="90">
        <v>0</v>
      </c>
      <c r="E1211" s="91">
        <v>150149166.78</v>
      </c>
      <c r="F1211" s="219">
        <v>500000000</v>
      </c>
      <c r="G1211" s="219">
        <v>349850833.19999999</v>
      </c>
      <c r="H1211" s="279"/>
      <c r="I1211" s="276" t="s">
        <v>4631</v>
      </c>
      <c r="J1211" s="92">
        <v>0</v>
      </c>
      <c r="K1211" s="206"/>
    </row>
    <row r="1212" spans="1:11" x14ac:dyDescent="0.25">
      <c r="A1212" s="271"/>
      <c r="B1212" s="231" t="s">
        <v>3202</v>
      </c>
      <c r="C1212" s="232" t="s">
        <v>1188</v>
      </c>
      <c r="D1212" s="88">
        <v>1373750</v>
      </c>
      <c r="E1212" s="88">
        <v>95694677.459999993</v>
      </c>
      <c r="F1212" s="278">
        <v>1708000000</v>
      </c>
      <c r="G1212" s="278">
        <v>1617305322.54</v>
      </c>
      <c r="H1212" s="279"/>
      <c r="I1212" s="276"/>
      <c r="J1212" s="85"/>
      <c r="K1212" s="389"/>
    </row>
    <row r="1213" spans="1:11" ht="22.5" x14ac:dyDescent="0.25">
      <c r="A1213" s="206">
        <v>4</v>
      </c>
      <c r="B1213" s="233" t="s">
        <v>3203</v>
      </c>
      <c r="C1213" s="234" t="s">
        <v>1189</v>
      </c>
      <c r="D1213" s="90">
        <v>0</v>
      </c>
      <c r="E1213" s="91">
        <v>36426788.859999999</v>
      </c>
      <c r="F1213" s="219">
        <v>183000000</v>
      </c>
      <c r="G1213" s="219">
        <v>146573211.13999999</v>
      </c>
      <c r="H1213" s="279"/>
      <c r="I1213" s="276" t="s">
        <v>4631</v>
      </c>
      <c r="J1213" s="92">
        <v>0</v>
      </c>
      <c r="K1213" s="206"/>
    </row>
    <row r="1214" spans="1:11" ht="22.5" x14ac:dyDescent="0.25">
      <c r="A1214" s="206">
        <v>5</v>
      </c>
      <c r="B1214" s="233" t="s">
        <v>3204</v>
      </c>
      <c r="C1214" s="234" t="s">
        <v>1190</v>
      </c>
      <c r="D1214" s="90">
        <v>0</v>
      </c>
      <c r="E1214" s="91">
        <v>59267888.600000001</v>
      </c>
      <c r="F1214" s="219">
        <v>1525000000</v>
      </c>
      <c r="G1214" s="219">
        <v>1465732111.4000001</v>
      </c>
      <c r="H1214" s="279"/>
      <c r="I1214" s="276" t="s">
        <v>4631</v>
      </c>
      <c r="J1214" s="92">
        <v>0</v>
      </c>
      <c r="K1214" s="206"/>
    </row>
    <row r="1215" spans="1:11" ht="22.5" x14ac:dyDescent="0.25">
      <c r="A1215" s="206">
        <v>6</v>
      </c>
      <c r="B1215" s="233" t="s">
        <v>3205</v>
      </c>
      <c r="C1215" s="234" t="s">
        <v>1191</v>
      </c>
      <c r="D1215" s="91">
        <v>1373750</v>
      </c>
      <c r="E1215" s="90">
        <v>0</v>
      </c>
      <c r="F1215" s="218">
        <v>0</v>
      </c>
      <c r="G1215" s="219">
        <v>5000000</v>
      </c>
      <c r="H1215" s="279"/>
      <c r="I1215" s="276" t="s">
        <v>4631</v>
      </c>
      <c r="J1215" s="92">
        <v>0</v>
      </c>
      <c r="K1215" s="206"/>
    </row>
    <row r="1216" spans="1:11" ht="21" x14ac:dyDescent="0.25">
      <c r="A1216" s="271"/>
      <c r="B1216" s="231" t="s">
        <v>3206</v>
      </c>
      <c r="C1216" s="232" t="s">
        <v>1192</v>
      </c>
      <c r="D1216" s="88">
        <v>26300000</v>
      </c>
      <c r="E1216" s="87">
        <v>0</v>
      </c>
      <c r="F1216" s="278">
        <v>20000000</v>
      </c>
      <c r="G1216" s="278">
        <v>20000000</v>
      </c>
      <c r="H1216" s="279"/>
      <c r="I1216" s="276"/>
      <c r="J1216" s="85"/>
      <c r="K1216" s="389"/>
    </row>
    <row r="1217" spans="1:11" ht="22.5" hidden="1" x14ac:dyDescent="0.25">
      <c r="A1217" s="206">
        <v>7</v>
      </c>
      <c r="B1217" s="233" t="s">
        <v>3207</v>
      </c>
      <c r="C1217" s="234" t="s">
        <v>1193</v>
      </c>
      <c r="D1217" s="90">
        <v>0</v>
      </c>
      <c r="E1217" s="90">
        <v>0</v>
      </c>
      <c r="F1217" s="218">
        <v>0</v>
      </c>
      <c r="G1217" s="218">
        <v>0</v>
      </c>
      <c r="H1217" s="279"/>
      <c r="I1217" s="276" t="s">
        <v>4631</v>
      </c>
      <c r="J1217" s="89" t="s">
        <v>16</v>
      </c>
      <c r="K1217" s="206"/>
    </row>
    <row r="1218" spans="1:11" ht="22.5" hidden="1" x14ac:dyDescent="0.25">
      <c r="A1218" s="206">
        <v>8</v>
      </c>
      <c r="B1218" s="233" t="s">
        <v>3208</v>
      </c>
      <c r="C1218" s="234" t="s">
        <v>1194</v>
      </c>
      <c r="D1218" s="90">
        <v>0</v>
      </c>
      <c r="E1218" s="90">
        <v>0</v>
      </c>
      <c r="F1218" s="218">
        <v>0</v>
      </c>
      <c r="G1218" s="218">
        <v>0</v>
      </c>
      <c r="H1218" s="279"/>
      <c r="I1218" s="276" t="s">
        <v>4631</v>
      </c>
      <c r="J1218" s="92">
        <v>0</v>
      </c>
      <c r="K1218" s="206"/>
    </row>
    <row r="1219" spans="1:11" ht="22.5" x14ac:dyDescent="0.25">
      <c r="A1219" s="206">
        <v>9</v>
      </c>
      <c r="B1219" s="233" t="s">
        <v>3209</v>
      </c>
      <c r="C1219" s="234" t="s">
        <v>1195</v>
      </c>
      <c r="D1219" s="90">
        <v>0</v>
      </c>
      <c r="E1219" s="90">
        <v>0</v>
      </c>
      <c r="F1219" s="219">
        <v>20000000</v>
      </c>
      <c r="G1219" s="218">
        <v>0</v>
      </c>
      <c r="H1219" s="279"/>
      <c r="I1219" s="276" t="s">
        <v>6061</v>
      </c>
      <c r="J1219" s="92">
        <v>0</v>
      </c>
      <c r="K1219" s="206"/>
    </row>
    <row r="1220" spans="1:11" ht="22.5" hidden="1" x14ac:dyDescent="0.25">
      <c r="A1220" s="206">
        <v>10</v>
      </c>
      <c r="B1220" s="233" t="s">
        <v>3210</v>
      </c>
      <c r="C1220" s="234" t="s">
        <v>1196</v>
      </c>
      <c r="D1220" s="90">
        <v>0</v>
      </c>
      <c r="E1220" s="90">
        <v>0</v>
      </c>
      <c r="F1220" s="218">
        <v>0</v>
      </c>
      <c r="G1220" s="218">
        <v>0</v>
      </c>
      <c r="H1220" s="279"/>
      <c r="I1220" s="276" t="s">
        <v>4631</v>
      </c>
      <c r="J1220" s="92">
        <v>0</v>
      </c>
      <c r="K1220" s="206"/>
    </row>
    <row r="1221" spans="1:11" ht="22.5" hidden="1" x14ac:dyDescent="0.25">
      <c r="A1221" s="206">
        <v>11</v>
      </c>
      <c r="B1221" s="233" t="s">
        <v>3211</v>
      </c>
      <c r="C1221" s="234" t="s">
        <v>1197</v>
      </c>
      <c r="D1221" s="91">
        <v>26300000</v>
      </c>
      <c r="E1221" s="90">
        <v>0</v>
      </c>
      <c r="F1221" s="218">
        <v>0</v>
      </c>
      <c r="G1221" s="218">
        <v>0</v>
      </c>
      <c r="H1221" s="279"/>
      <c r="I1221" s="276" t="s">
        <v>4631</v>
      </c>
      <c r="J1221" s="92">
        <v>0</v>
      </c>
      <c r="K1221" s="206"/>
    </row>
    <row r="1222" spans="1:11" ht="22.5" hidden="1" x14ac:dyDescent="0.25">
      <c r="A1222" s="206">
        <v>12</v>
      </c>
      <c r="B1222" s="233" t="s">
        <v>3212</v>
      </c>
      <c r="C1222" s="234" t="s">
        <v>1198</v>
      </c>
      <c r="D1222" s="90">
        <v>0</v>
      </c>
      <c r="E1222" s="90">
        <v>0</v>
      </c>
      <c r="F1222" s="218">
        <v>0</v>
      </c>
      <c r="G1222" s="218">
        <v>0</v>
      </c>
      <c r="H1222" s="279"/>
      <c r="I1222" s="276" t="s">
        <v>4631</v>
      </c>
      <c r="J1222" s="92">
        <v>0</v>
      </c>
      <c r="K1222" s="206"/>
    </row>
    <row r="1223" spans="1:11" ht="56.25" hidden="1" x14ac:dyDescent="0.25">
      <c r="A1223" s="206">
        <v>13</v>
      </c>
      <c r="B1223" s="233" t="s">
        <v>3213</v>
      </c>
      <c r="C1223" s="234" t="s">
        <v>1199</v>
      </c>
      <c r="D1223" s="90">
        <v>0</v>
      </c>
      <c r="E1223" s="90">
        <v>0</v>
      </c>
      <c r="F1223" s="218">
        <v>0</v>
      </c>
      <c r="G1223" s="218">
        <v>0</v>
      </c>
      <c r="H1223" s="279"/>
      <c r="I1223" s="276" t="s">
        <v>4631</v>
      </c>
      <c r="J1223" s="92">
        <v>0</v>
      </c>
      <c r="K1223" s="206"/>
    </row>
    <row r="1224" spans="1:11" ht="22.5" x14ac:dyDescent="0.25">
      <c r="A1224" s="206">
        <v>14</v>
      </c>
      <c r="B1224" s="233" t="s">
        <v>3214</v>
      </c>
      <c r="C1224" s="234" t="s">
        <v>1200</v>
      </c>
      <c r="D1224" s="90">
        <v>0</v>
      </c>
      <c r="E1224" s="90">
        <v>0</v>
      </c>
      <c r="F1224" s="218">
        <v>0</v>
      </c>
      <c r="G1224" s="219">
        <v>20000000</v>
      </c>
      <c r="H1224" s="279"/>
      <c r="I1224" s="276" t="s">
        <v>4631</v>
      </c>
      <c r="J1224" s="92">
        <v>0</v>
      </c>
      <c r="K1224" s="206"/>
    </row>
    <row r="1225" spans="1:11" x14ac:dyDescent="0.25">
      <c r="A1225" s="271"/>
      <c r="B1225" s="231" t="s">
        <v>3215</v>
      </c>
      <c r="C1225" s="232" t="s">
        <v>1201</v>
      </c>
      <c r="D1225" s="87">
        <v>0</v>
      </c>
      <c r="E1225" s="88">
        <v>50000000</v>
      </c>
      <c r="F1225" s="278">
        <v>50000000</v>
      </c>
      <c r="G1225" s="280">
        <v>0</v>
      </c>
      <c r="H1225" s="279"/>
      <c r="I1225" s="276"/>
      <c r="J1225" s="85"/>
      <c r="K1225" s="389"/>
    </row>
    <row r="1226" spans="1:11" ht="22.5" hidden="1" x14ac:dyDescent="0.25">
      <c r="A1226" s="206">
        <v>15</v>
      </c>
      <c r="B1226" s="233" t="s">
        <v>3216</v>
      </c>
      <c r="C1226" s="234" t="s">
        <v>1202</v>
      </c>
      <c r="D1226" s="90">
        <v>0</v>
      </c>
      <c r="E1226" s="90">
        <v>0</v>
      </c>
      <c r="F1226" s="218">
        <v>0</v>
      </c>
      <c r="G1226" s="218">
        <v>0</v>
      </c>
      <c r="H1226" s="279"/>
      <c r="I1226" s="276" t="s">
        <v>4631</v>
      </c>
      <c r="J1226" s="89" t="s">
        <v>16</v>
      </c>
      <c r="K1226" s="206"/>
    </row>
    <row r="1227" spans="1:11" ht="45" x14ac:dyDescent="0.25">
      <c r="A1227" s="206">
        <v>16</v>
      </c>
      <c r="B1227" s="233" t="s">
        <v>3217</v>
      </c>
      <c r="C1227" s="234" t="s">
        <v>1203</v>
      </c>
      <c r="D1227" s="90">
        <v>0</v>
      </c>
      <c r="E1227" s="91">
        <v>50000000</v>
      </c>
      <c r="F1227" s="219">
        <v>50000000</v>
      </c>
      <c r="G1227" s="218">
        <v>0</v>
      </c>
      <c r="H1227" s="279"/>
      <c r="I1227" s="276" t="s">
        <v>6062</v>
      </c>
      <c r="J1227" s="92">
        <v>0</v>
      </c>
      <c r="K1227" s="206"/>
    </row>
    <row r="1228" spans="1:11" x14ac:dyDescent="0.25">
      <c r="A1228" s="271"/>
      <c r="B1228" s="231" t="s">
        <v>3218</v>
      </c>
      <c r="C1228" s="232" t="s">
        <v>1204</v>
      </c>
      <c r="D1228" s="87">
        <v>0</v>
      </c>
      <c r="E1228" s="87">
        <v>0</v>
      </c>
      <c r="F1228" s="280">
        <v>0</v>
      </c>
      <c r="G1228" s="278">
        <v>1150000000</v>
      </c>
      <c r="H1228" s="279"/>
      <c r="I1228" s="276"/>
      <c r="J1228" s="85"/>
      <c r="K1228" s="389"/>
    </row>
    <row r="1229" spans="1:11" ht="22.5" x14ac:dyDescent="0.25">
      <c r="A1229" s="206">
        <v>17</v>
      </c>
      <c r="B1229" s="233" t="s">
        <v>3219</v>
      </c>
      <c r="C1229" s="234" t="s">
        <v>1205</v>
      </c>
      <c r="D1229" s="90">
        <v>0</v>
      </c>
      <c r="E1229" s="90">
        <v>0</v>
      </c>
      <c r="F1229" s="218">
        <v>0</v>
      </c>
      <c r="G1229" s="219">
        <v>1000000000</v>
      </c>
      <c r="H1229" s="279"/>
      <c r="I1229" s="276" t="s">
        <v>4631</v>
      </c>
      <c r="J1229" s="92">
        <v>0</v>
      </c>
      <c r="K1229" s="206"/>
    </row>
    <row r="1230" spans="1:11" ht="22.5" x14ac:dyDescent="0.25">
      <c r="A1230" s="206">
        <v>18</v>
      </c>
      <c r="B1230" s="233" t="s">
        <v>3220</v>
      </c>
      <c r="C1230" s="234" t="s">
        <v>1206</v>
      </c>
      <c r="D1230" s="90">
        <v>0</v>
      </c>
      <c r="E1230" s="90">
        <v>0</v>
      </c>
      <c r="F1230" s="218">
        <v>0</v>
      </c>
      <c r="G1230" s="219">
        <v>150000000</v>
      </c>
      <c r="H1230" s="279"/>
      <c r="I1230" s="276" t="s">
        <v>4631</v>
      </c>
      <c r="J1230" s="92">
        <v>0</v>
      </c>
      <c r="K1230" s="206"/>
    </row>
    <row r="1231" spans="1:11" x14ac:dyDescent="0.25">
      <c r="A1231" s="208" t="s">
        <v>294</v>
      </c>
      <c r="B1231" s="52"/>
      <c r="C1231" s="237"/>
      <c r="D1231" s="93">
        <v>38030686.219999999</v>
      </c>
      <c r="E1231" s="93">
        <v>355843844.24000001</v>
      </c>
      <c r="F1231" s="281">
        <v>2338000000</v>
      </c>
      <c r="G1231" s="281">
        <v>3187006988.96</v>
      </c>
      <c r="H1231" s="279"/>
      <c r="I1231" s="276"/>
      <c r="J1231" s="94"/>
      <c r="K1231" s="391"/>
    </row>
    <row r="1232" spans="1:11" x14ac:dyDescent="0.25">
      <c r="A1232" s="270"/>
      <c r="B1232" s="235" t="s">
        <v>295</v>
      </c>
      <c r="C1232" s="236"/>
      <c r="D1232" s="86"/>
      <c r="E1232" s="86"/>
      <c r="F1232" s="277"/>
      <c r="G1232" s="277"/>
      <c r="H1232" s="279"/>
      <c r="I1232" s="276"/>
      <c r="J1232" s="86"/>
      <c r="K1232" s="390"/>
    </row>
    <row r="1233" spans="1:11" x14ac:dyDescent="0.25">
      <c r="A1233" s="208" t="s">
        <v>294</v>
      </c>
      <c r="B1233" s="52"/>
      <c r="C1233" s="237"/>
      <c r="D1233" s="95"/>
      <c r="E1233" s="95"/>
      <c r="F1233" s="220"/>
      <c r="G1233" s="282">
        <v>0</v>
      </c>
      <c r="H1233" s="279"/>
      <c r="I1233" s="276"/>
      <c r="J1233" s="97"/>
      <c r="K1233" s="207"/>
    </row>
    <row r="1234" spans="1:11" ht="21" x14ac:dyDescent="0.25">
      <c r="A1234" s="208" t="s">
        <v>296</v>
      </c>
      <c r="B1234" s="52"/>
      <c r="C1234" s="237"/>
      <c r="D1234" s="88">
        <v>38030686.219999999</v>
      </c>
      <c r="E1234" s="88">
        <v>355843844.24000001</v>
      </c>
      <c r="F1234" s="278">
        <v>2338000000</v>
      </c>
      <c r="G1234" s="278">
        <v>3187006988.96</v>
      </c>
      <c r="H1234" s="279"/>
      <c r="I1234" s="276"/>
      <c r="J1234" s="97"/>
      <c r="K1234" s="207"/>
    </row>
    <row r="1235" spans="1:11" x14ac:dyDescent="0.25">
      <c r="A1235" s="269">
        <v>51</v>
      </c>
      <c r="B1235" s="612" t="s">
        <v>1207</v>
      </c>
      <c r="C1235" s="613"/>
      <c r="D1235" s="613"/>
      <c r="E1235" s="613"/>
      <c r="F1235" s="613"/>
      <c r="G1235" s="614"/>
      <c r="H1235" s="279"/>
      <c r="I1235" s="276"/>
      <c r="J1235" s="85"/>
      <c r="K1235" s="389"/>
    </row>
    <row r="1236" spans="1:11" x14ac:dyDescent="0.25">
      <c r="A1236" s="270"/>
      <c r="B1236" s="624" t="s">
        <v>255</v>
      </c>
      <c r="C1236" s="625"/>
      <c r="D1236" s="86"/>
      <c r="E1236" s="86"/>
      <c r="F1236" s="277"/>
      <c r="G1236" s="277"/>
      <c r="H1236" s="279"/>
      <c r="I1236" s="276"/>
      <c r="J1236" s="86"/>
      <c r="K1236" s="390"/>
    </row>
    <row r="1237" spans="1:11" ht="22.5" x14ac:dyDescent="0.25">
      <c r="A1237" s="271"/>
      <c r="B1237" s="231" t="s">
        <v>3221</v>
      </c>
      <c r="C1237" s="232" t="s">
        <v>484</v>
      </c>
      <c r="D1237" s="88">
        <v>87807613.840000004</v>
      </c>
      <c r="E1237" s="87">
        <v>0</v>
      </c>
      <c r="F1237" s="278">
        <v>286100000</v>
      </c>
      <c r="G1237" s="278">
        <v>750516496</v>
      </c>
      <c r="H1237" s="279"/>
      <c r="I1237" s="276" t="s">
        <v>4631</v>
      </c>
      <c r="J1237" s="85"/>
      <c r="K1237" s="389"/>
    </row>
    <row r="1238" spans="1:11" ht="22.5" x14ac:dyDescent="0.25">
      <c r="A1238" s="206">
        <v>1</v>
      </c>
      <c r="B1238" s="233" t="s">
        <v>3222</v>
      </c>
      <c r="C1238" s="234" t="s">
        <v>1208</v>
      </c>
      <c r="D1238" s="90">
        <v>0</v>
      </c>
      <c r="E1238" s="90">
        <v>0</v>
      </c>
      <c r="F1238" s="219">
        <v>100000</v>
      </c>
      <c r="G1238" s="219">
        <v>12000000</v>
      </c>
      <c r="H1238" s="279"/>
      <c r="I1238" s="276" t="s">
        <v>4631</v>
      </c>
      <c r="J1238" s="89" t="s">
        <v>16</v>
      </c>
      <c r="K1238" s="206"/>
    </row>
    <row r="1239" spans="1:11" ht="22.5" x14ac:dyDescent="0.25">
      <c r="A1239" s="206">
        <v>2</v>
      </c>
      <c r="B1239" s="233" t="s">
        <v>3223</v>
      </c>
      <c r="C1239" s="234" t="s">
        <v>1209</v>
      </c>
      <c r="D1239" s="90">
        <v>0</v>
      </c>
      <c r="E1239" s="90">
        <v>0</v>
      </c>
      <c r="F1239" s="219">
        <v>10000000</v>
      </c>
      <c r="G1239" s="219">
        <v>120500000</v>
      </c>
      <c r="H1239" s="279"/>
      <c r="I1239" s="276" t="s">
        <v>4631</v>
      </c>
      <c r="J1239" s="89" t="s">
        <v>16</v>
      </c>
      <c r="K1239" s="206"/>
    </row>
    <row r="1240" spans="1:11" ht="22.5" x14ac:dyDescent="0.25">
      <c r="A1240" s="206">
        <v>3</v>
      </c>
      <c r="B1240" s="233" t="s">
        <v>3224</v>
      </c>
      <c r="C1240" s="234" t="s">
        <v>1210</v>
      </c>
      <c r="D1240" s="90">
        <v>0</v>
      </c>
      <c r="E1240" s="90">
        <v>0</v>
      </c>
      <c r="F1240" s="218">
        <v>0</v>
      </c>
      <c r="G1240" s="219">
        <v>306016496</v>
      </c>
      <c r="H1240" s="279"/>
      <c r="I1240" s="276" t="s">
        <v>4631</v>
      </c>
      <c r="J1240" s="89" t="s">
        <v>16</v>
      </c>
      <c r="K1240" s="206"/>
    </row>
    <row r="1241" spans="1:11" ht="22.5" x14ac:dyDescent="0.25">
      <c r="A1241" s="206">
        <v>4</v>
      </c>
      <c r="B1241" s="233" t="s">
        <v>3225</v>
      </c>
      <c r="C1241" s="234" t="s">
        <v>1211</v>
      </c>
      <c r="D1241" s="90">
        <v>0</v>
      </c>
      <c r="E1241" s="90">
        <v>0</v>
      </c>
      <c r="F1241" s="219">
        <v>1000000</v>
      </c>
      <c r="G1241" s="218">
        <v>0</v>
      </c>
      <c r="H1241" s="279"/>
      <c r="I1241" s="276" t="s">
        <v>6061</v>
      </c>
      <c r="J1241" s="89" t="s">
        <v>16</v>
      </c>
      <c r="K1241" s="206"/>
    </row>
    <row r="1242" spans="1:11" ht="22.5" x14ac:dyDescent="0.25">
      <c r="A1242" s="206">
        <v>7</v>
      </c>
      <c r="B1242" s="233" t="s">
        <v>3226</v>
      </c>
      <c r="C1242" s="234" t="s">
        <v>1212</v>
      </c>
      <c r="D1242" s="91">
        <v>87807613.840000004</v>
      </c>
      <c r="E1242" s="90">
        <v>0</v>
      </c>
      <c r="F1242" s="219">
        <v>275000000</v>
      </c>
      <c r="G1242" s="219">
        <v>302000000</v>
      </c>
      <c r="H1242" s="279"/>
      <c r="I1242" s="276" t="s">
        <v>4631</v>
      </c>
      <c r="J1242" s="92">
        <v>0</v>
      </c>
      <c r="K1242" s="206"/>
    </row>
    <row r="1243" spans="1:11" ht="22.5" x14ac:dyDescent="0.25">
      <c r="A1243" s="206">
        <v>8</v>
      </c>
      <c r="B1243" s="233" t="s">
        <v>3227</v>
      </c>
      <c r="C1243" s="234" t="s">
        <v>1213</v>
      </c>
      <c r="D1243" s="90">
        <v>0</v>
      </c>
      <c r="E1243" s="90">
        <v>0</v>
      </c>
      <c r="F1243" s="218">
        <v>0</v>
      </c>
      <c r="G1243" s="219">
        <v>10000000</v>
      </c>
      <c r="H1243" s="279"/>
      <c r="I1243" s="276" t="s">
        <v>4631</v>
      </c>
      <c r="J1243" s="92">
        <v>0</v>
      </c>
      <c r="K1243" s="206"/>
    </row>
    <row r="1244" spans="1:11" x14ac:dyDescent="0.25">
      <c r="A1244" s="271"/>
      <c r="B1244" s="231" t="s">
        <v>3228</v>
      </c>
      <c r="C1244" s="232" t="s">
        <v>265</v>
      </c>
      <c r="D1244" s="87">
        <v>0</v>
      </c>
      <c r="E1244" s="87">
        <v>0</v>
      </c>
      <c r="F1244" s="278">
        <v>6000000</v>
      </c>
      <c r="G1244" s="280">
        <v>0</v>
      </c>
      <c r="H1244" s="279"/>
      <c r="I1244" s="276"/>
      <c r="J1244" s="85"/>
      <c r="K1244" s="389"/>
    </row>
    <row r="1245" spans="1:11" ht="15" customHeight="1" x14ac:dyDescent="0.25">
      <c r="A1245" s="206">
        <v>9</v>
      </c>
      <c r="B1245" s="233" t="s">
        <v>3229</v>
      </c>
      <c r="C1245" s="234" t="s">
        <v>1214</v>
      </c>
      <c r="D1245" s="90">
        <v>0</v>
      </c>
      <c r="E1245" s="90">
        <v>0</v>
      </c>
      <c r="F1245" s="219">
        <v>6000000</v>
      </c>
      <c r="G1245" s="218">
        <v>0</v>
      </c>
      <c r="H1245" s="279"/>
      <c r="I1245" s="276" t="s">
        <v>6061</v>
      </c>
      <c r="J1245" s="89" t="s">
        <v>16</v>
      </c>
      <c r="K1245" s="206"/>
    </row>
    <row r="1246" spans="1:11" x14ac:dyDescent="0.25">
      <c r="A1246" s="271"/>
      <c r="B1246" s="231" t="s">
        <v>3230</v>
      </c>
      <c r="C1246" s="232" t="s">
        <v>1215</v>
      </c>
      <c r="D1246" s="88">
        <v>101804496.3</v>
      </c>
      <c r="E1246" s="88">
        <v>230925000</v>
      </c>
      <c r="F1246" s="278">
        <v>514900000</v>
      </c>
      <c r="G1246" s="278">
        <v>63500000</v>
      </c>
      <c r="H1246" s="279"/>
      <c r="I1246" s="276"/>
      <c r="J1246" s="85"/>
      <c r="K1246" s="389"/>
    </row>
    <row r="1247" spans="1:11" ht="22.5" x14ac:dyDescent="0.25">
      <c r="A1247" s="206">
        <v>10</v>
      </c>
      <c r="B1247" s="233" t="s">
        <v>3231</v>
      </c>
      <c r="C1247" s="234" t="s">
        <v>672</v>
      </c>
      <c r="D1247" s="91">
        <v>1558500</v>
      </c>
      <c r="E1247" s="90">
        <v>0</v>
      </c>
      <c r="F1247" s="219">
        <v>500000</v>
      </c>
      <c r="G1247" s="219">
        <v>2000000</v>
      </c>
      <c r="H1247" s="279"/>
      <c r="I1247" s="276" t="s">
        <v>4631</v>
      </c>
      <c r="J1247" s="89" t="s">
        <v>16</v>
      </c>
      <c r="K1247" s="206"/>
    </row>
    <row r="1248" spans="1:11" ht="14.45" customHeight="1" x14ac:dyDescent="0.25">
      <c r="A1248" s="206">
        <v>11</v>
      </c>
      <c r="B1248" s="233" t="s">
        <v>3232</v>
      </c>
      <c r="C1248" s="234" t="s">
        <v>1216</v>
      </c>
      <c r="D1248" s="90">
        <v>0</v>
      </c>
      <c r="E1248" s="91">
        <v>925000</v>
      </c>
      <c r="F1248" s="219">
        <v>1000000</v>
      </c>
      <c r="G1248" s="218">
        <v>0</v>
      </c>
      <c r="H1248" s="279"/>
      <c r="I1248" s="276" t="s">
        <v>6061</v>
      </c>
      <c r="J1248" s="89" t="s">
        <v>16</v>
      </c>
      <c r="K1248" s="206"/>
    </row>
    <row r="1249" spans="1:11" ht="22.5" x14ac:dyDescent="0.25">
      <c r="A1249" s="206">
        <v>12</v>
      </c>
      <c r="B1249" s="233" t="s">
        <v>3233</v>
      </c>
      <c r="C1249" s="234" t="s">
        <v>1217</v>
      </c>
      <c r="D1249" s="90">
        <v>0</v>
      </c>
      <c r="E1249" s="90">
        <v>0</v>
      </c>
      <c r="F1249" s="219">
        <v>200000</v>
      </c>
      <c r="G1249" s="219">
        <v>500000</v>
      </c>
      <c r="H1249" s="279"/>
      <c r="I1249" s="276" t="s">
        <v>4631</v>
      </c>
      <c r="J1249" s="89" t="s">
        <v>16</v>
      </c>
      <c r="K1249" s="206"/>
    </row>
    <row r="1250" spans="1:11" ht="22.5" x14ac:dyDescent="0.25">
      <c r="A1250" s="206">
        <v>13</v>
      </c>
      <c r="B1250" s="233" t="s">
        <v>3234</v>
      </c>
      <c r="C1250" s="234" t="s">
        <v>1218</v>
      </c>
      <c r="D1250" s="90">
        <v>0</v>
      </c>
      <c r="E1250" s="90">
        <v>0</v>
      </c>
      <c r="F1250" s="219">
        <v>200000</v>
      </c>
      <c r="G1250" s="219">
        <v>500000</v>
      </c>
      <c r="H1250" s="279"/>
      <c r="I1250" s="276" t="s">
        <v>4631</v>
      </c>
      <c r="J1250" s="89" t="s">
        <v>16</v>
      </c>
      <c r="K1250" s="206"/>
    </row>
    <row r="1251" spans="1:11" ht="22.5" x14ac:dyDescent="0.25">
      <c r="A1251" s="206">
        <v>14</v>
      </c>
      <c r="B1251" s="233" t="s">
        <v>3235</v>
      </c>
      <c r="C1251" s="234" t="s">
        <v>1219</v>
      </c>
      <c r="D1251" s="90">
        <v>0</v>
      </c>
      <c r="E1251" s="90">
        <v>0</v>
      </c>
      <c r="F1251" s="218">
        <v>0</v>
      </c>
      <c r="G1251" s="219">
        <v>500000</v>
      </c>
      <c r="H1251" s="279"/>
      <c r="I1251" s="276" t="s">
        <v>4631</v>
      </c>
      <c r="J1251" s="89" t="s">
        <v>16</v>
      </c>
      <c r="K1251" s="206"/>
    </row>
    <row r="1252" spans="1:11" ht="22.5" x14ac:dyDescent="0.25">
      <c r="A1252" s="206">
        <v>15</v>
      </c>
      <c r="B1252" s="233" t="s">
        <v>3236</v>
      </c>
      <c r="C1252" s="234" t="s">
        <v>1220</v>
      </c>
      <c r="D1252" s="90">
        <v>0</v>
      </c>
      <c r="E1252" s="90">
        <v>0</v>
      </c>
      <c r="F1252" s="219">
        <v>3000000</v>
      </c>
      <c r="G1252" s="218">
        <v>0</v>
      </c>
      <c r="H1252" s="279"/>
      <c r="I1252" s="276" t="s">
        <v>6061</v>
      </c>
      <c r="J1252" s="92">
        <v>0</v>
      </c>
      <c r="K1252" s="206"/>
    </row>
    <row r="1253" spans="1:11" ht="22.5" x14ac:dyDescent="0.25">
      <c r="A1253" s="206">
        <v>16</v>
      </c>
      <c r="B1253" s="233" t="s">
        <v>3237</v>
      </c>
      <c r="C1253" s="234" t="s">
        <v>1221</v>
      </c>
      <c r="D1253" s="91">
        <v>100245996.3</v>
      </c>
      <c r="E1253" s="91">
        <v>230000000</v>
      </c>
      <c r="F1253" s="219">
        <v>230000000</v>
      </c>
      <c r="G1253" s="218">
        <v>0</v>
      </c>
      <c r="H1253" s="279"/>
      <c r="I1253" s="276" t="s">
        <v>6061</v>
      </c>
      <c r="J1253" s="92">
        <v>0</v>
      </c>
      <c r="K1253" s="206"/>
    </row>
    <row r="1254" spans="1:11" ht="22.5" x14ac:dyDescent="0.25">
      <c r="A1254" s="206">
        <v>17</v>
      </c>
      <c r="B1254" s="233" t="s">
        <v>3238</v>
      </c>
      <c r="C1254" s="234" t="s">
        <v>1222</v>
      </c>
      <c r="D1254" s="90">
        <v>0</v>
      </c>
      <c r="E1254" s="90">
        <v>0</v>
      </c>
      <c r="F1254" s="218">
        <v>0</v>
      </c>
      <c r="G1254" s="219">
        <v>10000000</v>
      </c>
      <c r="H1254" s="279"/>
      <c r="I1254" s="276" t="s">
        <v>4631</v>
      </c>
      <c r="J1254" s="92">
        <v>0</v>
      </c>
      <c r="K1254" s="206"/>
    </row>
    <row r="1255" spans="1:11" ht="22.5" x14ac:dyDescent="0.25">
      <c r="A1255" s="206">
        <v>18</v>
      </c>
      <c r="B1255" s="233" t="s">
        <v>3239</v>
      </c>
      <c r="C1255" s="234" t="s">
        <v>1223</v>
      </c>
      <c r="D1255" s="90">
        <v>0</v>
      </c>
      <c r="E1255" s="90">
        <v>0</v>
      </c>
      <c r="F1255" s="219">
        <v>280000000</v>
      </c>
      <c r="G1255" s="218">
        <v>0</v>
      </c>
      <c r="H1255" s="279"/>
      <c r="I1255" s="276" t="s">
        <v>6061</v>
      </c>
      <c r="J1255" s="92">
        <v>0</v>
      </c>
      <c r="K1255" s="206"/>
    </row>
    <row r="1256" spans="1:11" ht="33.75" x14ac:dyDescent="0.25">
      <c r="A1256" s="206">
        <v>19</v>
      </c>
      <c r="B1256" s="233" t="s">
        <v>3240</v>
      </c>
      <c r="C1256" s="234" t="s">
        <v>1224</v>
      </c>
      <c r="D1256" s="90">
        <v>0</v>
      </c>
      <c r="E1256" s="90">
        <v>0</v>
      </c>
      <c r="F1256" s="218">
        <v>0</v>
      </c>
      <c r="G1256" s="219">
        <v>50000000</v>
      </c>
      <c r="H1256" s="279"/>
      <c r="I1256" s="276" t="s">
        <v>4631</v>
      </c>
      <c r="J1256" s="92">
        <v>0</v>
      </c>
      <c r="K1256" s="206"/>
    </row>
    <row r="1257" spans="1:11" x14ac:dyDescent="0.25">
      <c r="A1257" s="271"/>
      <c r="B1257" s="231" t="s">
        <v>3241</v>
      </c>
      <c r="C1257" s="232" t="s">
        <v>1225</v>
      </c>
      <c r="D1257" s="88">
        <v>4461500</v>
      </c>
      <c r="E1257" s="87">
        <v>0</v>
      </c>
      <c r="F1257" s="278">
        <v>6000000</v>
      </c>
      <c r="G1257" s="278">
        <v>130163000</v>
      </c>
      <c r="H1257" s="279"/>
      <c r="I1257" s="276"/>
      <c r="J1257" s="85"/>
      <c r="K1257" s="389"/>
    </row>
    <row r="1258" spans="1:11" ht="22.5" hidden="1" x14ac:dyDescent="0.25">
      <c r="A1258" s="206">
        <v>20</v>
      </c>
      <c r="B1258" s="233" t="s">
        <v>3242</v>
      </c>
      <c r="C1258" s="234" t="s">
        <v>1226</v>
      </c>
      <c r="D1258" s="90">
        <v>0</v>
      </c>
      <c r="E1258" s="90">
        <v>0</v>
      </c>
      <c r="F1258" s="218">
        <v>0</v>
      </c>
      <c r="G1258" s="218">
        <v>0</v>
      </c>
      <c r="H1258" s="279"/>
      <c r="I1258" s="276" t="s">
        <v>4631</v>
      </c>
      <c r="J1258" s="89" t="s">
        <v>16</v>
      </c>
      <c r="K1258" s="206"/>
    </row>
    <row r="1259" spans="1:11" ht="16.899999999999999" customHeight="1" x14ac:dyDescent="0.25">
      <c r="A1259" s="206">
        <v>21</v>
      </c>
      <c r="B1259" s="233" t="s">
        <v>3243</v>
      </c>
      <c r="C1259" s="234" t="s">
        <v>1227</v>
      </c>
      <c r="D1259" s="91">
        <v>4461500</v>
      </c>
      <c r="E1259" s="90">
        <v>0</v>
      </c>
      <c r="F1259" s="219">
        <v>6000000</v>
      </c>
      <c r="G1259" s="218">
        <v>0</v>
      </c>
      <c r="H1259" s="279"/>
      <c r="I1259" s="276" t="s">
        <v>6061</v>
      </c>
      <c r="J1259" s="89" t="s">
        <v>16</v>
      </c>
      <c r="K1259" s="206"/>
    </row>
    <row r="1260" spans="1:11" ht="22.5" x14ac:dyDescent="0.25">
      <c r="A1260" s="206">
        <v>22</v>
      </c>
      <c r="B1260" s="233" t="s">
        <v>3244</v>
      </c>
      <c r="C1260" s="234" t="s">
        <v>1228</v>
      </c>
      <c r="D1260" s="90">
        <v>0</v>
      </c>
      <c r="E1260" s="90">
        <v>0</v>
      </c>
      <c r="F1260" s="218">
        <v>0</v>
      </c>
      <c r="G1260" s="219">
        <v>10000000</v>
      </c>
      <c r="H1260" s="279"/>
      <c r="I1260" s="276" t="s">
        <v>4631</v>
      </c>
      <c r="J1260" s="92">
        <v>0</v>
      </c>
      <c r="K1260" s="206"/>
    </row>
    <row r="1261" spans="1:11" ht="22.5" x14ac:dyDescent="0.25">
      <c r="A1261" s="206">
        <v>23</v>
      </c>
      <c r="B1261" s="233" t="s">
        <v>3245</v>
      </c>
      <c r="C1261" s="234" t="s">
        <v>1229</v>
      </c>
      <c r="D1261" s="90">
        <v>0</v>
      </c>
      <c r="E1261" s="90">
        <v>0</v>
      </c>
      <c r="F1261" s="218">
        <v>0</v>
      </c>
      <c r="G1261" s="219">
        <v>120000000</v>
      </c>
      <c r="H1261" s="279"/>
      <c r="I1261" s="276" t="s">
        <v>4631</v>
      </c>
      <c r="J1261" s="92">
        <v>0</v>
      </c>
      <c r="K1261" s="206"/>
    </row>
    <row r="1262" spans="1:11" ht="22.5" x14ac:dyDescent="0.25">
      <c r="A1262" s="206">
        <v>24</v>
      </c>
      <c r="B1262" s="233" t="s">
        <v>3246</v>
      </c>
      <c r="C1262" s="234" t="s">
        <v>1230</v>
      </c>
      <c r="D1262" s="90">
        <v>0</v>
      </c>
      <c r="E1262" s="90">
        <v>0</v>
      </c>
      <c r="F1262" s="218">
        <v>0</v>
      </c>
      <c r="G1262" s="219">
        <v>163000</v>
      </c>
      <c r="H1262" s="279"/>
      <c r="I1262" s="276" t="s">
        <v>4631</v>
      </c>
      <c r="J1262" s="92">
        <v>0</v>
      </c>
      <c r="K1262" s="206"/>
    </row>
    <row r="1263" spans="1:11" x14ac:dyDescent="0.25">
      <c r="A1263" s="208" t="s">
        <v>294</v>
      </c>
      <c r="B1263" s="52"/>
      <c r="C1263" s="237"/>
      <c r="D1263" s="93">
        <v>194073610.13999999</v>
      </c>
      <c r="E1263" s="93">
        <v>230925000</v>
      </c>
      <c r="F1263" s="281">
        <v>813000000</v>
      </c>
      <c r="G1263" s="281">
        <v>944179496</v>
      </c>
      <c r="H1263" s="279"/>
      <c r="I1263" s="276"/>
      <c r="J1263" s="94"/>
      <c r="K1263" s="391"/>
    </row>
    <row r="1264" spans="1:11" x14ac:dyDescent="0.25">
      <c r="A1264" s="270"/>
      <c r="B1264" s="235" t="s">
        <v>295</v>
      </c>
      <c r="C1264" s="236"/>
      <c r="D1264" s="86"/>
      <c r="E1264" s="86"/>
      <c r="F1264" s="277"/>
      <c r="G1264" s="277"/>
      <c r="H1264" s="279"/>
      <c r="I1264" s="276"/>
      <c r="J1264" s="86"/>
      <c r="K1264" s="390"/>
    </row>
    <row r="1265" spans="1:11" x14ac:dyDescent="0.25">
      <c r="A1265" s="272"/>
      <c r="B1265" s="238" t="s">
        <v>2129</v>
      </c>
      <c r="C1265" s="239" t="s">
        <v>1231</v>
      </c>
      <c r="D1265" s="98"/>
      <c r="E1265" s="98"/>
      <c r="F1265" s="283"/>
      <c r="G1265" s="284">
        <v>765936496</v>
      </c>
      <c r="H1265" s="279"/>
      <c r="I1265" s="276"/>
      <c r="J1265" s="98"/>
      <c r="K1265" s="392"/>
    </row>
    <row r="1266" spans="1:11" ht="22.5" x14ac:dyDescent="0.25">
      <c r="A1266" s="273"/>
      <c r="B1266" s="231" t="s">
        <v>3247</v>
      </c>
      <c r="C1266" s="232" t="s">
        <v>1232</v>
      </c>
      <c r="D1266" s="85"/>
      <c r="E1266" s="85"/>
      <c r="F1266" s="285"/>
      <c r="G1266" s="278">
        <v>15420000</v>
      </c>
      <c r="H1266" s="279"/>
      <c r="I1266" s="276" t="s">
        <v>4631</v>
      </c>
      <c r="J1266" s="85"/>
      <c r="K1266" s="389"/>
    </row>
    <row r="1267" spans="1:11" ht="22.5" x14ac:dyDescent="0.25">
      <c r="A1267" s="206">
        <v>1</v>
      </c>
      <c r="B1267" s="233" t="s">
        <v>3248</v>
      </c>
      <c r="C1267" s="240" t="s">
        <v>1233</v>
      </c>
      <c r="D1267" s="97"/>
      <c r="E1267" s="97"/>
      <c r="F1267" s="29"/>
      <c r="G1267" s="219">
        <v>3900000</v>
      </c>
      <c r="H1267" s="279"/>
      <c r="I1267" s="276" t="s">
        <v>4631</v>
      </c>
      <c r="J1267" s="92">
        <v>0</v>
      </c>
      <c r="K1267" s="206"/>
    </row>
    <row r="1268" spans="1:11" ht="22.5" x14ac:dyDescent="0.25">
      <c r="A1268" s="206">
        <v>2</v>
      </c>
      <c r="B1268" s="233" t="s">
        <v>3249</v>
      </c>
      <c r="C1268" s="240" t="s">
        <v>1234</v>
      </c>
      <c r="D1268" s="97"/>
      <c r="E1268" s="97"/>
      <c r="F1268" s="29"/>
      <c r="G1268" s="219">
        <v>1500000</v>
      </c>
      <c r="H1268" s="279"/>
      <c r="I1268" s="276" t="s">
        <v>4631</v>
      </c>
      <c r="J1268" s="92">
        <v>0</v>
      </c>
      <c r="K1268" s="206"/>
    </row>
    <row r="1269" spans="1:11" ht="22.5" x14ac:dyDescent="0.25">
      <c r="A1269" s="206">
        <v>3</v>
      </c>
      <c r="B1269" s="233" t="s">
        <v>3250</v>
      </c>
      <c r="C1269" s="240" t="s">
        <v>1235</v>
      </c>
      <c r="D1269" s="97"/>
      <c r="E1269" s="97"/>
      <c r="F1269" s="29"/>
      <c r="G1269" s="219">
        <v>6570000</v>
      </c>
      <c r="H1269" s="279"/>
      <c r="I1269" s="276" t="s">
        <v>4631</v>
      </c>
      <c r="J1269" s="92">
        <v>0</v>
      </c>
      <c r="K1269" s="206"/>
    </row>
    <row r="1270" spans="1:11" ht="22.5" x14ac:dyDescent="0.25">
      <c r="A1270" s="206">
        <v>4</v>
      </c>
      <c r="B1270" s="233" t="s">
        <v>3251</v>
      </c>
      <c r="C1270" s="240" t="s">
        <v>1236</v>
      </c>
      <c r="D1270" s="97"/>
      <c r="E1270" s="97"/>
      <c r="F1270" s="29"/>
      <c r="G1270" s="219">
        <v>3450000</v>
      </c>
      <c r="H1270" s="279"/>
      <c r="I1270" s="276" t="s">
        <v>4631</v>
      </c>
      <c r="J1270" s="92">
        <v>0</v>
      </c>
      <c r="K1270" s="206"/>
    </row>
    <row r="1271" spans="1:11" x14ac:dyDescent="0.25">
      <c r="A1271" s="208" t="s">
        <v>294</v>
      </c>
      <c r="B1271" s="52"/>
      <c r="C1271" s="237"/>
      <c r="D1271" s="95"/>
      <c r="E1271" s="95"/>
      <c r="F1271" s="220"/>
      <c r="G1271" s="281">
        <v>15420000</v>
      </c>
      <c r="H1271" s="279"/>
      <c r="I1271" s="276"/>
      <c r="J1271" s="97"/>
      <c r="K1271" s="207"/>
    </row>
    <row r="1272" spans="1:11" ht="21" x14ac:dyDescent="0.25">
      <c r="A1272" s="208" t="s">
        <v>296</v>
      </c>
      <c r="B1272" s="52"/>
      <c r="C1272" s="237"/>
      <c r="D1272" s="88">
        <v>194073610.13999999</v>
      </c>
      <c r="E1272" s="88">
        <v>230925000</v>
      </c>
      <c r="F1272" s="278">
        <v>813000000</v>
      </c>
      <c r="G1272" s="278">
        <v>959599496</v>
      </c>
      <c r="H1272" s="279"/>
      <c r="I1272" s="276"/>
      <c r="J1272" s="97"/>
      <c r="K1272" s="207"/>
    </row>
    <row r="1273" spans="1:11" x14ac:dyDescent="0.25">
      <c r="A1273" s="269">
        <v>52</v>
      </c>
      <c r="B1273" s="589" t="s">
        <v>1237</v>
      </c>
      <c r="C1273" s="590"/>
      <c r="D1273" s="590"/>
      <c r="E1273" s="590"/>
      <c r="F1273" s="590"/>
      <c r="G1273" s="591"/>
      <c r="H1273" s="279"/>
      <c r="I1273" s="276"/>
      <c r="J1273" s="85"/>
      <c r="K1273" s="389"/>
    </row>
    <row r="1274" spans="1:11" x14ac:dyDescent="0.25">
      <c r="A1274" s="270"/>
      <c r="B1274" s="592" t="s">
        <v>255</v>
      </c>
      <c r="C1274" s="593"/>
      <c r="D1274" s="86"/>
      <c r="E1274" s="86"/>
      <c r="F1274" s="277"/>
      <c r="G1274" s="277"/>
      <c r="H1274" s="279"/>
      <c r="I1274" s="276"/>
      <c r="J1274" s="86"/>
      <c r="K1274" s="390"/>
    </row>
    <row r="1275" spans="1:11" x14ac:dyDescent="0.25">
      <c r="A1275" s="271"/>
      <c r="B1275" s="231" t="s">
        <v>3252</v>
      </c>
      <c r="C1275" s="232" t="s">
        <v>1238</v>
      </c>
      <c r="D1275" s="87">
        <v>0</v>
      </c>
      <c r="E1275" s="87">
        <v>0</v>
      </c>
      <c r="F1275" s="278">
        <v>35000000</v>
      </c>
      <c r="G1275" s="278">
        <v>45000000</v>
      </c>
      <c r="H1275" s="279"/>
      <c r="I1275" s="276"/>
      <c r="J1275" s="85"/>
      <c r="K1275" s="389"/>
    </row>
    <row r="1276" spans="1:11" ht="22.5" x14ac:dyDescent="0.25">
      <c r="A1276" s="206">
        <v>1</v>
      </c>
      <c r="B1276" s="233" t="s">
        <v>3253</v>
      </c>
      <c r="C1276" s="234" t="s">
        <v>1239</v>
      </c>
      <c r="D1276" s="90">
        <v>0</v>
      </c>
      <c r="E1276" s="90">
        <v>0</v>
      </c>
      <c r="F1276" s="219">
        <v>25000000</v>
      </c>
      <c r="G1276" s="218">
        <v>0</v>
      </c>
      <c r="H1276" s="279"/>
      <c r="I1276" s="276" t="s">
        <v>4631</v>
      </c>
      <c r="J1276" s="89" t="s">
        <v>16</v>
      </c>
      <c r="K1276" s="206"/>
    </row>
    <row r="1277" spans="1:11" ht="22.5" x14ac:dyDescent="0.25">
      <c r="A1277" s="206">
        <v>2</v>
      </c>
      <c r="B1277" s="233" t="s">
        <v>3254</v>
      </c>
      <c r="C1277" s="234" t="s">
        <v>1240</v>
      </c>
      <c r="D1277" s="90">
        <v>0</v>
      </c>
      <c r="E1277" s="90">
        <v>0</v>
      </c>
      <c r="F1277" s="218">
        <v>0</v>
      </c>
      <c r="G1277" s="219">
        <v>20000000</v>
      </c>
      <c r="H1277" s="279"/>
      <c r="I1277" s="276" t="s">
        <v>4631</v>
      </c>
      <c r="J1277" s="89" t="s">
        <v>16</v>
      </c>
      <c r="K1277" s="206"/>
    </row>
    <row r="1278" spans="1:11" ht="22.5" x14ac:dyDescent="0.25">
      <c r="A1278" s="206">
        <v>3</v>
      </c>
      <c r="B1278" s="233" t="s">
        <v>3255</v>
      </c>
      <c r="C1278" s="234" t="s">
        <v>1241</v>
      </c>
      <c r="D1278" s="90">
        <v>0</v>
      </c>
      <c r="E1278" s="90">
        <v>0</v>
      </c>
      <c r="F1278" s="219">
        <v>10000000</v>
      </c>
      <c r="G1278" s="219">
        <v>25000000</v>
      </c>
      <c r="H1278" s="279"/>
      <c r="I1278" s="276" t="s">
        <v>4631</v>
      </c>
      <c r="J1278" s="89" t="s">
        <v>16</v>
      </c>
      <c r="K1278" s="206"/>
    </row>
    <row r="1279" spans="1:11" x14ac:dyDescent="0.25">
      <c r="A1279" s="208" t="s">
        <v>294</v>
      </c>
      <c r="B1279" s="52"/>
      <c r="C1279" s="237"/>
      <c r="D1279" s="96">
        <v>0</v>
      </c>
      <c r="E1279" s="96">
        <v>0</v>
      </c>
      <c r="F1279" s="281">
        <v>35000000</v>
      </c>
      <c r="G1279" s="281">
        <v>45000000</v>
      </c>
      <c r="H1279" s="279"/>
      <c r="I1279" s="276"/>
      <c r="J1279" s="94"/>
      <c r="K1279" s="391"/>
    </row>
    <row r="1280" spans="1:11" x14ac:dyDescent="0.25">
      <c r="A1280" s="270"/>
      <c r="B1280" s="235" t="s">
        <v>295</v>
      </c>
      <c r="C1280" s="236"/>
      <c r="D1280" s="86"/>
      <c r="E1280" s="86"/>
      <c r="F1280" s="277"/>
      <c r="G1280" s="277"/>
      <c r="H1280" s="279"/>
      <c r="I1280" s="276"/>
      <c r="J1280" s="86"/>
      <c r="K1280" s="390"/>
    </row>
    <row r="1281" spans="1:11" x14ac:dyDescent="0.25">
      <c r="A1281" s="208" t="s">
        <v>294</v>
      </c>
      <c r="B1281" s="52"/>
      <c r="C1281" s="237"/>
      <c r="D1281" s="95"/>
      <c r="E1281" s="95"/>
      <c r="F1281" s="220"/>
      <c r="G1281" s="282">
        <v>0</v>
      </c>
      <c r="H1281" s="279"/>
      <c r="I1281" s="276"/>
      <c r="J1281" s="97"/>
      <c r="K1281" s="207"/>
    </row>
    <row r="1282" spans="1:11" ht="21" x14ac:dyDescent="0.25">
      <c r="A1282" s="208" t="s">
        <v>296</v>
      </c>
      <c r="B1282" s="52"/>
      <c r="C1282" s="237"/>
      <c r="D1282" s="87">
        <v>0</v>
      </c>
      <c r="E1282" s="87">
        <v>0</v>
      </c>
      <c r="F1282" s="278">
        <v>35000000</v>
      </c>
      <c r="G1282" s="278">
        <v>45000000</v>
      </c>
      <c r="H1282" s="279"/>
      <c r="I1282" s="276"/>
      <c r="J1282" s="97"/>
      <c r="K1282" s="207"/>
    </row>
    <row r="1283" spans="1:11" x14ac:dyDescent="0.25">
      <c r="A1283" s="269">
        <v>53</v>
      </c>
      <c r="B1283" s="619" t="s">
        <v>1242</v>
      </c>
      <c r="C1283" s="620"/>
      <c r="D1283" s="620"/>
      <c r="E1283" s="620"/>
      <c r="F1283" s="620"/>
      <c r="G1283" s="621"/>
      <c r="H1283" s="279"/>
      <c r="I1283" s="276"/>
      <c r="J1283" s="85"/>
      <c r="K1283" s="389"/>
    </row>
    <row r="1284" spans="1:11" x14ac:dyDescent="0.25">
      <c r="A1284" s="270"/>
      <c r="B1284" s="616" t="s">
        <v>255</v>
      </c>
      <c r="C1284" s="617"/>
      <c r="D1284" s="617"/>
      <c r="E1284" s="617"/>
      <c r="F1284" s="617"/>
      <c r="G1284" s="618"/>
      <c r="H1284" s="279"/>
      <c r="I1284" s="276"/>
      <c r="J1284" s="86"/>
      <c r="K1284" s="390"/>
    </row>
    <row r="1285" spans="1:11" x14ac:dyDescent="0.25">
      <c r="A1285" s="271"/>
      <c r="B1285" s="231" t="s">
        <v>3256</v>
      </c>
      <c r="C1285" s="232" t="s">
        <v>1243</v>
      </c>
      <c r="D1285" s="87">
        <v>0</v>
      </c>
      <c r="E1285" s="87">
        <v>0</v>
      </c>
      <c r="F1285" s="278">
        <v>60000000</v>
      </c>
      <c r="G1285" s="278">
        <v>60000000</v>
      </c>
      <c r="H1285" s="279"/>
      <c r="I1285" s="276"/>
      <c r="J1285" s="85"/>
      <c r="K1285" s="389"/>
    </row>
    <row r="1286" spans="1:11" ht="22.5" x14ac:dyDescent="0.25">
      <c r="A1286" s="206">
        <v>1</v>
      </c>
      <c r="B1286" s="233" t="s">
        <v>3257</v>
      </c>
      <c r="C1286" s="234" t="s">
        <v>1244</v>
      </c>
      <c r="D1286" s="90">
        <v>0</v>
      </c>
      <c r="E1286" s="90">
        <v>0</v>
      </c>
      <c r="F1286" s="219">
        <v>60000000</v>
      </c>
      <c r="G1286" s="219">
        <v>60000000</v>
      </c>
      <c r="H1286" s="279"/>
      <c r="I1286" s="276" t="s">
        <v>4631</v>
      </c>
      <c r="J1286" s="89" t="s">
        <v>16</v>
      </c>
      <c r="K1286" s="206"/>
    </row>
    <row r="1287" spans="1:11" x14ac:dyDescent="0.25">
      <c r="A1287" s="208" t="s">
        <v>294</v>
      </c>
      <c r="B1287" s="52"/>
      <c r="C1287" s="237"/>
      <c r="D1287" s="96">
        <v>0</v>
      </c>
      <c r="E1287" s="96">
        <v>0</v>
      </c>
      <c r="F1287" s="281">
        <v>60000000</v>
      </c>
      <c r="G1287" s="281">
        <v>60000000</v>
      </c>
      <c r="H1287" s="279"/>
      <c r="I1287" s="276"/>
      <c r="J1287" s="94"/>
      <c r="K1287" s="391"/>
    </row>
    <row r="1288" spans="1:11" x14ac:dyDescent="0.25">
      <c r="A1288" s="270"/>
      <c r="B1288" s="235" t="s">
        <v>295</v>
      </c>
      <c r="C1288" s="236"/>
      <c r="D1288" s="86"/>
      <c r="E1288" s="86"/>
      <c r="F1288" s="277"/>
      <c r="G1288" s="277"/>
      <c r="H1288" s="279"/>
      <c r="I1288" s="276"/>
      <c r="J1288" s="86"/>
      <c r="K1288" s="390"/>
    </row>
    <row r="1289" spans="1:11" x14ac:dyDescent="0.25">
      <c r="A1289" s="208" t="s">
        <v>294</v>
      </c>
      <c r="B1289" s="52"/>
      <c r="C1289" s="237"/>
      <c r="D1289" s="95"/>
      <c r="E1289" s="95"/>
      <c r="F1289" s="220"/>
      <c r="G1289" s="282">
        <v>0</v>
      </c>
      <c r="H1289" s="279"/>
      <c r="I1289" s="276"/>
      <c r="J1289" s="97"/>
      <c r="K1289" s="207"/>
    </row>
    <row r="1290" spans="1:11" ht="21" x14ac:dyDescent="0.25">
      <c r="A1290" s="208" t="s">
        <v>296</v>
      </c>
      <c r="B1290" s="52"/>
      <c r="C1290" s="237"/>
      <c r="D1290" s="87">
        <v>0</v>
      </c>
      <c r="E1290" s="87">
        <v>0</v>
      </c>
      <c r="F1290" s="278">
        <v>60000000</v>
      </c>
      <c r="G1290" s="278">
        <v>60000000</v>
      </c>
      <c r="H1290" s="279"/>
      <c r="I1290" s="276"/>
      <c r="J1290" s="97"/>
      <c r="K1290" s="207"/>
    </row>
    <row r="1291" spans="1:11" x14ac:dyDescent="0.25">
      <c r="A1291" s="269">
        <v>54</v>
      </c>
      <c r="B1291" s="589" t="s">
        <v>1245</v>
      </c>
      <c r="C1291" s="590"/>
      <c r="D1291" s="590"/>
      <c r="E1291" s="590"/>
      <c r="F1291" s="590"/>
      <c r="G1291" s="591"/>
      <c r="H1291" s="279"/>
      <c r="I1291" s="276"/>
      <c r="J1291" s="85"/>
      <c r="K1291" s="389"/>
    </row>
    <row r="1292" spans="1:11" x14ac:dyDescent="0.25">
      <c r="A1292" s="270"/>
      <c r="B1292" s="592" t="s">
        <v>255</v>
      </c>
      <c r="C1292" s="593"/>
      <c r="D1292" s="86"/>
      <c r="E1292" s="86"/>
      <c r="F1292" s="277"/>
      <c r="G1292" s="277"/>
      <c r="H1292" s="279"/>
      <c r="I1292" s="276"/>
      <c r="J1292" s="86"/>
      <c r="K1292" s="390"/>
    </row>
    <row r="1293" spans="1:11" x14ac:dyDescent="0.25">
      <c r="A1293" s="271"/>
      <c r="B1293" s="231" t="s">
        <v>3258</v>
      </c>
      <c r="C1293" s="232" t="s">
        <v>1246</v>
      </c>
      <c r="D1293" s="87">
        <v>0</v>
      </c>
      <c r="E1293" s="87">
        <v>0</v>
      </c>
      <c r="F1293" s="278">
        <v>2000000</v>
      </c>
      <c r="G1293" s="278">
        <v>700000</v>
      </c>
      <c r="H1293" s="279"/>
      <c r="I1293" s="276"/>
      <c r="J1293" s="85"/>
      <c r="K1293" s="389"/>
    </row>
    <row r="1294" spans="1:11" ht="22.5" x14ac:dyDescent="0.25">
      <c r="A1294" s="206">
        <v>1</v>
      </c>
      <c r="B1294" s="233" t="s">
        <v>3259</v>
      </c>
      <c r="C1294" s="234" t="s">
        <v>1247</v>
      </c>
      <c r="D1294" s="90">
        <v>0</v>
      </c>
      <c r="E1294" s="90">
        <v>0</v>
      </c>
      <c r="F1294" s="219">
        <v>2000000</v>
      </c>
      <c r="G1294" s="219">
        <v>700000</v>
      </c>
      <c r="H1294" s="279"/>
      <c r="I1294" s="276" t="s">
        <v>4631</v>
      </c>
      <c r="J1294" s="92">
        <v>0</v>
      </c>
      <c r="K1294" s="206"/>
    </row>
    <row r="1295" spans="1:11" x14ac:dyDescent="0.25">
      <c r="A1295" s="271"/>
      <c r="B1295" s="231" t="s">
        <v>3260</v>
      </c>
      <c r="C1295" s="232" t="s">
        <v>1248</v>
      </c>
      <c r="D1295" s="88">
        <v>230988448.86000001</v>
      </c>
      <c r="E1295" s="88">
        <v>288216331.72000003</v>
      </c>
      <c r="F1295" s="278">
        <v>392000000</v>
      </c>
      <c r="G1295" s="278">
        <v>6953500000</v>
      </c>
      <c r="H1295" s="279"/>
      <c r="I1295" s="276"/>
      <c r="J1295" s="85"/>
      <c r="K1295" s="389"/>
    </row>
    <row r="1296" spans="1:11" ht="22.5" hidden="1" x14ac:dyDescent="0.25">
      <c r="A1296" s="206">
        <v>2</v>
      </c>
      <c r="B1296" s="233" t="s">
        <v>3261</v>
      </c>
      <c r="C1296" s="234" t="s">
        <v>1249</v>
      </c>
      <c r="D1296" s="90">
        <v>0</v>
      </c>
      <c r="E1296" s="90">
        <v>0</v>
      </c>
      <c r="F1296" s="218">
        <v>0</v>
      </c>
      <c r="G1296" s="218">
        <v>0</v>
      </c>
      <c r="H1296" s="279"/>
      <c r="I1296" s="276" t="s">
        <v>4631</v>
      </c>
      <c r="J1296" s="89" t="s">
        <v>16</v>
      </c>
      <c r="K1296" s="206"/>
    </row>
    <row r="1297" spans="1:11" ht="22.5" x14ac:dyDescent="0.25">
      <c r="A1297" s="206">
        <v>3</v>
      </c>
      <c r="B1297" s="233" t="s">
        <v>3262</v>
      </c>
      <c r="C1297" s="234" t="s">
        <v>1250</v>
      </c>
      <c r="D1297" s="91">
        <v>230988448.86000001</v>
      </c>
      <c r="E1297" s="91">
        <v>288216331.72000003</v>
      </c>
      <c r="F1297" s="219">
        <v>382000000</v>
      </c>
      <c r="G1297" s="219">
        <v>450000000</v>
      </c>
      <c r="H1297" s="279"/>
      <c r="I1297" s="276" t="s">
        <v>4631</v>
      </c>
      <c r="J1297" s="89" t="s">
        <v>16</v>
      </c>
      <c r="K1297" s="206"/>
    </row>
    <row r="1298" spans="1:11" ht="22.5" x14ac:dyDescent="0.25">
      <c r="A1298" s="206">
        <v>4</v>
      </c>
      <c r="B1298" s="233" t="s">
        <v>3263</v>
      </c>
      <c r="C1298" s="234" t="s">
        <v>1251</v>
      </c>
      <c r="D1298" s="90">
        <v>0</v>
      </c>
      <c r="E1298" s="90">
        <v>0</v>
      </c>
      <c r="F1298" s="219">
        <v>10000000</v>
      </c>
      <c r="G1298" s="219">
        <v>3500000</v>
      </c>
      <c r="H1298" s="279"/>
      <c r="I1298" s="276" t="s">
        <v>4631</v>
      </c>
      <c r="J1298" s="89" t="s">
        <v>16</v>
      </c>
      <c r="K1298" s="206"/>
    </row>
    <row r="1299" spans="1:11" ht="22.5" x14ac:dyDescent="0.25">
      <c r="A1299" s="206">
        <v>5</v>
      </c>
      <c r="B1299" s="233" t="s">
        <v>3264</v>
      </c>
      <c r="C1299" s="234" t="s">
        <v>1252</v>
      </c>
      <c r="D1299" s="90">
        <v>0</v>
      </c>
      <c r="E1299" s="90">
        <v>0</v>
      </c>
      <c r="F1299" s="218">
        <v>0</v>
      </c>
      <c r="G1299" s="219">
        <v>150000000</v>
      </c>
      <c r="H1299" s="279"/>
      <c r="I1299" s="276" t="s">
        <v>4631</v>
      </c>
      <c r="J1299" s="92">
        <v>0</v>
      </c>
      <c r="K1299" s="206"/>
    </row>
    <row r="1300" spans="1:11" ht="22.5" x14ac:dyDescent="0.25">
      <c r="A1300" s="206">
        <v>6</v>
      </c>
      <c r="B1300" s="233" t="s">
        <v>3265</v>
      </c>
      <c r="C1300" s="234" t="s">
        <v>309</v>
      </c>
      <c r="D1300" s="90">
        <v>0</v>
      </c>
      <c r="E1300" s="90">
        <v>0</v>
      </c>
      <c r="F1300" s="218">
        <v>0</v>
      </c>
      <c r="G1300" s="219">
        <v>2000000000</v>
      </c>
      <c r="H1300" s="279"/>
      <c r="I1300" s="276" t="s">
        <v>4631</v>
      </c>
      <c r="J1300" s="92">
        <v>0</v>
      </c>
      <c r="K1300" s="206"/>
    </row>
    <row r="1301" spans="1:11" ht="22.5" x14ac:dyDescent="0.25">
      <c r="A1301" s="206">
        <v>7</v>
      </c>
      <c r="B1301" s="233" t="s">
        <v>3266</v>
      </c>
      <c r="C1301" s="234" t="s">
        <v>1253</v>
      </c>
      <c r="D1301" s="90">
        <v>0</v>
      </c>
      <c r="E1301" s="90">
        <v>0</v>
      </c>
      <c r="F1301" s="218">
        <v>0</v>
      </c>
      <c r="G1301" s="219">
        <v>50000000</v>
      </c>
      <c r="H1301" s="279"/>
      <c r="I1301" s="276" t="s">
        <v>4631</v>
      </c>
      <c r="J1301" s="92">
        <v>0</v>
      </c>
      <c r="K1301" s="206"/>
    </row>
    <row r="1302" spans="1:11" ht="22.5" x14ac:dyDescent="0.25">
      <c r="A1302" s="206">
        <v>8</v>
      </c>
      <c r="B1302" s="233" t="s">
        <v>3267</v>
      </c>
      <c r="C1302" s="234" t="s">
        <v>1254</v>
      </c>
      <c r="D1302" s="90">
        <v>0</v>
      </c>
      <c r="E1302" s="90">
        <v>0</v>
      </c>
      <c r="F1302" s="218">
        <v>0</v>
      </c>
      <c r="G1302" s="219">
        <v>300000000</v>
      </c>
      <c r="H1302" s="279"/>
      <c r="I1302" s="276" t="s">
        <v>4631</v>
      </c>
      <c r="J1302" s="92">
        <v>0</v>
      </c>
      <c r="K1302" s="206"/>
    </row>
    <row r="1303" spans="1:11" ht="22.5" x14ac:dyDescent="0.25">
      <c r="A1303" s="206">
        <v>9</v>
      </c>
      <c r="B1303" s="233" t="s">
        <v>3268</v>
      </c>
      <c r="C1303" s="234" t="s">
        <v>1255</v>
      </c>
      <c r="D1303" s="90">
        <v>0</v>
      </c>
      <c r="E1303" s="90">
        <v>0</v>
      </c>
      <c r="F1303" s="218">
        <v>0</v>
      </c>
      <c r="G1303" s="219">
        <v>4000000000</v>
      </c>
      <c r="H1303" s="279"/>
      <c r="I1303" s="276" t="s">
        <v>4631</v>
      </c>
      <c r="J1303" s="92">
        <v>0</v>
      </c>
      <c r="K1303" s="206"/>
    </row>
    <row r="1304" spans="1:11" x14ac:dyDescent="0.25">
      <c r="A1304" s="271"/>
      <c r="B1304" s="231" t="s">
        <v>3269</v>
      </c>
      <c r="C1304" s="232" t="s">
        <v>1256</v>
      </c>
      <c r="D1304" s="88">
        <v>22691000</v>
      </c>
      <c r="E1304" s="88">
        <v>11717107.779999999</v>
      </c>
      <c r="F1304" s="278">
        <v>36000000</v>
      </c>
      <c r="G1304" s="278">
        <v>24100000</v>
      </c>
      <c r="H1304" s="279"/>
      <c r="I1304" s="276"/>
      <c r="J1304" s="85"/>
      <c r="K1304" s="389"/>
    </row>
    <row r="1305" spans="1:11" ht="22.5" x14ac:dyDescent="0.25">
      <c r="A1305" s="206">
        <v>10</v>
      </c>
      <c r="B1305" s="233" t="s">
        <v>3270</v>
      </c>
      <c r="C1305" s="234" t="s">
        <v>1257</v>
      </c>
      <c r="D1305" s="90">
        <v>0</v>
      </c>
      <c r="E1305" s="91">
        <v>4030350</v>
      </c>
      <c r="F1305" s="219">
        <v>5000000</v>
      </c>
      <c r="G1305" s="219">
        <v>1700000</v>
      </c>
      <c r="H1305" s="279"/>
      <c r="I1305" s="276" t="s">
        <v>4631</v>
      </c>
      <c r="J1305" s="89" t="s">
        <v>16</v>
      </c>
      <c r="K1305" s="206"/>
    </row>
    <row r="1306" spans="1:11" ht="22.5" x14ac:dyDescent="0.25">
      <c r="A1306" s="206">
        <v>11</v>
      </c>
      <c r="B1306" s="233" t="s">
        <v>3271</v>
      </c>
      <c r="C1306" s="234" t="s">
        <v>1258</v>
      </c>
      <c r="D1306" s="91">
        <v>8732250</v>
      </c>
      <c r="E1306" s="91">
        <v>5225000</v>
      </c>
      <c r="F1306" s="219">
        <v>10000000</v>
      </c>
      <c r="G1306" s="219">
        <v>10000000</v>
      </c>
      <c r="H1306" s="279"/>
      <c r="I1306" s="276" t="s">
        <v>4631</v>
      </c>
      <c r="J1306" s="89" t="s">
        <v>16</v>
      </c>
      <c r="K1306" s="206"/>
    </row>
    <row r="1307" spans="1:11" ht="22.5" x14ac:dyDescent="0.25">
      <c r="A1307" s="206">
        <v>12</v>
      </c>
      <c r="B1307" s="233" t="s">
        <v>3272</v>
      </c>
      <c r="C1307" s="234" t="s">
        <v>1259</v>
      </c>
      <c r="D1307" s="90">
        <v>0</v>
      </c>
      <c r="E1307" s="90">
        <v>0</v>
      </c>
      <c r="F1307" s="219">
        <v>1000000</v>
      </c>
      <c r="G1307" s="219">
        <v>500000</v>
      </c>
      <c r="H1307" s="279"/>
      <c r="I1307" s="276" t="s">
        <v>4631</v>
      </c>
      <c r="J1307" s="89" t="s">
        <v>16</v>
      </c>
      <c r="K1307" s="206"/>
    </row>
    <row r="1308" spans="1:11" ht="22.5" x14ac:dyDescent="0.25">
      <c r="A1308" s="206">
        <v>13</v>
      </c>
      <c r="B1308" s="233" t="s">
        <v>3273</v>
      </c>
      <c r="C1308" s="234" t="s">
        <v>1260</v>
      </c>
      <c r="D1308" s="91">
        <v>6740450</v>
      </c>
      <c r="E1308" s="90">
        <v>0</v>
      </c>
      <c r="F1308" s="219">
        <v>5000000</v>
      </c>
      <c r="G1308" s="219">
        <v>1700000</v>
      </c>
      <c r="H1308" s="279"/>
      <c r="I1308" s="276" t="s">
        <v>4631</v>
      </c>
      <c r="J1308" s="89" t="s">
        <v>16</v>
      </c>
      <c r="K1308" s="206"/>
    </row>
    <row r="1309" spans="1:11" ht="22.5" x14ac:dyDescent="0.25">
      <c r="A1309" s="206">
        <v>14</v>
      </c>
      <c r="B1309" s="233" t="s">
        <v>3274</v>
      </c>
      <c r="C1309" s="234" t="s">
        <v>1261</v>
      </c>
      <c r="D1309" s="90">
        <v>0</v>
      </c>
      <c r="E1309" s="90">
        <v>0</v>
      </c>
      <c r="F1309" s="219">
        <v>5000000</v>
      </c>
      <c r="G1309" s="219">
        <v>1700000</v>
      </c>
      <c r="H1309" s="279"/>
      <c r="I1309" s="276" t="s">
        <v>4631</v>
      </c>
      <c r="J1309" s="89" t="s">
        <v>16</v>
      </c>
      <c r="K1309" s="206"/>
    </row>
    <row r="1310" spans="1:11" ht="22.5" x14ac:dyDescent="0.25">
      <c r="A1310" s="206">
        <v>15</v>
      </c>
      <c r="B1310" s="233" t="s">
        <v>3275</v>
      </c>
      <c r="C1310" s="234" t="s">
        <v>1262</v>
      </c>
      <c r="D1310" s="91">
        <v>7218300</v>
      </c>
      <c r="E1310" s="91">
        <v>2461757.7799999998</v>
      </c>
      <c r="F1310" s="219">
        <v>10000000</v>
      </c>
      <c r="G1310" s="219">
        <v>8500000</v>
      </c>
      <c r="H1310" s="279"/>
      <c r="I1310" s="276" t="s">
        <v>4631</v>
      </c>
      <c r="J1310" s="89" t="s">
        <v>16</v>
      </c>
      <c r="K1310" s="206"/>
    </row>
    <row r="1311" spans="1:11" x14ac:dyDescent="0.25">
      <c r="A1311" s="271"/>
      <c r="B1311" s="231" t="s">
        <v>3276</v>
      </c>
      <c r="C1311" s="232" t="s">
        <v>265</v>
      </c>
      <c r="D1311" s="88">
        <v>1637250</v>
      </c>
      <c r="E1311" s="88">
        <v>2537799.7799999998</v>
      </c>
      <c r="F1311" s="278">
        <v>5000000</v>
      </c>
      <c r="G1311" s="278">
        <v>1700000</v>
      </c>
      <c r="H1311" s="279"/>
      <c r="I1311" s="276"/>
      <c r="J1311" s="85"/>
      <c r="K1311" s="389"/>
    </row>
    <row r="1312" spans="1:11" ht="22.5" x14ac:dyDescent="0.25">
      <c r="A1312" s="206">
        <v>16</v>
      </c>
      <c r="B1312" s="233" t="s">
        <v>3277</v>
      </c>
      <c r="C1312" s="234" t="s">
        <v>1263</v>
      </c>
      <c r="D1312" s="91">
        <v>1637250</v>
      </c>
      <c r="E1312" s="91">
        <v>2537799.7799999998</v>
      </c>
      <c r="F1312" s="219">
        <v>5000000</v>
      </c>
      <c r="G1312" s="219">
        <v>1700000</v>
      </c>
      <c r="H1312" s="279"/>
      <c r="I1312" s="276" t="s">
        <v>4631</v>
      </c>
      <c r="J1312" s="89" t="s">
        <v>16</v>
      </c>
      <c r="K1312" s="206"/>
    </row>
    <row r="1313" spans="1:11" x14ac:dyDescent="0.25">
      <c r="A1313" s="208" t="s">
        <v>294</v>
      </c>
      <c r="B1313" s="52"/>
      <c r="C1313" s="237"/>
      <c r="D1313" s="93">
        <v>255316698.86000001</v>
      </c>
      <c r="E1313" s="93">
        <v>302471239.27999997</v>
      </c>
      <c r="F1313" s="281">
        <v>435000000</v>
      </c>
      <c r="G1313" s="281">
        <v>6980000000</v>
      </c>
      <c r="H1313" s="279"/>
      <c r="I1313" s="276"/>
      <c r="J1313" s="94"/>
      <c r="K1313" s="391"/>
    </row>
    <row r="1314" spans="1:11" x14ac:dyDescent="0.25">
      <c r="A1314" s="270"/>
      <c r="B1314" s="235" t="s">
        <v>295</v>
      </c>
      <c r="C1314" s="236"/>
      <c r="D1314" s="86"/>
      <c r="E1314" s="86"/>
      <c r="F1314" s="277"/>
      <c r="G1314" s="277"/>
      <c r="H1314" s="279"/>
      <c r="I1314" s="276"/>
      <c r="J1314" s="86"/>
      <c r="K1314" s="390"/>
    </row>
    <row r="1315" spans="1:11" x14ac:dyDescent="0.25">
      <c r="A1315" s="208" t="s">
        <v>294</v>
      </c>
      <c r="B1315" s="52"/>
      <c r="C1315" s="237"/>
      <c r="D1315" s="95"/>
      <c r="E1315" s="95"/>
      <c r="F1315" s="220"/>
      <c r="G1315" s="282">
        <v>0</v>
      </c>
      <c r="H1315" s="279"/>
      <c r="I1315" s="276"/>
      <c r="J1315" s="97"/>
      <c r="K1315" s="207"/>
    </row>
    <row r="1316" spans="1:11" ht="21" x14ac:dyDescent="0.25">
      <c r="A1316" s="208" t="s">
        <v>296</v>
      </c>
      <c r="B1316" s="52"/>
      <c r="C1316" s="237"/>
      <c r="D1316" s="88">
        <v>255316698.86000001</v>
      </c>
      <c r="E1316" s="88">
        <v>302471239.27999997</v>
      </c>
      <c r="F1316" s="278">
        <v>435000000</v>
      </c>
      <c r="G1316" s="278">
        <v>6980000000</v>
      </c>
      <c r="H1316" s="279"/>
      <c r="I1316" s="276"/>
      <c r="J1316" s="97"/>
      <c r="K1316" s="207"/>
    </row>
    <row r="1317" spans="1:11" x14ac:dyDescent="0.25">
      <c r="A1317" s="269">
        <v>55</v>
      </c>
      <c r="B1317" s="589" t="s">
        <v>1264</v>
      </c>
      <c r="C1317" s="590"/>
      <c r="D1317" s="590"/>
      <c r="E1317" s="590"/>
      <c r="F1317" s="590"/>
      <c r="G1317" s="591"/>
      <c r="H1317" s="279"/>
      <c r="I1317" s="276"/>
      <c r="J1317" s="85"/>
      <c r="K1317" s="389"/>
    </row>
    <row r="1318" spans="1:11" x14ac:dyDescent="0.25">
      <c r="A1318" s="270"/>
      <c r="B1318" s="592" t="s">
        <v>255</v>
      </c>
      <c r="C1318" s="615"/>
      <c r="D1318" s="615"/>
      <c r="E1318" s="615"/>
      <c r="F1318" s="615"/>
      <c r="G1318" s="593"/>
      <c r="H1318" s="279"/>
      <c r="I1318" s="276"/>
      <c r="J1318" s="86"/>
      <c r="K1318" s="390"/>
    </row>
    <row r="1319" spans="1:11" x14ac:dyDescent="0.25">
      <c r="A1319" s="271"/>
      <c r="B1319" s="231" t="s">
        <v>3278</v>
      </c>
      <c r="C1319" s="232" t="s">
        <v>298</v>
      </c>
      <c r="D1319" s="87">
        <v>0</v>
      </c>
      <c r="E1319" s="88">
        <v>284000</v>
      </c>
      <c r="F1319" s="278">
        <v>1000000</v>
      </c>
      <c r="G1319" s="278">
        <v>2000000</v>
      </c>
      <c r="H1319" s="279"/>
      <c r="I1319" s="276"/>
      <c r="J1319" s="85"/>
      <c r="K1319" s="389"/>
    </row>
    <row r="1320" spans="1:11" ht="22.5" x14ac:dyDescent="0.25">
      <c r="A1320" s="206">
        <v>8</v>
      </c>
      <c r="B1320" s="233" t="s">
        <v>3279</v>
      </c>
      <c r="C1320" s="234" t="s">
        <v>345</v>
      </c>
      <c r="D1320" s="90">
        <v>0</v>
      </c>
      <c r="E1320" s="90">
        <v>0</v>
      </c>
      <c r="F1320" s="218">
        <v>0</v>
      </c>
      <c r="G1320" s="218">
        <v>0</v>
      </c>
      <c r="H1320" s="279"/>
      <c r="I1320" s="276" t="s">
        <v>4631</v>
      </c>
      <c r="J1320" s="92">
        <v>0</v>
      </c>
      <c r="K1320" s="206"/>
    </row>
    <row r="1321" spans="1:11" ht="22.5" x14ac:dyDescent="0.25">
      <c r="A1321" s="206">
        <v>9</v>
      </c>
      <c r="B1321" s="233" t="s">
        <v>3280</v>
      </c>
      <c r="C1321" s="234" t="s">
        <v>1265</v>
      </c>
      <c r="D1321" s="90">
        <v>0</v>
      </c>
      <c r="E1321" s="91">
        <v>284000</v>
      </c>
      <c r="F1321" s="219">
        <v>1000000</v>
      </c>
      <c r="G1321" s="219">
        <v>2000000</v>
      </c>
      <c r="H1321" s="279"/>
      <c r="I1321" s="276" t="s">
        <v>4631</v>
      </c>
      <c r="J1321" s="92">
        <v>0</v>
      </c>
      <c r="K1321" s="206"/>
    </row>
    <row r="1322" spans="1:11" ht="22.5" x14ac:dyDescent="0.25">
      <c r="A1322" s="271"/>
      <c r="B1322" s="231" t="s">
        <v>3281</v>
      </c>
      <c r="C1322" s="232" t="s">
        <v>1268</v>
      </c>
      <c r="D1322" s="88">
        <v>34604911.109999999</v>
      </c>
      <c r="E1322" s="88">
        <v>4275000</v>
      </c>
      <c r="F1322" s="278">
        <v>22000000</v>
      </c>
      <c r="G1322" s="278">
        <v>28000000</v>
      </c>
      <c r="H1322" s="279"/>
      <c r="I1322" s="276" t="s">
        <v>4631</v>
      </c>
      <c r="J1322" s="85"/>
      <c r="K1322" s="389"/>
    </row>
    <row r="1323" spans="1:11" ht="22.5" x14ac:dyDescent="0.25">
      <c r="A1323" s="206">
        <v>17</v>
      </c>
      <c r="B1323" s="233" t="s">
        <v>3282</v>
      </c>
      <c r="C1323" s="234" t="s">
        <v>1269</v>
      </c>
      <c r="D1323" s="91">
        <v>2959000</v>
      </c>
      <c r="E1323" s="91">
        <v>900000</v>
      </c>
      <c r="F1323" s="219">
        <v>2000000</v>
      </c>
      <c r="G1323" s="219">
        <v>2000000</v>
      </c>
      <c r="H1323" s="279"/>
      <c r="I1323" s="276" t="s">
        <v>4631</v>
      </c>
      <c r="J1323" s="89" t="s">
        <v>16</v>
      </c>
      <c r="K1323" s="206"/>
    </row>
    <row r="1324" spans="1:11" ht="22.5" x14ac:dyDescent="0.25">
      <c r="A1324" s="206">
        <v>18</v>
      </c>
      <c r="B1324" s="233" t="s">
        <v>3283</v>
      </c>
      <c r="C1324" s="234" t="s">
        <v>1270</v>
      </c>
      <c r="D1324" s="91">
        <v>22787511.109999999</v>
      </c>
      <c r="E1324" s="91">
        <v>980000</v>
      </c>
      <c r="F1324" s="219">
        <v>10000000</v>
      </c>
      <c r="G1324" s="219">
        <v>10000000</v>
      </c>
      <c r="H1324" s="279"/>
      <c r="I1324" s="276" t="s">
        <v>4631</v>
      </c>
      <c r="J1324" s="89" t="s">
        <v>16</v>
      </c>
      <c r="K1324" s="206"/>
    </row>
    <row r="1325" spans="1:11" ht="22.5" x14ac:dyDescent="0.25">
      <c r="A1325" s="206">
        <v>20</v>
      </c>
      <c r="B1325" s="233" t="s">
        <v>3284</v>
      </c>
      <c r="C1325" s="234" t="s">
        <v>1271</v>
      </c>
      <c r="D1325" s="91">
        <v>7130000</v>
      </c>
      <c r="E1325" s="90">
        <v>0</v>
      </c>
      <c r="F1325" s="218">
        <v>0</v>
      </c>
      <c r="G1325" s="219">
        <v>10000000</v>
      </c>
      <c r="H1325" s="279"/>
      <c r="I1325" s="276" t="s">
        <v>4631</v>
      </c>
      <c r="J1325" s="89" t="s">
        <v>16</v>
      </c>
      <c r="K1325" s="206"/>
    </row>
    <row r="1326" spans="1:11" ht="22.5" x14ac:dyDescent="0.25">
      <c r="A1326" s="206">
        <v>21</v>
      </c>
      <c r="B1326" s="233" t="s">
        <v>3285</v>
      </c>
      <c r="C1326" s="234" t="s">
        <v>1272</v>
      </c>
      <c r="D1326" s="91">
        <v>918000</v>
      </c>
      <c r="E1326" s="91">
        <v>2395000</v>
      </c>
      <c r="F1326" s="219">
        <v>5000000</v>
      </c>
      <c r="G1326" s="219">
        <v>5000000</v>
      </c>
      <c r="H1326" s="279"/>
      <c r="I1326" s="276" t="s">
        <v>4631</v>
      </c>
      <c r="J1326" s="89" t="s">
        <v>16</v>
      </c>
      <c r="K1326" s="206"/>
    </row>
    <row r="1327" spans="1:11" ht="22.5" x14ac:dyDescent="0.25">
      <c r="A1327" s="206">
        <v>22</v>
      </c>
      <c r="B1327" s="233" t="s">
        <v>3286</v>
      </c>
      <c r="C1327" s="234" t="s">
        <v>1273</v>
      </c>
      <c r="D1327" s="91">
        <v>810400</v>
      </c>
      <c r="E1327" s="90">
        <v>0</v>
      </c>
      <c r="F1327" s="219">
        <v>5000000</v>
      </c>
      <c r="G1327" s="219">
        <v>1000000</v>
      </c>
      <c r="H1327" s="279"/>
      <c r="I1327" s="276" t="s">
        <v>4631</v>
      </c>
      <c r="J1327" s="89" t="s">
        <v>16</v>
      </c>
      <c r="K1327" s="206"/>
    </row>
    <row r="1328" spans="1:11" x14ac:dyDescent="0.25">
      <c r="A1328" s="271"/>
      <c r="B1328" s="231" t="s">
        <v>3287</v>
      </c>
      <c r="C1328" s="232" t="s">
        <v>1274</v>
      </c>
      <c r="D1328" s="87">
        <v>0</v>
      </c>
      <c r="E1328" s="88">
        <v>6000000</v>
      </c>
      <c r="F1328" s="278">
        <v>60000000</v>
      </c>
      <c r="G1328" s="278">
        <v>40000000</v>
      </c>
      <c r="H1328" s="279"/>
      <c r="I1328" s="276"/>
      <c r="J1328" s="85"/>
      <c r="K1328" s="389"/>
    </row>
    <row r="1329" spans="1:11" ht="22.5" x14ac:dyDescent="0.25">
      <c r="A1329" s="206">
        <v>24</v>
      </c>
      <c r="B1329" s="233" t="s">
        <v>3288</v>
      </c>
      <c r="C1329" s="234" t="s">
        <v>1275</v>
      </c>
      <c r="D1329" s="90">
        <v>0</v>
      </c>
      <c r="E1329" s="91">
        <v>6000000</v>
      </c>
      <c r="F1329" s="219">
        <v>10000000</v>
      </c>
      <c r="G1329" s="219">
        <v>40000000</v>
      </c>
      <c r="H1329" s="279"/>
      <c r="I1329" s="276" t="s">
        <v>4631</v>
      </c>
      <c r="J1329" s="92">
        <v>0</v>
      </c>
      <c r="K1329" s="206"/>
    </row>
    <row r="1330" spans="1:11" ht="16.899999999999999" customHeight="1" x14ac:dyDescent="0.25">
      <c r="A1330" s="206">
        <v>25</v>
      </c>
      <c r="B1330" s="233" t="s">
        <v>3289</v>
      </c>
      <c r="C1330" s="234" t="s">
        <v>1276</v>
      </c>
      <c r="D1330" s="90">
        <v>0</v>
      </c>
      <c r="E1330" s="90">
        <v>0</v>
      </c>
      <c r="F1330" s="219">
        <v>50000000</v>
      </c>
      <c r="G1330" s="218">
        <v>0</v>
      </c>
      <c r="H1330" s="279"/>
      <c r="I1330" s="276" t="s">
        <v>6061</v>
      </c>
      <c r="J1330" s="92">
        <v>0</v>
      </c>
      <c r="K1330" s="206"/>
    </row>
    <row r="1331" spans="1:11" x14ac:dyDescent="0.25">
      <c r="A1331" s="271"/>
      <c r="B1331" s="231" t="s">
        <v>3290</v>
      </c>
      <c r="C1331" s="232" t="s">
        <v>664</v>
      </c>
      <c r="D1331" s="87">
        <v>0</v>
      </c>
      <c r="E1331" s="87">
        <v>0</v>
      </c>
      <c r="F1331" s="280">
        <v>0</v>
      </c>
      <c r="G1331" s="278">
        <v>10000000</v>
      </c>
      <c r="H1331" s="279"/>
      <c r="I1331" s="276"/>
      <c r="J1331" s="85"/>
      <c r="K1331" s="389"/>
    </row>
    <row r="1332" spans="1:11" ht="22.5" x14ac:dyDescent="0.25">
      <c r="A1332" s="206">
        <v>26</v>
      </c>
      <c r="B1332" s="233" t="s">
        <v>3291</v>
      </c>
      <c r="C1332" s="234" t="s">
        <v>1277</v>
      </c>
      <c r="D1332" s="90">
        <v>0</v>
      </c>
      <c r="E1332" s="90">
        <v>0</v>
      </c>
      <c r="F1332" s="218">
        <v>0</v>
      </c>
      <c r="G1332" s="219">
        <v>10000000</v>
      </c>
      <c r="H1332" s="279"/>
      <c r="I1332" s="276" t="s">
        <v>4631</v>
      </c>
      <c r="J1332" s="92">
        <v>0</v>
      </c>
      <c r="K1332" s="206"/>
    </row>
    <row r="1333" spans="1:11" x14ac:dyDescent="0.25">
      <c r="A1333" s="208" t="s">
        <v>294</v>
      </c>
      <c r="B1333" s="52"/>
      <c r="C1333" s="237"/>
      <c r="D1333" s="93">
        <v>34604911.109999999</v>
      </c>
      <c r="E1333" s="93">
        <v>10559000</v>
      </c>
      <c r="F1333" s="281">
        <v>83000000</v>
      </c>
      <c r="G1333" s="281">
        <v>80000000</v>
      </c>
      <c r="H1333" s="279"/>
      <c r="I1333" s="276"/>
      <c r="J1333" s="94"/>
      <c r="K1333" s="391"/>
    </row>
    <row r="1334" spans="1:11" x14ac:dyDescent="0.25">
      <c r="A1334" s="270"/>
      <c r="B1334" s="235" t="s">
        <v>295</v>
      </c>
      <c r="C1334" s="236"/>
      <c r="D1334" s="86"/>
      <c r="E1334" s="86"/>
      <c r="F1334" s="277"/>
      <c r="G1334" s="277"/>
      <c r="H1334" s="279"/>
      <c r="I1334" s="276"/>
      <c r="J1334" s="86"/>
      <c r="K1334" s="390"/>
    </row>
    <row r="1335" spans="1:11" x14ac:dyDescent="0.25">
      <c r="A1335" s="208" t="s">
        <v>294</v>
      </c>
      <c r="B1335" s="52"/>
      <c r="C1335" s="237"/>
      <c r="D1335" s="95"/>
      <c r="E1335" s="95"/>
      <c r="F1335" s="220"/>
      <c r="G1335" s="282">
        <v>0</v>
      </c>
      <c r="H1335" s="279"/>
      <c r="I1335" s="276"/>
      <c r="J1335" s="97"/>
      <c r="K1335" s="207"/>
    </row>
    <row r="1336" spans="1:11" ht="21" x14ac:dyDescent="0.25">
      <c r="A1336" s="208" t="s">
        <v>296</v>
      </c>
      <c r="B1336" s="52"/>
      <c r="C1336" s="237"/>
      <c r="D1336" s="88">
        <v>34604911.109999999</v>
      </c>
      <c r="E1336" s="88">
        <v>10559000</v>
      </c>
      <c r="F1336" s="278">
        <v>83000000</v>
      </c>
      <c r="G1336" s="278">
        <v>80000000</v>
      </c>
      <c r="H1336" s="279"/>
      <c r="I1336" s="276"/>
      <c r="J1336" s="97"/>
      <c r="K1336" s="207"/>
    </row>
    <row r="1337" spans="1:11" x14ac:dyDescent="0.25">
      <c r="A1337" s="269">
        <v>56</v>
      </c>
      <c r="B1337" s="589" t="s">
        <v>1278</v>
      </c>
      <c r="C1337" s="590"/>
      <c r="D1337" s="590"/>
      <c r="E1337" s="590"/>
      <c r="F1337" s="590"/>
      <c r="G1337" s="591"/>
      <c r="H1337" s="279"/>
      <c r="I1337" s="276"/>
      <c r="J1337" s="85"/>
      <c r="K1337" s="389"/>
    </row>
    <row r="1338" spans="1:11" x14ac:dyDescent="0.25">
      <c r="A1338" s="270"/>
      <c r="B1338" s="592" t="s">
        <v>255</v>
      </c>
      <c r="C1338" s="593"/>
      <c r="D1338" s="86"/>
      <c r="E1338" s="86"/>
      <c r="F1338" s="277"/>
      <c r="G1338" s="277"/>
      <c r="H1338" s="279"/>
      <c r="I1338" s="276"/>
      <c r="J1338" s="86"/>
      <c r="K1338" s="390"/>
    </row>
    <row r="1339" spans="1:11" x14ac:dyDescent="0.25">
      <c r="A1339" s="271"/>
      <c r="B1339" s="231" t="s">
        <v>3292</v>
      </c>
      <c r="C1339" s="232" t="s">
        <v>1248</v>
      </c>
      <c r="D1339" s="88">
        <v>103288473.93000001</v>
      </c>
      <c r="E1339" s="88">
        <v>10000000</v>
      </c>
      <c r="F1339" s="278">
        <v>1081000000</v>
      </c>
      <c r="G1339" s="278">
        <v>277000000</v>
      </c>
      <c r="H1339" s="279"/>
      <c r="I1339" s="276"/>
      <c r="J1339" s="85"/>
      <c r="K1339" s="389"/>
    </row>
    <row r="1340" spans="1:11" ht="22.5" x14ac:dyDescent="0.25">
      <c r="A1340" s="206">
        <v>1</v>
      </c>
      <c r="B1340" s="233" t="s">
        <v>3293</v>
      </c>
      <c r="C1340" s="234" t="s">
        <v>1279</v>
      </c>
      <c r="D1340" s="91">
        <v>4590385.97</v>
      </c>
      <c r="E1340" s="90">
        <v>0</v>
      </c>
      <c r="F1340" s="219">
        <v>10000000</v>
      </c>
      <c r="G1340" s="219">
        <v>10000000</v>
      </c>
      <c r="H1340" s="279"/>
      <c r="I1340" s="276" t="s">
        <v>4631</v>
      </c>
      <c r="J1340" s="89" t="s">
        <v>16</v>
      </c>
      <c r="K1340" s="206"/>
    </row>
    <row r="1341" spans="1:11" ht="45" x14ac:dyDescent="0.25">
      <c r="A1341" s="206">
        <v>2</v>
      </c>
      <c r="B1341" s="233" t="s">
        <v>3294</v>
      </c>
      <c r="C1341" s="234" t="s">
        <v>1280</v>
      </c>
      <c r="D1341" s="90">
        <v>0</v>
      </c>
      <c r="E1341" s="91">
        <v>5000000</v>
      </c>
      <c r="F1341" s="219">
        <v>5000000</v>
      </c>
      <c r="G1341" s="219">
        <v>5000000</v>
      </c>
      <c r="H1341" s="279"/>
      <c r="I1341" s="276" t="s">
        <v>4631</v>
      </c>
      <c r="J1341" s="89" t="s">
        <v>16</v>
      </c>
      <c r="K1341" s="206"/>
    </row>
    <row r="1342" spans="1:11" ht="33.75" x14ac:dyDescent="0.25">
      <c r="A1342" s="206">
        <v>3</v>
      </c>
      <c r="B1342" s="233" t="s">
        <v>3295</v>
      </c>
      <c r="C1342" s="234" t="s">
        <v>1281</v>
      </c>
      <c r="D1342" s="90">
        <v>0</v>
      </c>
      <c r="E1342" s="90">
        <v>0</v>
      </c>
      <c r="F1342" s="219">
        <v>5000000</v>
      </c>
      <c r="G1342" s="218">
        <v>0</v>
      </c>
      <c r="H1342" s="279"/>
      <c r="I1342" s="276" t="s">
        <v>6061</v>
      </c>
      <c r="J1342" s="89" t="s">
        <v>16</v>
      </c>
      <c r="K1342" s="206"/>
    </row>
    <row r="1343" spans="1:11" ht="22.5" x14ac:dyDescent="0.25">
      <c r="A1343" s="206">
        <v>4</v>
      </c>
      <c r="B1343" s="233" t="s">
        <v>3296</v>
      </c>
      <c r="C1343" s="234" t="s">
        <v>1282</v>
      </c>
      <c r="D1343" s="91">
        <v>91198087.959999993</v>
      </c>
      <c r="E1343" s="90">
        <v>0</v>
      </c>
      <c r="F1343" s="219">
        <v>40000000</v>
      </c>
      <c r="G1343" s="219">
        <v>50000000</v>
      </c>
      <c r="H1343" s="279"/>
      <c r="I1343" s="276" t="s">
        <v>4631</v>
      </c>
      <c r="J1343" s="89" t="s">
        <v>16</v>
      </c>
      <c r="K1343" s="206"/>
    </row>
    <row r="1344" spans="1:11" ht="22.5" x14ac:dyDescent="0.25">
      <c r="A1344" s="206">
        <v>5</v>
      </c>
      <c r="B1344" s="233" t="s">
        <v>3297</v>
      </c>
      <c r="C1344" s="234" t="s">
        <v>1283</v>
      </c>
      <c r="D1344" s="91">
        <v>7500000</v>
      </c>
      <c r="E1344" s="90">
        <v>0</v>
      </c>
      <c r="F1344" s="219">
        <v>10000000</v>
      </c>
      <c r="G1344" s="219">
        <v>7000000</v>
      </c>
      <c r="H1344" s="279"/>
      <c r="I1344" s="276" t="s">
        <v>4631</v>
      </c>
      <c r="J1344" s="89" t="s">
        <v>16</v>
      </c>
      <c r="K1344" s="206"/>
    </row>
    <row r="1345" spans="1:11" ht="22.5" x14ac:dyDescent="0.25">
      <c r="A1345" s="206">
        <v>6</v>
      </c>
      <c r="B1345" s="233" t="s">
        <v>3298</v>
      </c>
      <c r="C1345" s="234" t="s">
        <v>1284</v>
      </c>
      <c r="D1345" s="90">
        <v>0</v>
      </c>
      <c r="E1345" s="91">
        <v>5000000</v>
      </c>
      <c r="F1345" s="219">
        <v>5000000</v>
      </c>
      <c r="G1345" s="219">
        <v>2000000</v>
      </c>
      <c r="H1345" s="279"/>
      <c r="I1345" s="276" t="s">
        <v>4631</v>
      </c>
      <c r="J1345" s="92">
        <v>0</v>
      </c>
      <c r="K1345" s="206"/>
    </row>
    <row r="1346" spans="1:11" ht="22.5" hidden="1" x14ac:dyDescent="0.25">
      <c r="A1346" s="206">
        <v>7</v>
      </c>
      <c r="B1346" s="233" t="s">
        <v>3299</v>
      </c>
      <c r="C1346" s="234" t="s">
        <v>1285</v>
      </c>
      <c r="D1346" s="90">
        <v>0</v>
      </c>
      <c r="E1346" s="90">
        <v>0</v>
      </c>
      <c r="F1346" s="218">
        <v>0</v>
      </c>
      <c r="G1346" s="218">
        <v>0</v>
      </c>
      <c r="H1346" s="279"/>
      <c r="I1346" s="276" t="s">
        <v>4631</v>
      </c>
      <c r="J1346" s="92">
        <v>0</v>
      </c>
      <c r="K1346" s="206"/>
    </row>
    <row r="1347" spans="1:11" ht="22.5" x14ac:dyDescent="0.25">
      <c r="A1347" s="206">
        <v>8</v>
      </c>
      <c r="B1347" s="233" t="s">
        <v>3300</v>
      </c>
      <c r="C1347" s="234" t="s">
        <v>1286</v>
      </c>
      <c r="D1347" s="90">
        <v>0</v>
      </c>
      <c r="E1347" s="90">
        <v>0</v>
      </c>
      <c r="F1347" s="219">
        <v>1000000000</v>
      </c>
      <c r="G1347" s="219">
        <v>200000000</v>
      </c>
      <c r="H1347" s="279"/>
      <c r="I1347" s="276" t="s">
        <v>4631</v>
      </c>
      <c r="J1347" s="92">
        <v>0</v>
      </c>
      <c r="K1347" s="206"/>
    </row>
    <row r="1348" spans="1:11" ht="33.75" x14ac:dyDescent="0.25">
      <c r="A1348" s="206">
        <v>9</v>
      </c>
      <c r="B1348" s="233" t="s">
        <v>3301</v>
      </c>
      <c r="C1348" s="234" t="s">
        <v>1287</v>
      </c>
      <c r="D1348" s="90">
        <v>0</v>
      </c>
      <c r="E1348" s="90">
        <v>0</v>
      </c>
      <c r="F1348" s="219">
        <v>3000000</v>
      </c>
      <c r="G1348" s="218">
        <v>0</v>
      </c>
      <c r="H1348" s="279"/>
      <c r="I1348" s="276" t="s">
        <v>6061</v>
      </c>
      <c r="J1348" s="92">
        <v>0</v>
      </c>
      <c r="K1348" s="206"/>
    </row>
    <row r="1349" spans="1:11" ht="67.5" x14ac:dyDescent="0.25">
      <c r="A1349" s="206">
        <v>10</v>
      </c>
      <c r="B1349" s="233" t="s">
        <v>3302</v>
      </c>
      <c r="C1349" s="234" t="s">
        <v>1288</v>
      </c>
      <c r="D1349" s="90">
        <v>0</v>
      </c>
      <c r="E1349" s="90">
        <v>0</v>
      </c>
      <c r="F1349" s="219">
        <v>3000000</v>
      </c>
      <c r="G1349" s="219">
        <v>3000000</v>
      </c>
      <c r="H1349" s="279"/>
      <c r="I1349" s="276" t="s">
        <v>4631</v>
      </c>
      <c r="J1349" s="92">
        <v>0</v>
      </c>
      <c r="K1349" s="206"/>
    </row>
    <row r="1350" spans="1:11" x14ac:dyDescent="0.25">
      <c r="A1350" s="271"/>
      <c r="B1350" s="231" t="s">
        <v>3303</v>
      </c>
      <c r="C1350" s="232" t="s">
        <v>1289</v>
      </c>
      <c r="D1350" s="88">
        <v>5000000</v>
      </c>
      <c r="E1350" s="88">
        <v>3000000</v>
      </c>
      <c r="F1350" s="278">
        <v>465000000</v>
      </c>
      <c r="G1350" s="278">
        <v>257000000</v>
      </c>
      <c r="H1350" s="279"/>
      <c r="I1350" s="276"/>
      <c r="J1350" s="85"/>
      <c r="K1350" s="389"/>
    </row>
    <row r="1351" spans="1:11" ht="22.5" x14ac:dyDescent="0.25">
      <c r="A1351" s="206">
        <v>11</v>
      </c>
      <c r="B1351" s="233" t="s">
        <v>3304</v>
      </c>
      <c r="C1351" s="234" t="s">
        <v>1290</v>
      </c>
      <c r="D1351" s="90">
        <v>0</v>
      </c>
      <c r="E1351" s="90">
        <v>0</v>
      </c>
      <c r="F1351" s="219">
        <v>450000000</v>
      </c>
      <c r="G1351" s="219">
        <v>100000000</v>
      </c>
      <c r="H1351" s="279"/>
      <c r="I1351" s="276" t="s">
        <v>4631</v>
      </c>
      <c r="J1351" s="92">
        <v>0</v>
      </c>
      <c r="K1351" s="206"/>
    </row>
    <row r="1352" spans="1:11" ht="22.5" x14ac:dyDescent="0.25">
      <c r="A1352" s="206">
        <v>12</v>
      </c>
      <c r="B1352" s="233" t="s">
        <v>3305</v>
      </c>
      <c r="C1352" s="234" t="s">
        <v>1291</v>
      </c>
      <c r="D1352" s="91">
        <v>5000000</v>
      </c>
      <c r="E1352" s="90">
        <v>0</v>
      </c>
      <c r="F1352" s="219">
        <v>5000000</v>
      </c>
      <c r="G1352" s="219">
        <v>5000000</v>
      </c>
      <c r="H1352" s="279"/>
      <c r="I1352" s="276" t="s">
        <v>4631</v>
      </c>
      <c r="J1352" s="92">
        <v>0</v>
      </c>
      <c r="K1352" s="206"/>
    </row>
    <row r="1353" spans="1:11" ht="33.75" x14ac:dyDescent="0.25">
      <c r="A1353" s="206">
        <v>13</v>
      </c>
      <c r="B1353" s="233" t="s">
        <v>3306</v>
      </c>
      <c r="C1353" s="234" t="s">
        <v>1292</v>
      </c>
      <c r="D1353" s="90">
        <v>0</v>
      </c>
      <c r="E1353" s="91">
        <v>3000000</v>
      </c>
      <c r="F1353" s="219">
        <v>5000000</v>
      </c>
      <c r="G1353" s="219">
        <v>5000000</v>
      </c>
      <c r="H1353" s="279"/>
      <c r="I1353" s="276" t="s">
        <v>4631</v>
      </c>
      <c r="J1353" s="92">
        <v>0</v>
      </c>
      <c r="K1353" s="206"/>
    </row>
    <row r="1354" spans="1:11" ht="22.5" x14ac:dyDescent="0.25">
      <c r="A1354" s="206">
        <v>14</v>
      </c>
      <c r="B1354" s="233" t="s">
        <v>3307</v>
      </c>
      <c r="C1354" s="234" t="s">
        <v>1293</v>
      </c>
      <c r="D1354" s="90">
        <v>0</v>
      </c>
      <c r="E1354" s="90">
        <v>0</v>
      </c>
      <c r="F1354" s="218">
        <v>0</v>
      </c>
      <c r="G1354" s="219">
        <v>120000000</v>
      </c>
      <c r="H1354" s="279"/>
      <c r="I1354" s="276" t="s">
        <v>4631</v>
      </c>
      <c r="J1354" s="92">
        <v>0</v>
      </c>
      <c r="K1354" s="206"/>
    </row>
    <row r="1355" spans="1:11" ht="22.5" x14ac:dyDescent="0.25">
      <c r="A1355" s="206">
        <v>15</v>
      </c>
      <c r="B1355" s="233" t="s">
        <v>3308</v>
      </c>
      <c r="C1355" s="234" t="s">
        <v>1294</v>
      </c>
      <c r="D1355" s="90">
        <v>0</v>
      </c>
      <c r="E1355" s="90">
        <v>0</v>
      </c>
      <c r="F1355" s="219">
        <v>5000000</v>
      </c>
      <c r="G1355" s="219">
        <v>3000000</v>
      </c>
      <c r="H1355" s="279"/>
      <c r="I1355" s="276" t="s">
        <v>4631</v>
      </c>
      <c r="J1355" s="92">
        <v>0</v>
      </c>
      <c r="K1355" s="206"/>
    </row>
    <row r="1356" spans="1:11" ht="22.5" x14ac:dyDescent="0.25">
      <c r="A1356" s="206">
        <v>16</v>
      </c>
      <c r="B1356" s="233" t="s">
        <v>3309</v>
      </c>
      <c r="C1356" s="234" t="s">
        <v>1295</v>
      </c>
      <c r="D1356" s="90">
        <v>0</v>
      </c>
      <c r="E1356" s="90">
        <v>0</v>
      </c>
      <c r="F1356" s="218">
        <v>0</v>
      </c>
      <c r="G1356" s="219">
        <v>24000000</v>
      </c>
      <c r="H1356" s="279"/>
      <c r="I1356" s="276" t="s">
        <v>4631</v>
      </c>
      <c r="J1356" s="92">
        <v>0</v>
      </c>
      <c r="K1356" s="206"/>
    </row>
    <row r="1357" spans="1:11" x14ac:dyDescent="0.25">
      <c r="A1357" s="208" t="s">
        <v>294</v>
      </c>
      <c r="B1357" s="52"/>
      <c r="C1357" s="237"/>
      <c r="D1357" s="93">
        <v>108288473.93000001</v>
      </c>
      <c r="E1357" s="93">
        <v>13000000</v>
      </c>
      <c r="F1357" s="281">
        <v>1546000000</v>
      </c>
      <c r="G1357" s="281">
        <v>534000000</v>
      </c>
      <c r="H1357" s="279"/>
      <c r="I1357" s="276"/>
      <c r="J1357" s="94"/>
      <c r="K1357" s="391"/>
    </row>
    <row r="1358" spans="1:11" x14ac:dyDescent="0.25">
      <c r="A1358" s="270"/>
      <c r="B1358" s="235" t="s">
        <v>295</v>
      </c>
      <c r="C1358" s="236"/>
      <c r="D1358" s="86"/>
      <c r="E1358" s="86"/>
      <c r="F1358" s="277"/>
      <c r="G1358" s="277"/>
      <c r="H1358" s="279"/>
      <c r="I1358" s="276"/>
      <c r="J1358" s="86"/>
      <c r="K1358" s="390"/>
    </row>
    <row r="1359" spans="1:11" x14ac:dyDescent="0.25">
      <c r="A1359" s="208" t="s">
        <v>294</v>
      </c>
      <c r="B1359" s="52"/>
      <c r="C1359" s="237"/>
      <c r="D1359" s="95"/>
      <c r="E1359" s="95"/>
      <c r="F1359" s="220"/>
      <c r="G1359" s="282">
        <v>0</v>
      </c>
      <c r="H1359" s="279"/>
      <c r="I1359" s="276"/>
      <c r="J1359" s="97"/>
      <c r="K1359" s="207"/>
    </row>
    <row r="1360" spans="1:11" ht="21" x14ac:dyDescent="0.25">
      <c r="A1360" s="208" t="s">
        <v>296</v>
      </c>
      <c r="B1360" s="52"/>
      <c r="C1360" s="237"/>
      <c r="D1360" s="88">
        <v>108288473.93000001</v>
      </c>
      <c r="E1360" s="88">
        <v>13000000</v>
      </c>
      <c r="F1360" s="278">
        <v>1546000000</v>
      </c>
      <c r="G1360" s="278">
        <v>534000000</v>
      </c>
      <c r="H1360" s="279"/>
      <c r="I1360" s="276"/>
      <c r="J1360" s="97"/>
      <c r="K1360" s="207"/>
    </row>
    <row r="1361" spans="1:11" x14ac:dyDescent="0.25">
      <c r="A1361" s="269">
        <v>57</v>
      </c>
      <c r="B1361" s="589" t="s">
        <v>1296</v>
      </c>
      <c r="C1361" s="590"/>
      <c r="D1361" s="590"/>
      <c r="E1361" s="590"/>
      <c r="F1361" s="590"/>
      <c r="G1361" s="591"/>
      <c r="H1361" s="279"/>
      <c r="I1361" s="276"/>
      <c r="J1361" s="85"/>
      <c r="K1361" s="389"/>
    </row>
    <row r="1362" spans="1:11" x14ac:dyDescent="0.25">
      <c r="A1362" s="270"/>
      <c r="B1362" s="592" t="s">
        <v>255</v>
      </c>
      <c r="C1362" s="593"/>
      <c r="D1362" s="86"/>
      <c r="E1362" s="86"/>
      <c r="F1362" s="277"/>
      <c r="G1362" s="277"/>
      <c r="H1362" s="279"/>
      <c r="I1362" s="276"/>
      <c r="J1362" s="86"/>
      <c r="K1362" s="390"/>
    </row>
    <row r="1363" spans="1:11" x14ac:dyDescent="0.25">
      <c r="A1363" s="271"/>
      <c r="B1363" s="231" t="s">
        <v>3310</v>
      </c>
      <c r="C1363" s="232" t="s">
        <v>298</v>
      </c>
      <c r="D1363" s="87">
        <v>0</v>
      </c>
      <c r="E1363" s="87">
        <v>0</v>
      </c>
      <c r="F1363" s="278">
        <v>3000000</v>
      </c>
      <c r="G1363" s="278">
        <v>3000000</v>
      </c>
      <c r="H1363" s="279"/>
      <c r="I1363" s="276"/>
      <c r="J1363" s="85"/>
      <c r="K1363" s="389"/>
    </row>
    <row r="1364" spans="1:11" ht="22.5" x14ac:dyDescent="0.25">
      <c r="A1364" s="206">
        <v>1</v>
      </c>
      <c r="B1364" s="233" t="s">
        <v>3311</v>
      </c>
      <c r="C1364" s="234" t="s">
        <v>345</v>
      </c>
      <c r="D1364" s="90">
        <v>0</v>
      </c>
      <c r="E1364" s="90">
        <v>0</v>
      </c>
      <c r="F1364" s="218">
        <v>0</v>
      </c>
      <c r="G1364" s="218">
        <v>0</v>
      </c>
      <c r="H1364" s="279"/>
      <c r="I1364" s="276" t="s">
        <v>4631</v>
      </c>
      <c r="J1364" s="89" t="s">
        <v>16</v>
      </c>
      <c r="K1364" s="206"/>
    </row>
    <row r="1365" spans="1:11" ht="22.5" x14ac:dyDescent="0.25">
      <c r="A1365" s="206">
        <v>2</v>
      </c>
      <c r="B1365" s="233" t="s">
        <v>3312</v>
      </c>
      <c r="C1365" s="234" t="s">
        <v>652</v>
      </c>
      <c r="D1365" s="90">
        <v>0</v>
      </c>
      <c r="E1365" s="90">
        <v>0</v>
      </c>
      <c r="F1365" s="219">
        <v>2000000</v>
      </c>
      <c r="G1365" s="219">
        <v>2000000</v>
      </c>
      <c r="H1365" s="279"/>
      <c r="I1365" s="276" t="s">
        <v>4631</v>
      </c>
      <c r="J1365" s="92">
        <v>0</v>
      </c>
      <c r="K1365" s="206"/>
    </row>
    <row r="1366" spans="1:11" ht="22.5" x14ac:dyDescent="0.25">
      <c r="A1366" s="206">
        <v>3</v>
      </c>
      <c r="B1366" s="233" t="s">
        <v>3313</v>
      </c>
      <c r="C1366" s="234" t="s">
        <v>1297</v>
      </c>
      <c r="D1366" s="90">
        <v>0</v>
      </c>
      <c r="E1366" s="90">
        <v>0</v>
      </c>
      <c r="F1366" s="219">
        <v>1000000</v>
      </c>
      <c r="G1366" s="219">
        <v>1000000</v>
      </c>
      <c r="H1366" s="279"/>
      <c r="I1366" s="276" t="s">
        <v>4631</v>
      </c>
      <c r="J1366" s="92">
        <v>0</v>
      </c>
      <c r="K1366" s="206"/>
    </row>
    <row r="1367" spans="1:11" x14ac:dyDescent="0.25">
      <c r="A1367" s="271"/>
      <c r="B1367" s="231" t="s">
        <v>3314</v>
      </c>
      <c r="C1367" s="232" t="s">
        <v>265</v>
      </c>
      <c r="D1367" s="87">
        <v>0</v>
      </c>
      <c r="E1367" s="87">
        <v>0</v>
      </c>
      <c r="F1367" s="278">
        <v>5000000</v>
      </c>
      <c r="G1367" s="278">
        <v>7000000</v>
      </c>
      <c r="H1367" s="279"/>
      <c r="I1367" s="276"/>
      <c r="J1367" s="85"/>
      <c r="K1367" s="389"/>
    </row>
    <row r="1368" spans="1:11" ht="22.5" x14ac:dyDescent="0.25">
      <c r="A1368" s="206">
        <v>6</v>
      </c>
      <c r="B1368" s="233" t="s">
        <v>3315</v>
      </c>
      <c r="C1368" s="234" t="s">
        <v>579</v>
      </c>
      <c r="D1368" s="90">
        <v>0</v>
      </c>
      <c r="E1368" s="90">
        <v>0</v>
      </c>
      <c r="F1368" s="219">
        <v>5000000</v>
      </c>
      <c r="G1368" s="219">
        <v>5000000</v>
      </c>
      <c r="H1368" s="279"/>
      <c r="I1368" s="276" t="s">
        <v>4631</v>
      </c>
      <c r="J1368" s="92">
        <v>0</v>
      </c>
      <c r="K1368" s="206"/>
    </row>
    <row r="1369" spans="1:11" ht="22.5" x14ac:dyDescent="0.25">
      <c r="A1369" s="206">
        <v>7</v>
      </c>
      <c r="B1369" s="233" t="s">
        <v>3316</v>
      </c>
      <c r="C1369" s="234" t="s">
        <v>1298</v>
      </c>
      <c r="D1369" s="90">
        <v>0</v>
      </c>
      <c r="E1369" s="90">
        <v>0</v>
      </c>
      <c r="F1369" s="218">
        <v>0</v>
      </c>
      <c r="G1369" s="219">
        <v>2000000</v>
      </c>
      <c r="H1369" s="279"/>
      <c r="I1369" s="276" t="s">
        <v>4631</v>
      </c>
      <c r="J1369" s="92">
        <v>0</v>
      </c>
      <c r="K1369" s="206"/>
    </row>
    <row r="1370" spans="1:11" x14ac:dyDescent="0.25">
      <c r="A1370" s="208" t="s">
        <v>294</v>
      </c>
      <c r="B1370" s="52"/>
      <c r="C1370" s="237"/>
      <c r="D1370" s="96">
        <v>0</v>
      </c>
      <c r="E1370" s="96">
        <v>0</v>
      </c>
      <c r="F1370" s="281">
        <v>8000000</v>
      </c>
      <c r="G1370" s="281">
        <v>10000000</v>
      </c>
      <c r="H1370" s="279"/>
      <c r="I1370" s="276"/>
      <c r="J1370" s="94"/>
      <c r="K1370" s="391"/>
    </row>
    <row r="1371" spans="1:11" x14ac:dyDescent="0.25">
      <c r="A1371" s="270"/>
      <c r="B1371" s="235" t="s">
        <v>295</v>
      </c>
      <c r="C1371" s="236"/>
      <c r="D1371" s="86"/>
      <c r="E1371" s="86"/>
      <c r="F1371" s="277"/>
      <c r="G1371" s="277"/>
      <c r="H1371" s="279"/>
      <c r="I1371" s="276"/>
      <c r="J1371" s="86"/>
      <c r="K1371" s="390"/>
    </row>
    <row r="1372" spans="1:11" x14ac:dyDescent="0.25">
      <c r="A1372" s="208" t="s">
        <v>294</v>
      </c>
      <c r="B1372" s="52"/>
      <c r="C1372" s="237"/>
      <c r="D1372" s="95"/>
      <c r="E1372" s="95"/>
      <c r="F1372" s="220"/>
      <c r="G1372" s="282">
        <v>0</v>
      </c>
      <c r="H1372" s="279"/>
      <c r="I1372" s="276"/>
      <c r="J1372" s="97"/>
      <c r="K1372" s="207"/>
    </row>
    <row r="1373" spans="1:11" ht="21" x14ac:dyDescent="0.25">
      <c r="A1373" s="208" t="s">
        <v>296</v>
      </c>
      <c r="B1373" s="52"/>
      <c r="C1373" s="237"/>
      <c r="D1373" s="87">
        <v>0</v>
      </c>
      <c r="E1373" s="87">
        <v>0</v>
      </c>
      <c r="F1373" s="278">
        <v>8000000</v>
      </c>
      <c r="G1373" s="278">
        <v>10000000</v>
      </c>
      <c r="H1373" s="279"/>
      <c r="I1373" s="276"/>
      <c r="J1373" s="97"/>
      <c r="K1373" s="207"/>
    </row>
    <row r="1374" spans="1:11" x14ac:dyDescent="0.25">
      <c r="A1374" s="269">
        <v>58</v>
      </c>
      <c r="B1374" s="589" t="s">
        <v>1299</v>
      </c>
      <c r="C1374" s="590"/>
      <c r="D1374" s="590"/>
      <c r="E1374" s="590"/>
      <c r="F1374" s="590"/>
      <c r="G1374" s="591"/>
      <c r="H1374" s="279"/>
      <c r="I1374" s="276"/>
      <c r="J1374" s="85"/>
      <c r="K1374" s="389"/>
    </row>
    <row r="1375" spans="1:11" ht="22.5" x14ac:dyDescent="0.25">
      <c r="A1375" s="270"/>
      <c r="B1375" s="592" t="s">
        <v>255</v>
      </c>
      <c r="C1375" s="593"/>
      <c r="D1375" s="86"/>
      <c r="E1375" s="86"/>
      <c r="F1375" s="277"/>
      <c r="G1375" s="277"/>
      <c r="H1375" s="279"/>
      <c r="I1375" s="276" t="s">
        <v>4631</v>
      </c>
      <c r="J1375" s="86"/>
      <c r="K1375" s="390"/>
    </row>
    <row r="1376" spans="1:11" x14ac:dyDescent="0.25">
      <c r="A1376" s="271"/>
      <c r="B1376" s="231" t="s">
        <v>3317</v>
      </c>
      <c r="C1376" s="232" t="s">
        <v>1300</v>
      </c>
      <c r="D1376" s="88">
        <v>17813612.09</v>
      </c>
      <c r="E1376" s="87">
        <v>0</v>
      </c>
      <c r="F1376" s="278">
        <v>15000000</v>
      </c>
      <c r="G1376" s="278">
        <v>15000000</v>
      </c>
      <c r="H1376" s="279"/>
      <c r="I1376" s="276"/>
      <c r="J1376" s="85"/>
      <c r="K1376" s="389"/>
    </row>
    <row r="1377" spans="1:11" ht="22.5" x14ac:dyDescent="0.25">
      <c r="A1377" s="206">
        <v>1</v>
      </c>
      <c r="B1377" s="233" t="s">
        <v>3318</v>
      </c>
      <c r="C1377" s="234" t="s">
        <v>1300</v>
      </c>
      <c r="D1377" s="91">
        <v>17813612.09</v>
      </c>
      <c r="E1377" s="90">
        <v>0</v>
      </c>
      <c r="F1377" s="219">
        <v>15000000</v>
      </c>
      <c r="G1377" s="219">
        <v>15000000</v>
      </c>
      <c r="H1377" s="279"/>
      <c r="I1377" s="276" t="s">
        <v>4631</v>
      </c>
      <c r="J1377" s="92">
        <v>0</v>
      </c>
      <c r="K1377" s="206"/>
    </row>
    <row r="1378" spans="1:11" x14ac:dyDescent="0.25">
      <c r="A1378" s="271"/>
      <c r="B1378" s="231" t="s">
        <v>3319</v>
      </c>
      <c r="C1378" s="232" t="s">
        <v>664</v>
      </c>
      <c r="D1378" s="88">
        <v>21344500</v>
      </c>
      <c r="E1378" s="88">
        <v>3349955</v>
      </c>
      <c r="F1378" s="278">
        <v>24000000</v>
      </c>
      <c r="G1378" s="278">
        <v>29000000</v>
      </c>
      <c r="H1378" s="279"/>
      <c r="I1378" s="276"/>
      <c r="J1378" s="85"/>
      <c r="K1378" s="389"/>
    </row>
    <row r="1379" spans="1:11" ht="22.5" x14ac:dyDescent="0.25">
      <c r="A1379" s="206">
        <v>2</v>
      </c>
      <c r="B1379" s="233" t="s">
        <v>3320</v>
      </c>
      <c r="C1379" s="234" t="s">
        <v>1301</v>
      </c>
      <c r="D1379" s="91">
        <v>3750000</v>
      </c>
      <c r="E1379" s="91">
        <v>306205</v>
      </c>
      <c r="F1379" s="219">
        <v>11000000</v>
      </c>
      <c r="G1379" s="219">
        <v>11000000</v>
      </c>
      <c r="H1379" s="279"/>
      <c r="I1379" s="276" t="s">
        <v>4631</v>
      </c>
      <c r="J1379" s="89" t="s">
        <v>16</v>
      </c>
      <c r="K1379" s="206"/>
    </row>
    <row r="1380" spans="1:11" ht="22.5" x14ac:dyDescent="0.25">
      <c r="A1380" s="206">
        <v>3</v>
      </c>
      <c r="B1380" s="233" t="s">
        <v>3321</v>
      </c>
      <c r="C1380" s="234" t="s">
        <v>1302</v>
      </c>
      <c r="D1380" s="91">
        <v>3000000</v>
      </c>
      <c r="E1380" s="90">
        <v>0</v>
      </c>
      <c r="F1380" s="219">
        <v>3000000</v>
      </c>
      <c r="G1380" s="219">
        <v>3000000</v>
      </c>
      <c r="H1380" s="279"/>
      <c r="I1380" s="276" t="s">
        <v>4631</v>
      </c>
      <c r="J1380" s="89" t="s">
        <v>16</v>
      </c>
      <c r="K1380" s="206"/>
    </row>
    <row r="1381" spans="1:11" ht="33.75" x14ac:dyDescent="0.25">
      <c r="A1381" s="206">
        <v>4</v>
      </c>
      <c r="B1381" s="233" t="s">
        <v>3322</v>
      </c>
      <c r="C1381" s="234" t="s">
        <v>1303</v>
      </c>
      <c r="D1381" s="91">
        <v>4700000</v>
      </c>
      <c r="E1381" s="91">
        <v>1243750</v>
      </c>
      <c r="F1381" s="219">
        <v>4000000</v>
      </c>
      <c r="G1381" s="219">
        <v>4000000</v>
      </c>
      <c r="H1381" s="279"/>
      <c r="I1381" s="276" t="s">
        <v>4631</v>
      </c>
      <c r="J1381" s="89" t="s">
        <v>16</v>
      </c>
      <c r="K1381" s="206"/>
    </row>
    <row r="1382" spans="1:11" ht="22.5" x14ac:dyDescent="0.25">
      <c r="A1382" s="206">
        <v>5</v>
      </c>
      <c r="B1382" s="233" t="s">
        <v>3323</v>
      </c>
      <c r="C1382" s="234" t="s">
        <v>1304</v>
      </c>
      <c r="D1382" s="90">
        <v>0</v>
      </c>
      <c r="E1382" s="90">
        <v>0</v>
      </c>
      <c r="F1382" s="219">
        <v>1000000</v>
      </c>
      <c r="G1382" s="219">
        <v>1000000</v>
      </c>
      <c r="H1382" s="279"/>
      <c r="I1382" s="276" t="s">
        <v>4631</v>
      </c>
      <c r="J1382" s="89" t="s">
        <v>16</v>
      </c>
      <c r="K1382" s="206"/>
    </row>
    <row r="1383" spans="1:11" ht="22.5" x14ac:dyDescent="0.25">
      <c r="A1383" s="206">
        <v>6</v>
      </c>
      <c r="B1383" s="233" t="s">
        <v>3324</v>
      </c>
      <c r="C1383" s="234" t="s">
        <v>1305</v>
      </c>
      <c r="D1383" s="91">
        <v>9894500</v>
      </c>
      <c r="E1383" s="91">
        <v>1800000</v>
      </c>
      <c r="F1383" s="219">
        <v>5000000</v>
      </c>
      <c r="G1383" s="219">
        <v>10000000</v>
      </c>
      <c r="H1383" s="279"/>
      <c r="I1383" s="276" t="s">
        <v>4631</v>
      </c>
      <c r="J1383" s="89" t="s">
        <v>16</v>
      </c>
      <c r="K1383" s="206"/>
    </row>
    <row r="1384" spans="1:11" x14ac:dyDescent="0.25">
      <c r="A1384" s="271"/>
      <c r="B1384" s="231" t="s">
        <v>3325</v>
      </c>
      <c r="C1384" s="232" t="s">
        <v>283</v>
      </c>
      <c r="D1384" s="88">
        <v>1945000</v>
      </c>
      <c r="E1384" s="88">
        <v>995000</v>
      </c>
      <c r="F1384" s="278">
        <v>1000000</v>
      </c>
      <c r="G1384" s="278">
        <v>1000000</v>
      </c>
      <c r="H1384" s="279"/>
      <c r="I1384" s="276"/>
      <c r="J1384" s="85"/>
      <c r="K1384" s="389"/>
    </row>
    <row r="1385" spans="1:11" ht="22.5" x14ac:dyDescent="0.25">
      <c r="A1385" s="206">
        <v>8</v>
      </c>
      <c r="B1385" s="233" t="s">
        <v>3326</v>
      </c>
      <c r="C1385" s="234" t="s">
        <v>1306</v>
      </c>
      <c r="D1385" s="90">
        <v>0</v>
      </c>
      <c r="E1385" s="90">
        <v>0</v>
      </c>
      <c r="F1385" s="218">
        <v>0</v>
      </c>
      <c r="G1385" s="218">
        <v>0</v>
      </c>
      <c r="H1385" s="279"/>
      <c r="I1385" s="276" t="s">
        <v>4631</v>
      </c>
      <c r="J1385" s="89" t="s">
        <v>16</v>
      </c>
      <c r="K1385" s="206"/>
    </row>
    <row r="1386" spans="1:11" ht="22.5" x14ac:dyDescent="0.25">
      <c r="A1386" s="206">
        <v>9</v>
      </c>
      <c r="B1386" s="233" t="s">
        <v>3327</v>
      </c>
      <c r="C1386" s="234" t="s">
        <v>1307</v>
      </c>
      <c r="D1386" s="91">
        <v>995000</v>
      </c>
      <c r="E1386" s="91">
        <v>995000</v>
      </c>
      <c r="F1386" s="219">
        <v>1000000</v>
      </c>
      <c r="G1386" s="219">
        <v>1000000</v>
      </c>
      <c r="H1386" s="279"/>
      <c r="I1386" s="276" t="s">
        <v>4631</v>
      </c>
      <c r="J1386" s="89" t="s">
        <v>16</v>
      </c>
      <c r="K1386" s="206"/>
    </row>
    <row r="1387" spans="1:11" x14ac:dyDescent="0.25">
      <c r="A1387" s="271"/>
      <c r="B1387" s="231" t="s">
        <v>3328</v>
      </c>
      <c r="C1387" s="232" t="s">
        <v>1308</v>
      </c>
      <c r="D1387" s="88">
        <v>28000000</v>
      </c>
      <c r="E1387" s="88">
        <v>3000000</v>
      </c>
      <c r="F1387" s="278">
        <v>1000000000</v>
      </c>
      <c r="G1387" s="278">
        <v>420000000</v>
      </c>
      <c r="H1387" s="279"/>
      <c r="I1387" s="276"/>
      <c r="J1387" s="85"/>
      <c r="K1387" s="389"/>
    </row>
    <row r="1388" spans="1:11" ht="22.5" x14ac:dyDescent="0.25">
      <c r="A1388" s="206">
        <v>11</v>
      </c>
      <c r="B1388" s="233" t="s">
        <v>3329</v>
      </c>
      <c r="C1388" s="234" t="s">
        <v>1308</v>
      </c>
      <c r="D1388" s="91">
        <v>28000000</v>
      </c>
      <c r="E1388" s="91">
        <v>3000000</v>
      </c>
      <c r="F1388" s="219">
        <v>1000000000</v>
      </c>
      <c r="G1388" s="219">
        <v>420000000</v>
      </c>
      <c r="H1388" s="279"/>
      <c r="I1388" s="276" t="s">
        <v>4631</v>
      </c>
      <c r="J1388" s="89" t="s">
        <v>16</v>
      </c>
      <c r="K1388" s="206"/>
    </row>
    <row r="1389" spans="1:11" x14ac:dyDescent="0.25">
      <c r="A1389" s="271"/>
      <c r="B1389" s="231" t="s">
        <v>3330</v>
      </c>
      <c r="C1389" s="232" t="s">
        <v>173</v>
      </c>
      <c r="D1389" s="88">
        <v>11499250</v>
      </c>
      <c r="E1389" s="88">
        <v>13230666.67</v>
      </c>
      <c r="F1389" s="278">
        <v>35000000</v>
      </c>
      <c r="G1389" s="278">
        <v>37000000</v>
      </c>
      <c r="H1389" s="279"/>
      <c r="I1389" s="276"/>
      <c r="J1389" s="85"/>
      <c r="K1389" s="389"/>
    </row>
    <row r="1390" spans="1:11" ht="22.5" x14ac:dyDescent="0.25">
      <c r="A1390" s="206">
        <v>12</v>
      </c>
      <c r="B1390" s="233" t="s">
        <v>3331</v>
      </c>
      <c r="C1390" s="234" t="s">
        <v>1309</v>
      </c>
      <c r="D1390" s="90">
        <v>0</v>
      </c>
      <c r="E1390" s="90">
        <v>0</v>
      </c>
      <c r="F1390" s="218">
        <v>0</v>
      </c>
      <c r="G1390" s="219">
        <v>2000000</v>
      </c>
      <c r="H1390" s="279"/>
      <c r="I1390" s="276" t="s">
        <v>4631</v>
      </c>
      <c r="J1390" s="89" t="s">
        <v>16</v>
      </c>
      <c r="K1390" s="206"/>
    </row>
    <row r="1391" spans="1:11" ht="22.5" x14ac:dyDescent="0.25">
      <c r="A1391" s="206">
        <v>13</v>
      </c>
      <c r="B1391" s="233" t="s">
        <v>3332</v>
      </c>
      <c r="C1391" s="234" t="s">
        <v>1310</v>
      </c>
      <c r="D1391" s="91">
        <v>400000</v>
      </c>
      <c r="E1391" s="90">
        <v>0</v>
      </c>
      <c r="F1391" s="219">
        <v>3000000</v>
      </c>
      <c r="G1391" s="219">
        <v>3000000</v>
      </c>
      <c r="H1391" s="279"/>
      <c r="I1391" s="276" t="s">
        <v>4631</v>
      </c>
      <c r="J1391" s="89" t="s">
        <v>16</v>
      </c>
      <c r="K1391" s="206"/>
    </row>
    <row r="1392" spans="1:11" ht="22.5" x14ac:dyDescent="0.25">
      <c r="A1392" s="206">
        <v>14</v>
      </c>
      <c r="B1392" s="233" t="s">
        <v>3333</v>
      </c>
      <c r="C1392" s="234" t="s">
        <v>1311</v>
      </c>
      <c r="D1392" s="90">
        <v>0</v>
      </c>
      <c r="E1392" s="91">
        <v>5000000</v>
      </c>
      <c r="F1392" s="219">
        <v>10000000</v>
      </c>
      <c r="G1392" s="219">
        <v>10000000</v>
      </c>
      <c r="H1392" s="279"/>
      <c r="I1392" s="276" t="s">
        <v>4631</v>
      </c>
      <c r="J1392" s="89" t="s">
        <v>16</v>
      </c>
      <c r="K1392" s="206"/>
    </row>
    <row r="1393" spans="1:11" ht="22.5" x14ac:dyDescent="0.25">
      <c r="A1393" s="206">
        <v>15</v>
      </c>
      <c r="B1393" s="233" t="s">
        <v>3334</v>
      </c>
      <c r="C1393" s="234" t="s">
        <v>1312</v>
      </c>
      <c r="D1393" s="91">
        <v>8936000</v>
      </c>
      <c r="E1393" s="91">
        <v>6216666.6699999999</v>
      </c>
      <c r="F1393" s="219">
        <v>18000000</v>
      </c>
      <c r="G1393" s="219">
        <v>18000000</v>
      </c>
      <c r="H1393" s="279"/>
      <c r="I1393" s="276" t="s">
        <v>4631</v>
      </c>
      <c r="J1393" s="89" t="s">
        <v>16</v>
      </c>
      <c r="K1393" s="206"/>
    </row>
    <row r="1394" spans="1:11" ht="22.5" x14ac:dyDescent="0.25">
      <c r="A1394" s="206">
        <v>16</v>
      </c>
      <c r="B1394" s="233" t="s">
        <v>3335</v>
      </c>
      <c r="C1394" s="234" t="s">
        <v>1313</v>
      </c>
      <c r="D1394" s="91">
        <v>2163250</v>
      </c>
      <c r="E1394" s="91">
        <v>2014000</v>
      </c>
      <c r="F1394" s="219">
        <v>4000000</v>
      </c>
      <c r="G1394" s="219">
        <v>4000000</v>
      </c>
      <c r="H1394" s="279"/>
      <c r="I1394" s="276" t="s">
        <v>4631</v>
      </c>
      <c r="J1394" s="89" t="s">
        <v>16</v>
      </c>
      <c r="K1394" s="206"/>
    </row>
    <row r="1395" spans="1:11" x14ac:dyDescent="0.25">
      <c r="A1395" s="208" t="s">
        <v>294</v>
      </c>
      <c r="B1395" s="52"/>
      <c r="C1395" s="237"/>
      <c r="D1395" s="93">
        <v>80602362.090000004</v>
      </c>
      <c r="E1395" s="93">
        <v>20575621.670000002</v>
      </c>
      <c r="F1395" s="281">
        <v>1075000000</v>
      </c>
      <c r="G1395" s="281">
        <v>502000000</v>
      </c>
      <c r="H1395" s="279"/>
      <c r="I1395" s="276"/>
      <c r="J1395" s="94"/>
      <c r="K1395" s="391"/>
    </row>
    <row r="1396" spans="1:11" x14ac:dyDescent="0.25">
      <c r="A1396" s="270"/>
      <c r="B1396" s="235" t="s">
        <v>295</v>
      </c>
      <c r="C1396" s="236"/>
      <c r="D1396" s="86"/>
      <c r="E1396" s="86"/>
      <c r="F1396" s="277"/>
      <c r="G1396" s="277"/>
      <c r="H1396" s="279"/>
      <c r="I1396" s="276"/>
      <c r="J1396" s="86"/>
      <c r="K1396" s="390"/>
    </row>
    <row r="1397" spans="1:11" x14ac:dyDescent="0.25">
      <c r="A1397" s="208" t="s">
        <v>294</v>
      </c>
      <c r="B1397" s="52"/>
      <c r="C1397" s="237"/>
      <c r="D1397" s="95"/>
      <c r="E1397" s="95"/>
      <c r="F1397" s="220"/>
      <c r="G1397" s="282">
        <v>0</v>
      </c>
      <c r="H1397" s="279"/>
      <c r="I1397" s="276"/>
      <c r="J1397" s="97"/>
      <c r="K1397" s="207"/>
    </row>
    <row r="1398" spans="1:11" ht="21" x14ac:dyDescent="0.25">
      <c r="A1398" s="208" t="s">
        <v>296</v>
      </c>
      <c r="B1398" s="52"/>
      <c r="C1398" s="237"/>
      <c r="D1398" s="88">
        <v>80602362.090000004</v>
      </c>
      <c r="E1398" s="88">
        <v>20575621.670000002</v>
      </c>
      <c r="F1398" s="278">
        <v>1075000000</v>
      </c>
      <c r="G1398" s="278">
        <v>502000000</v>
      </c>
      <c r="H1398" s="279"/>
      <c r="I1398" s="276"/>
      <c r="J1398" s="97"/>
      <c r="K1398" s="207"/>
    </row>
    <row r="1399" spans="1:11" x14ac:dyDescent="0.25">
      <c r="A1399" s="269">
        <v>59</v>
      </c>
      <c r="B1399" s="589" t="s">
        <v>1314</v>
      </c>
      <c r="C1399" s="590"/>
      <c r="D1399" s="590"/>
      <c r="E1399" s="590"/>
      <c r="F1399" s="590"/>
      <c r="G1399" s="591"/>
      <c r="H1399" s="279"/>
      <c r="I1399" s="276"/>
      <c r="J1399" s="85"/>
      <c r="K1399" s="389"/>
    </row>
    <row r="1400" spans="1:11" x14ac:dyDescent="0.25">
      <c r="A1400" s="270"/>
      <c r="B1400" s="592" t="s">
        <v>255</v>
      </c>
      <c r="C1400" s="593"/>
      <c r="D1400" s="86"/>
      <c r="E1400" s="86"/>
      <c r="F1400" s="277"/>
      <c r="G1400" s="277"/>
      <c r="H1400" s="279"/>
      <c r="I1400" s="276"/>
      <c r="J1400" s="86"/>
      <c r="K1400" s="390"/>
    </row>
    <row r="1401" spans="1:11" x14ac:dyDescent="0.25">
      <c r="A1401" s="271"/>
      <c r="B1401" s="231" t="s">
        <v>3336</v>
      </c>
      <c r="C1401" s="232" t="s">
        <v>664</v>
      </c>
      <c r="D1401" s="88">
        <v>6977263.2999999998</v>
      </c>
      <c r="E1401" s="87">
        <v>0</v>
      </c>
      <c r="F1401" s="278">
        <v>26500000</v>
      </c>
      <c r="G1401" s="278">
        <v>216000000</v>
      </c>
      <c r="H1401" s="279"/>
      <c r="I1401" s="276"/>
      <c r="J1401" s="85"/>
      <c r="K1401" s="389"/>
    </row>
    <row r="1402" spans="1:11" ht="22.5" x14ac:dyDescent="0.25">
      <c r="A1402" s="206">
        <v>1</v>
      </c>
      <c r="B1402" s="233" t="s">
        <v>3337</v>
      </c>
      <c r="C1402" s="234" t="s">
        <v>1315</v>
      </c>
      <c r="D1402" s="90">
        <v>0</v>
      </c>
      <c r="E1402" s="90">
        <v>0</v>
      </c>
      <c r="F1402" s="219">
        <v>1000000</v>
      </c>
      <c r="G1402" s="219">
        <v>1000000</v>
      </c>
      <c r="H1402" s="279"/>
      <c r="I1402" s="276" t="s">
        <v>4631</v>
      </c>
      <c r="J1402" s="89" t="s">
        <v>16</v>
      </c>
      <c r="K1402" s="206"/>
    </row>
    <row r="1403" spans="1:11" ht="22.5" x14ac:dyDescent="0.25">
      <c r="A1403" s="206">
        <v>2</v>
      </c>
      <c r="B1403" s="233" t="s">
        <v>3338</v>
      </c>
      <c r="C1403" s="234" t="s">
        <v>1316</v>
      </c>
      <c r="D1403" s="91">
        <v>967500</v>
      </c>
      <c r="E1403" s="90">
        <v>0</v>
      </c>
      <c r="F1403" s="219">
        <v>20000000</v>
      </c>
      <c r="G1403" s="219">
        <v>200000000</v>
      </c>
      <c r="H1403" s="279"/>
      <c r="I1403" s="276" t="s">
        <v>4631</v>
      </c>
      <c r="J1403" s="89" t="s">
        <v>16</v>
      </c>
      <c r="K1403" s="206"/>
    </row>
    <row r="1404" spans="1:11" ht="22.5" x14ac:dyDescent="0.25">
      <c r="A1404" s="206">
        <v>3</v>
      </c>
      <c r="B1404" s="233" t="s">
        <v>3339</v>
      </c>
      <c r="C1404" s="234" t="s">
        <v>1317</v>
      </c>
      <c r="D1404" s="90">
        <v>0</v>
      </c>
      <c r="E1404" s="90">
        <v>0</v>
      </c>
      <c r="F1404" s="219">
        <v>500000</v>
      </c>
      <c r="G1404" s="219">
        <v>500000</v>
      </c>
      <c r="H1404" s="279"/>
      <c r="I1404" s="276" t="s">
        <v>4631</v>
      </c>
      <c r="J1404" s="89" t="s">
        <v>16</v>
      </c>
      <c r="K1404" s="206"/>
    </row>
    <row r="1405" spans="1:11" ht="22.5" x14ac:dyDescent="0.25">
      <c r="A1405" s="206">
        <v>4</v>
      </c>
      <c r="B1405" s="233" t="s">
        <v>3340</v>
      </c>
      <c r="C1405" s="234" t="s">
        <v>1318</v>
      </c>
      <c r="D1405" s="90">
        <v>0</v>
      </c>
      <c r="E1405" s="90">
        <v>0</v>
      </c>
      <c r="F1405" s="219">
        <v>500000</v>
      </c>
      <c r="G1405" s="219">
        <v>500000</v>
      </c>
      <c r="H1405" s="279"/>
      <c r="I1405" s="276" t="s">
        <v>4631</v>
      </c>
      <c r="J1405" s="89" t="s">
        <v>16</v>
      </c>
      <c r="K1405" s="206"/>
    </row>
    <row r="1406" spans="1:11" ht="45" x14ac:dyDescent="0.25">
      <c r="A1406" s="206">
        <v>5</v>
      </c>
      <c r="B1406" s="233" t="s">
        <v>3341</v>
      </c>
      <c r="C1406" s="234" t="s">
        <v>1319</v>
      </c>
      <c r="D1406" s="91">
        <v>292500</v>
      </c>
      <c r="E1406" s="90">
        <v>0</v>
      </c>
      <c r="F1406" s="219">
        <v>1000000</v>
      </c>
      <c r="G1406" s="219">
        <v>1000000</v>
      </c>
      <c r="H1406" s="279"/>
      <c r="I1406" s="276" t="s">
        <v>4631</v>
      </c>
      <c r="J1406" s="89" t="s">
        <v>16</v>
      </c>
      <c r="K1406" s="206"/>
    </row>
    <row r="1407" spans="1:11" ht="22.5" x14ac:dyDescent="0.25">
      <c r="A1407" s="206">
        <v>6</v>
      </c>
      <c r="B1407" s="233" t="s">
        <v>3342</v>
      </c>
      <c r="C1407" s="234" t="s">
        <v>1320</v>
      </c>
      <c r="D1407" s="91">
        <v>816963.3</v>
      </c>
      <c r="E1407" s="90">
        <v>0</v>
      </c>
      <c r="F1407" s="219">
        <v>1000000</v>
      </c>
      <c r="G1407" s="219">
        <v>3000000</v>
      </c>
      <c r="H1407" s="279"/>
      <c r="I1407" s="276" t="s">
        <v>4631</v>
      </c>
      <c r="J1407" s="89" t="s">
        <v>16</v>
      </c>
      <c r="K1407" s="206"/>
    </row>
    <row r="1408" spans="1:11" ht="45" x14ac:dyDescent="0.25">
      <c r="A1408" s="206">
        <v>7</v>
      </c>
      <c r="B1408" s="233" t="s">
        <v>3343</v>
      </c>
      <c r="C1408" s="234" t="s">
        <v>1321</v>
      </c>
      <c r="D1408" s="91">
        <v>4900300</v>
      </c>
      <c r="E1408" s="90">
        <v>0</v>
      </c>
      <c r="F1408" s="219">
        <v>2500000</v>
      </c>
      <c r="G1408" s="219">
        <v>5000000</v>
      </c>
      <c r="H1408" s="279"/>
      <c r="I1408" s="276" t="s">
        <v>4631</v>
      </c>
      <c r="J1408" s="89" t="s">
        <v>16</v>
      </c>
      <c r="K1408" s="206"/>
    </row>
    <row r="1409" spans="1:11" ht="22.5" x14ac:dyDescent="0.25">
      <c r="A1409" s="206">
        <v>8</v>
      </c>
      <c r="B1409" s="233" t="s">
        <v>3344</v>
      </c>
      <c r="C1409" s="234" t="s">
        <v>1322</v>
      </c>
      <c r="D1409" s="90">
        <v>0</v>
      </c>
      <c r="E1409" s="90">
        <v>0</v>
      </c>
      <c r="F1409" s="218">
        <v>0</v>
      </c>
      <c r="G1409" s="219">
        <v>5000000</v>
      </c>
      <c r="H1409" s="279"/>
      <c r="I1409" s="276" t="s">
        <v>4631</v>
      </c>
      <c r="J1409" s="92">
        <v>0</v>
      </c>
      <c r="K1409" s="206"/>
    </row>
    <row r="1410" spans="1:11" ht="22.5" x14ac:dyDescent="0.25">
      <c r="A1410" s="271"/>
      <c r="B1410" s="231" t="s">
        <v>3345</v>
      </c>
      <c r="C1410" s="232" t="s">
        <v>345</v>
      </c>
      <c r="D1410" s="88">
        <v>649000</v>
      </c>
      <c r="E1410" s="87">
        <v>0</v>
      </c>
      <c r="F1410" s="278">
        <v>3350000</v>
      </c>
      <c r="G1410" s="278">
        <v>24250000</v>
      </c>
      <c r="H1410" s="279"/>
      <c r="I1410" s="276" t="s">
        <v>4631</v>
      </c>
      <c r="J1410" s="85"/>
      <c r="K1410" s="389"/>
    </row>
    <row r="1411" spans="1:11" ht="22.5" x14ac:dyDescent="0.25">
      <c r="A1411" s="206">
        <v>9</v>
      </c>
      <c r="B1411" s="233" t="s">
        <v>3346</v>
      </c>
      <c r="C1411" s="234" t="s">
        <v>1323</v>
      </c>
      <c r="D1411" s="91">
        <v>649000</v>
      </c>
      <c r="E1411" s="90">
        <v>0</v>
      </c>
      <c r="F1411" s="219">
        <v>3000000</v>
      </c>
      <c r="G1411" s="219">
        <v>24000000</v>
      </c>
      <c r="H1411" s="279"/>
      <c r="I1411" s="276" t="s">
        <v>4631</v>
      </c>
      <c r="J1411" s="89" t="s">
        <v>16</v>
      </c>
      <c r="K1411" s="206"/>
    </row>
    <row r="1412" spans="1:11" ht="22.5" x14ac:dyDescent="0.25">
      <c r="A1412" s="206">
        <v>10</v>
      </c>
      <c r="B1412" s="233" t="s">
        <v>3347</v>
      </c>
      <c r="C1412" s="234" t="s">
        <v>1324</v>
      </c>
      <c r="D1412" s="90">
        <v>0</v>
      </c>
      <c r="E1412" s="90">
        <v>0</v>
      </c>
      <c r="F1412" s="219">
        <v>350000</v>
      </c>
      <c r="G1412" s="219">
        <v>250000</v>
      </c>
      <c r="H1412" s="279"/>
      <c r="I1412" s="276" t="s">
        <v>4631</v>
      </c>
      <c r="J1412" s="92">
        <v>0</v>
      </c>
      <c r="K1412" s="206"/>
    </row>
    <row r="1413" spans="1:11" ht="22.5" x14ac:dyDescent="0.25">
      <c r="A1413" s="271"/>
      <c r="B1413" s="231" t="s">
        <v>3348</v>
      </c>
      <c r="C1413" s="232" t="s">
        <v>1325</v>
      </c>
      <c r="D1413" s="88">
        <v>728500</v>
      </c>
      <c r="E1413" s="87">
        <v>0</v>
      </c>
      <c r="F1413" s="278">
        <v>750000</v>
      </c>
      <c r="G1413" s="278">
        <v>750000</v>
      </c>
      <c r="H1413" s="279"/>
      <c r="I1413" s="276" t="s">
        <v>4631</v>
      </c>
      <c r="J1413" s="85"/>
      <c r="K1413" s="389"/>
    </row>
    <row r="1414" spans="1:11" ht="22.5" x14ac:dyDescent="0.25">
      <c r="A1414" s="206">
        <v>11</v>
      </c>
      <c r="B1414" s="233" t="s">
        <v>3349</v>
      </c>
      <c r="C1414" s="234" t="s">
        <v>1326</v>
      </c>
      <c r="D1414" s="91">
        <v>728500</v>
      </c>
      <c r="E1414" s="90">
        <v>0</v>
      </c>
      <c r="F1414" s="219">
        <v>750000</v>
      </c>
      <c r="G1414" s="219">
        <v>750000</v>
      </c>
      <c r="H1414" s="279"/>
      <c r="I1414" s="276" t="s">
        <v>4631</v>
      </c>
      <c r="J1414" s="89" t="s">
        <v>16</v>
      </c>
      <c r="K1414" s="206"/>
    </row>
    <row r="1415" spans="1:11" x14ac:dyDescent="0.25">
      <c r="A1415" s="271"/>
      <c r="B1415" s="231" t="s">
        <v>3350</v>
      </c>
      <c r="C1415" s="232" t="s">
        <v>301</v>
      </c>
      <c r="D1415" s="87">
        <v>0</v>
      </c>
      <c r="E1415" s="87">
        <v>0</v>
      </c>
      <c r="F1415" s="280">
        <v>0</v>
      </c>
      <c r="G1415" s="278">
        <v>2000000</v>
      </c>
      <c r="H1415" s="279"/>
      <c r="I1415" s="276"/>
      <c r="J1415" s="85"/>
      <c r="K1415" s="389"/>
    </row>
    <row r="1416" spans="1:11" ht="22.5" x14ac:dyDescent="0.25">
      <c r="A1416" s="206">
        <v>14</v>
      </c>
      <c r="B1416" s="233" t="s">
        <v>3351</v>
      </c>
      <c r="C1416" s="234" t="s">
        <v>301</v>
      </c>
      <c r="D1416" s="90">
        <v>0</v>
      </c>
      <c r="E1416" s="90">
        <v>0</v>
      </c>
      <c r="F1416" s="218">
        <v>0</v>
      </c>
      <c r="G1416" s="219">
        <v>2000000</v>
      </c>
      <c r="H1416" s="279"/>
      <c r="I1416" s="276" t="s">
        <v>4631</v>
      </c>
      <c r="J1416" s="92">
        <v>0</v>
      </c>
      <c r="K1416" s="206"/>
    </row>
    <row r="1417" spans="1:11" x14ac:dyDescent="0.25">
      <c r="A1417" s="208" t="s">
        <v>294</v>
      </c>
      <c r="B1417" s="52"/>
      <c r="C1417" s="237"/>
      <c r="D1417" s="93">
        <v>8354763.2999999998</v>
      </c>
      <c r="E1417" s="96">
        <v>0</v>
      </c>
      <c r="F1417" s="281">
        <v>30600000</v>
      </c>
      <c r="G1417" s="281">
        <v>243000000</v>
      </c>
      <c r="H1417" s="279"/>
      <c r="I1417" s="276"/>
      <c r="J1417" s="94"/>
      <c r="K1417" s="391"/>
    </row>
    <row r="1418" spans="1:11" x14ac:dyDescent="0.25">
      <c r="A1418" s="270"/>
      <c r="B1418" s="235" t="s">
        <v>295</v>
      </c>
      <c r="C1418" s="236"/>
      <c r="D1418" s="86"/>
      <c r="E1418" s="86"/>
      <c r="F1418" s="277"/>
      <c r="G1418" s="277"/>
      <c r="H1418" s="279"/>
      <c r="I1418" s="276"/>
      <c r="J1418" s="86"/>
      <c r="K1418" s="390"/>
    </row>
    <row r="1419" spans="1:11" x14ac:dyDescent="0.25">
      <c r="A1419" s="208" t="s">
        <v>294</v>
      </c>
      <c r="B1419" s="52"/>
      <c r="C1419" s="237"/>
      <c r="D1419" s="95"/>
      <c r="E1419" s="95"/>
      <c r="F1419" s="220"/>
      <c r="G1419" s="282">
        <v>0</v>
      </c>
      <c r="H1419" s="279"/>
      <c r="I1419" s="276"/>
      <c r="J1419" s="97"/>
      <c r="K1419" s="207"/>
    </row>
    <row r="1420" spans="1:11" ht="21" x14ac:dyDescent="0.25">
      <c r="A1420" s="208" t="s">
        <v>296</v>
      </c>
      <c r="B1420" s="52"/>
      <c r="C1420" s="237"/>
      <c r="D1420" s="88">
        <v>8354763.2999999998</v>
      </c>
      <c r="E1420" s="87">
        <v>0</v>
      </c>
      <c r="F1420" s="278">
        <v>30600000</v>
      </c>
      <c r="G1420" s="278">
        <v>243000000</v>
      </c>
      <c r="H1420" s="279"/>
      <c r="I1420" s="276"/>
      <c r="J1420" s="97"/>
      <c r="K1420" s="207"/>
    </row>
    <row r="1421" spans="1:11" x14ac:dyDescent="0.25">
      <c r="A1421" s="269">
        <v>60</v>
      </c>
      <c r="B1421" s="589" t="s">
        <v>1327</v>
      </c>
      <c r="C1421" s="590"/>
      <c r="D1421" s="590"/>
      <c r="E1421" s="590"/>
      <c r="F1421" s="590"/>
      <c r="G1421" s="591"/>
      <c r="H1421" s="279"/>
      <c r="I1421" s="276"/>
      <c r="J1421" s="85"/>
      <c r="K1421" s="389"/>
    </row>
    <row r="1422" spans="1:11" x14ac:dyDescent="0.25">
      <c r="A1422" s="270"/>
      <c r="B1422" s="592" t="s">
        <v>255</v>
      </c>
      <c r="C1422" s="593"/>
      <c r="D1422" s="86"/>
      <c r="E1422" s="86"/>
      <c r="F1422" s="277"/>
      <c r="G1422" s="277"/>
      <c r="H1422" s="279"/>
      <c r="I1422" s="276"/>
      <c r="J1422" s="86"/>
      <c r="K1422" s="390"/>
    </row>
    <row r="1423" spans="1:11" x14ac:dyDescent="0.25">
      <c r="A1423" s="271"/>
      <c r="B1423" s="231" t="s">
        <v>3352</v>
      </c>
      <c r="C1423" s="232" t="s">
        <v>265</v>
      </c>
      <c r="D1423" s="88">
        <v>1970000</v>
      </c>
      <c r="E1423" s="87">
        <v>0</v>
      </c>
      <c r="F1423" s="278">
        <v>4000000</v>
      </c>
      <c r="G1423" s="278">
        <v>17000000</v>
      </c>
      <c r="H1423" s="279"/>
      <c r="I1423" s="276"/>
      <c r="J1423" s="85"/>
      <c r="K1423" s="389"/>
    </row>
    <row r="1424" spans="1:11" ht="22.5" x14ac:dyDescent="0.25">
      <c r="A1424" s="206">
        <v>1</v>
      </c>
      <c r="B1424" s="233" t="s">
        <v>3353</v>
      </c>
      <c r="C1424" s="234" t="s">
        <v>1328</v>
      </c>
      <c r="D1424" s="91">
        <v>1970000</v>
      </c>
      <c r="E1424" s="90">
        <v>0</v>
      </c>
      <c r="F1424" s="219">
        <v>2000000</v>
      </c>
      <c r="G1424" s="219">
        <v>2000000</v>
      </c>
      <c r="H1424" s="279"/>
      <c r="I1424" s="276" t="s">
        <v>4631</v>
      </c>
      <c r="J1424" s="89" t="s">
        <v>16</v>
      </c>
      <c r="K1424" s="206"/>
    </row>
    <row r="1425" spans="1:11" ht="22.5" x14ac:dyDescent="0.25">
      <c r="A1425" s="206">
        <v>2</v>
      </c>
      <c r="B1425" s="233" t="s">
        <v>3354</v>
      </c>
      <c r="C1425" s="234" t="s">
        <v>1329</v>
      </c>
      <c r="D1425" s="90">
        <v>0</v>
      </c>
      <c r="E1425" s="90">
        <v>0</v>
      </c>
      <c r="F1425" s="219">
        <v>2000000</v>
      </c>
      <c r="G1425" s="219">
        <v>8000000</v>
      </c>
      <c r="H1425" s="279"/>
      <c r="I1425" s="276" t="s">
        <v>4631</v>
      </c>
      <c r="J1425" s="89" t="s">
        <v>16</v>
      </c>
      <c r="K1425" s="206"/>
    </row>
    <row r="1426" spans="1:11" ht="22.5" x14ac:dyDescent="0.25">
      <c r="A1426" s="206">
        <v>4</v>
      </c>
      <c r="B1426" s="233" t="s">
        <v>3355</v>
      </c>
      <c r="C1426" s="234" t="s">
        <v>1330</v>
      </c>
      <c r="D1426" s="90">
        <v>0</v>
      </c>
      <c r="E1426" s="90">
        <v>0</v>
      </c>
      <c r="F1426" s="218">
        <v>0</v>
      </c>
      <c r="G1426" s="219">
        <v>7000000</v>
      </c>
      <c r="H1426" s="279"/>
      <c r="I1426" s="276" t="s">
        <v>4631</v>
      </c>
      <c r="J1426" s="92">
        <v>0</v>
      </c>
      <c r="K1426" s="206"/>
    </row>
    <row r="1427" spans="1:11" x14ac:dyDescent="0.25">
      <c r="A1427" s="271"/>
      <c r="B1427" s="231" t="s">
        <v>3356</v>
      </c>
      <c r="C1427" s="232" t="s">
        <v>1331</v>
      </c>
      <c r="D1427" s="87">
        <v>0</v>
      </c>
      <c r="E1427" s="87">
        <v>0</v>
      </c>
      <c r="F1427" s="278">
        <v>165000000</v>
      </c>
      <c r="G1427" s="278">
        <v>30000000</v>
      </c>
      <c r="H1427" s="279"/>
      <c r="I1427" s="276"/>
      <c r="J1427" s="85"/>
      <c r="K1427" s="389"/>
    </row>
    <row r="1428" spans="1:11" ht="13.15" customHeight="1" x14ac:dyDescent="0.25">
      <c r="A1428" s="206">
        <v>5</v>
      </c>
      <c r="B1428" s="233" t="s">
        <v>3357</v>
      </c>
      <c r="C1428" s="234" t="s">
        <v>1332</v>
      </c>
      <c r="D1428" s="90">
        <v>0</v>
      </c>
      <c r="E1428" s="90">
        <v>0</v>
      </c>
      <c r="F1428" s="219">
        <v>165000000</v>
      </c>
      <c r="G1428" s="218">
        <v>0</v>
      </c>
      <c r="H1428" s="279"/>
      <c r="I1428" s="276" t="s">
        <v>6061</v>
      </c>
      <c r="J1428" s="92">
        <v>0</v>
      </c>
      <c r="K1428" s="206"/>
    </row>
    <row r="1429" spans="1:11" ht="22.5" x14ac:dyDescent="0.25">
      <c r="A1429" s="206">
        <v>6</v>
      </c>
      <c r="B1429" s="233" t="s">
        <v>3358</v>
      </c>
      <c r="C1429" s="234" t="s">
        <v>1333</v>
      </c>
      <c r="D1429" s="90">
        <v>0</v>
      </c>
      <c r="E1429" s="90">
        <v>0</v>
      </c>
      <c r="F1429" s="218">
        <v>0</v>
      </c>
      <c r="G1429" s="219">
        <v>30000000</v>
      </c>
      <c r="H1429" s="279"/>
      <c r="I1429" s="276" t="s">
        <v>4631</v>
      </c>
      <c r="J1429" s="92">
        <v>0</v>
      </c>
      <c r="K1429" s="206"/>
    </row>
    <row r="1430" spans="1:11" ht="22.5" x14ac:dyDescent="0.25">
      <c r="A1430" s="271"/>
      <c r="B1430" s="231" t="s">
        <v>3359</v>
      </c>
      <c r="C1430" s="232" t="s">
        <v>298</v>
      </c>
      <c r="D1430" s="87">
        <v>0</v>
      </c>
      <c r="E1430" s="87">
        <v>0</v>
      </c>
      <c r="F1430" s="278">
        <v>38000000</v>
      </c>
      <c r="G1430" s="278">
        <v>66000000</v>
      </c>
      <c r="H1430" s="279"/>
      <c r="I1430" s="276" t="s">
        <v>4631</v>
      </c>
      <c r="J1430" s="85"/>
      <c r="K1430" s="389"/>
    </row>
    <row r="1431" spans="1:11" ht="22.5" x14ac:dyDescent="0.25">
      <c r="A1431" s="206">
        <v>7</v>
      </c>
      <c r="B1431" s="233" t="s">
        <v>3360</v>
      </c>
      <c r="C1431" s="234" t="s">
        <v>1334</v>
      </c>
      <c r="D1431" s="90">
        <v>0</v>
      </c>
      <c r="E1431" s="90">
        <v>0</v>
      </c>
      <c r="F1431" s="219">
        <v>20000000</v>
      </c>
      <c r="G1431" s="219">
        <v>46000000</v>
      </c>
      <c r="H1431" s="279"/>
      <c r="I1431" s="276" t="s">
        <v>4631</v>
      </c>
      <c r="J1431" s="92">
        <v>0</v>
      </c>
      <c r="K1431" s="206"/>
    </row>
    <row r="1432" spans="1:11" ht="22.5" x14ac:dyDescent="0.25">
      <c r="A1432" s="206">
        <v>8</v>
      </c>
      <c r="B1432" s="233" t="s">
        <v>3361</v>
      </c>
      <c r="C1432" s="234" t="s">
        <v>1335</v>
      </c>
      <c r="D1432" s="90">
        <v>0</v>
      </c>
      <c r="E1432" s="90">
        <v>0</v>
      </c>
      <c r="F1432" s="219">
        <v>18000000</v>
      </c>
      <c r="G1432" s="219">
        <v>20000000</v>
      </c>
      <c r="H1432" s="279"/>
      <c r="I1432" s="276" t="s">
        <v>4631</v>
      </c>
      <c r="J1432" s="92">
        <v>0</v>
      </c>
      <c r="K1432" s="206"/>
    </row>
    <row r="1433" spans="1:11" x14ac:dyDescent="0.25">
      <c r="A1433" s="271"/>
      <c r="B1433" s="231" t="s">
        <v>3362</v>
      </c>
      <c r="C1433" s="232" t="s">
        <v>301</v>
      </c>
      <c r="D1433" s="87">
        <v>0</v>
      </c>
      <c r="E1433" s="88">
        <v>1927000</v>
      </c>
      <c r="F1433" s="278">
        <v>4000000</v>
      </c>
      <c r="G1433" s="278">
        <v>17000000</v>
      </c>
      <c r="H1433" s="279"/>
      <c r="I1433" s="276"/>
      <c r="J1433" s="85"/>
      <c r="K1433" s="389"/>
    </row>
    <row r="1434" spans="1:11" ht="22.5" x14ac:dyDescent="0.25">
      <c r="A1434" s="206">
        <v>10</v>
      </c>
      <c r="B1434" s="233" t="s">
        <v>3363</v>
      </c>
      <c r="C1434" s="234" t="s">
        <v>1336</v>
      </c>
      <c r="D1434" s="90">
        <v>0</v>
      </c>
      <c r="E1434" s="91">
        <v>934000</v>
      </c>
      <c r="F1434" s="219">
        <v>2000000</v>
      </c>
      <c r="G1434" s="219">
        <v>7000000</v>
      </c>
      <c r="H1434" s="279"/>
      <c r="I1434" s="276" t="s">
        <v>4631</v>
      </c>
      <c r="J1434" s="92">
        <v>0</v>
      </c>
      <c r="K1434" s="206"/>
    </row>
    <row r="1435" spans="1:11" ht="22.5" x14ac:dyDescent="0.25">
      <c r="A1435" s="206">
        <v>11</v>
      </c>
      <c r="B1435" s="233" t="s">
        <v>3364</v>
      </c>
      <c r="C1435" s="234" t="s">
        <v>1337</v>
      </c>
      <c r="D1435" s="90">
        <v>0</v>
      </c>
      <c r="E1435" s="91">
        <v>993000</v>
      </c>
      <c r="F1435" s="219">
        <v>2000000</v>
      </c>
      <c r="G1435" s="219">
        <v>10000000</v>
      </c>
      <c r="H1435" s="279"/>
      <c r="I1435" s="276" t="s">
        <v>4631</v>
      </c>
      <c r="J1435" s="92">
        <v>0</v>
      </c>
      <c r="K1435" s="206"/>
    </row>
    <row r="1436" spans="1:11" x14ac:dyDescent="0.25">
      <c r="A1436" s="208" t="s">
        <v>294</v>
      </c>
      <c r="B1436" s="52"/>
      <c r="C1436" s="237"/>
      <c r="D1436" s="93">
        <v>1970000</v>
      </c>
      <c r="E1436" s="93">
        <v>1927000</v>
      </c>
      <c r="F1436" s="281">
        <v>211000000</v>
      </c>
      <c r="G1436" s="281">
        <v>130000000</v>
      </c>
      <c r="H1436" s="279"/>
      <c r="I1436" s="276"/>
      <c r="J1436" s="94"/>
      <c r="K1436" s="391"/>
    </row>
    <row r="1437" spans="1:11" x14ac:dyDescent="0.25">
      <c r="A1437" s="270"/>
      <c r="B1437" s="235" t="s">
        <v>295</v>
      </c>
      <c r="C1437" s="236"/>
      <c r="D1437" s="86"/>
      <c r="E1437" s="86"/>
      <c r="F1437" s="277"/>
      <c r="G1437" s="277"/>
      <c r="H1437" s="279"/>
      <c r="I1437" s="276"/>
      <c r="J1437" s="86"/>
      <c r="K1437" s="390"/>
    </row>
    <row r="1438" spans="1:11" x14ac:dyDescent="0.25">
      <c r="A1438" s="208" t="s">
        <v>294</v>
      </c>
      <c r="B1438" s="52"/>
      <c r="C1438" s="237"/>
      <c r="D1438" s="95"/>
      <c r="E1438" s="95"/>
      <c r="F1438" s="220"/>
      <c r="G1438" s="282">
        <v>0</v>
      </c>
      <c r="H1438" s="279"/>
      <c r="I1438" s="276"/>
      <c r="J1438" s="97"/>
      <c r="K1438" s="207"/>
    </row>
    <row r="1439" spans="1:11" ht="21" x14ac:dyDescent="0.25">
      <c r="A1439" s="208" t="s">
        <v>296</v>
      </c>
      <c r="B1439" s="52"/>
      <c r="C1439" s="237"/>
      <c r="D1439" s="88">
        <v>1970000</v>
      </c>
      <c r="E1439" s="88">
        <v>1927000</v>
      </c>
      <c r="F1439" s="278">
        <v>211000000</v>
      </c>
      <c r="G1439" s="278">
        <v>130000000</v>
      </c>
      <c r="H1439" s="279"/>
      <c r="I1439" s="276"/>
      <c r="J1439" s="97"/>
      <c r="K1439" s="207"/>
    </row>
    <row r="1440" spans="1:11" x14ac:dyDescent="0.25">
      <c r="A1440" s="269">
        <v>61</v>
      </c>
      <c r="B1440" s="589" t="s">
        <v>1338</v>
      </c>
      <c r="C1440" s="590"/>
      <c r="D1440" s="590"/>
      <c r="E1440" s="590"/>
      <c r="F1440" s="590"/>
      <c r="G1440" s="591"/>
      <c r="H1440" s="279"/>
      <c r="I1440" s="276"/>
      <c r="J1440" s="85"/>
      <c r="K1440" s="389"/>
    </row>
    <row r="1441" spans="1:11" x14ac:dyDescent="0.25">
      <c r="A1441" s="270"/>
      <c r="B1441" s="624" t="s">
        <v>255</v>
      </c>
      <c r="C1441" s="625"/>
      <c r="D1441" s="86"/>
      <c r="E1441" s="86"/>
      <c r="F1441" s="277"/>
      <c r="G1441" s="277"/>
      <c r="H1441" s="279"/>
      <c r="I1441" s="276"/>
      <c r="J1441" s="86"/>
      <c r="K1441" s="390"/>
    </row>
    <row r="1442" spans="1:11" x14ac:dyDescent="0.25">
      <c r="A1442" s="271"/>
      <c r="B1442" s="231" t="s">
        <v>3365</v>
      </c>
      <c r="C1442" s="232" t="s">
        <v>1339</v>
      </c>
      <c r="D1442" s="88">
        <v>294000</v>
      </c>
      <c r="E1442" s="88">
        <v>3028500</v>
      </c>
      <c r="F1442" s="278">
        <v>9000000</v>
      </c>
      <c r="G1442" s="278">
        <v>9000000</v>
      </c>
      <c r="H1442" s="279"/>
      <c r="I1442" s="276"/>
      <c r="J1442" s="85"/>
      <c r="K1442" s="389"/>
    </row>
    <row r="1443" spans="1:11" ht="21" customHeight="1" x14ac:dyDescent="0.25">
      <c r="A1443" s="206">
        <v>1</v>
      </c>
      <c r="B1443" s="233" t="s">
        <v>3366</v>
      </c>
      <c r="C1443" s="234" t="s">
        <v>1340</v>
      </c>
      <c r="D1443" s="91">
        <v>294000</v>
      </c>
      <c r="E1443" s="91">
        <v>3028500</v>
      </c>
      <c r="F1443" s="219">
        <v>5000000</v>
      </c>
      <c r="G1443" s="218">
        <v>0</v>
      </c>
      <c r="H1443" s="279"/>
      <c r="I1443" s="276" t="s">
        <v>6061</v>
      </c>
      <c r="J1443" s="89" t="s">
        <v>16</v>
      </c>
      <c r="K1443" s="206"/>
    </row>
    <row r="1444" spans="1:11" ht="21.6" customHeight="1" x14ac:dyDescent="0.25">
      <c r="A1444" s="206">
        <v>2</v>
      </c>
      <c r="B1444" s="233" t="s">
        <v>3367</v>
      </c>
      <c r="C1444" s="234" t="s">
        <v>1341</v>
      </c>
      <c r="D1444" s="90">
        <v>0</v>
      </c>
      <c r="E1444" s="90">
        <v>0</v>
      </c>
      <c r="F1444" s="219">
        <v>2000000</v>
      </c>
      <c r="G1444" s="218">
        <v>0</v>
      </c>
      <c r="H1444" s="279"/>
      <c r="I1444" s="276" t="s">
        <v>6061</v>
      </c>
      <c r="J1444" s="89" t="s">
        <v>16</v>
      </c>
      <c r="K1444" s="206"/>
    </row>
    <row r="1445" spans="1:11" ht="16.899999999999999" customHeight="1" x14ac:dyDescent="0.25">
      <c r="A1445" s="206">
        <v>3</v>
      </c>
      <c r="B1445" s="233" t="s">
        <v>3368</v>
      </c>
      <c r="C1445" s="234" t="s">
        <v>1342</v>
      </c>
      <c r="D1445" s="90">
        <v>0</v>
      </c>
      <c r="E1445" s="90">
        <v>0</v>
      </c>
      <c r="F1445" s="218">
        <v>0</v>
      </c>
      <c r="G1445" s="218">
        <v>0</v>
      </c>
      <c r="H1445" s="279"/>
      <c r="I1445" s="276" t="s">
        <v>6061</v>
      </c>
      <c r="J1445" s="89" t="s">
        <v>16</v>
      </c>
      <c r="K1445" s="206"/>
    </row>
    <row r="1446" spans="1:11" ht="18" customHeight="1" x14ac:dyDescent="0.25">
      <c r="A1446" s="206">
        <v>4</v>
      </c>
      <c r="B1446" s="233" t="s">
        <v>3369</v>
      </c>
      <c r="C1446" s="234" t="s">
        <v>1343</v>
      </c>
      <c r="D1446" s="90">
        <v>0</v>
      </c>
      <c r="E1446" s="90">
        <v>0</v>
      </c>
      <c r="F1446" s="219">
        <v>2000000</v>
      </c>
      <c r="G1446" s="218">
        <v>0</v>
      </c>
      <c r="H1446" s="279"/>
      <c r="I1446" s="276" t="s">
        <v>6061</v>
      </c>
      <c r="J1446" s="89" t="s">
        <v>16</v>
      </c>
      <c r="K1446" s="206"/>
    </row>
    <row r="1447" spans="1:11" ht="22.5" x14ac:dyDescent="0.25">
      <c r="A1447" s="206">
        <v>5</v>
      </c>
      <c r="B1447" s="233" t="s">
        <v>3370</v>
      </c>
      <c r="C1447" s="234" t="s">
        <v>1344</v>
      </c>
      <c r="D1447" s="90">
        <v>0</v>
      </c>
      <c r="E1447" s="90">
        <v>0</v>
      </c>
      <c r="F1447" s="218">
        <v>0</v>
      </c>
      <c r="G1447" s="219">
        <v>5000000</v>
      </c>
      <c r="H1447" s="279"/>
      <c r="I1447" s="276" t="s">
        <v>4631</v>
      </c>
      <c r="J1447" s="92">
        <v>0</v>
      </c>
      <c r="K1447" s="206"/>
    </row>
    <row r="1448" spans="1:11" ht="22.5" x14ac:dyDescent="0.25">
      <c r="A1448" s="206">
        <v>6</v>
      </c>
      <c r="B1448" s="233" t="s">
        <v>3371</v>
      </c>
      <c r="C1448" s="234" t="s">
        <v>1345</v>
      </c>
      <c r="D1448" s="90">
        <v>0</v>
      </c>
      <c r="E1448" s="90">
        <v>0</v>
      </c>
      <c r="F1448" s="218">
        <v>0</v>
      </c>
      <c r="G1448" s="219">
        <v>4000000</v>
      </c>
      <c r="H1448" s="279"/>
      <c r="I1448" s="276" t="s">
        <v>4631</v>
      </c>
      <c r="J1448" s="92">
        <v>0</v>
      </c>
      <c r="K1448" s="206"/>
    </row>
    <row r="1449" spans="1:11" x14ac:dyDescent="0.25">
      <c r="A1449" s="271"/>
      <c r="B1449" s="231" t="s">
        <v>3372</v>
      </c>
      <c r="C1449" s="232" t="s">
        <v>1044</v>
      </c>
      <c r="D1449" s="87">
        <v>0</v>
      </c>
      <c r="E1449" s="87">
        <v>0</v>
      </c>
      <c r="F1449" s="280">
        <v>0</v>
      </c>
      <c r="G1449" s="278">
        <v>2000000</v>
      </c>
      <c r="H1449" s="279"/>
      <c r="I1449" s="276"/>
      <c r="J1449" s="85"/>
      <c r="K1449" s="389"/>
    </row>
    <row r="1450" spans="1:11" ht="22.5" x14ac:dyDescent="0.25">
      <c r="A1450" s="206">
        <v>7</v>
      </c>
      <c r="B1450" s="233" t="s">
        <v>3373</v>
      </c>
      <c r="C1450" s="234" t="s">
        <v>1346</v>
      </c>
      <c r="D1450" s="90">
        <v>0</v>
      </c>
      <c r="E1450" s="90">
        <v>0</v>
      </c>
      <c r="F1450" s="218">
        <v>0</v>
      </c>
      <c r="G1450" s="219">
        <v>2000000</v>
      </c>
      <c r="H1450" s="279"/>
      <c r="I1450" s="276" t="s">
        <v>4631</v>
      </c>
      <c r="J1450" s="89" t="s">
        <v>16</v>
      </c>
      <c r="K1450" s="206"/>
    </row>
    <row r="1451" spans="1:11" x14ac:dyDescent="0.25">
      <c r="A1451" s="271"/>
      <c r="B1451" s="231" t="s">
        <v>3374</v>
      </c>
      <c r="C1451" s="232" t="s">
        <v>1347</v>
      </c>
      <c r="D1451" s="87">
        <v>0</v>
      </c>
      <c r="E1451" s="87">
        <v>0</v>
      </c>
      <c r="F1451" s="278">
        <v>1000000</v>
      </c>
      <c r="G1451" s="280">
        <v>0</v>
      </c>
      <c r="H1451" s="279"/>
      <c r="I1451" s="276"/>
      <c r="J1451" s="85"/>
      <c r="K1451" s="389"/>
    </row>
    <row r="1452" spans="1:11" ht="22.5" x14ac:dyDescent="0.25">
      <c r="A1452" s="206">
        <v>8</v>
      </c>
      <c r="B1452" s="233" t="s">
        <v>3375</v>
      </c>
      <c r="C1452" s="234" t="s">
        <v>1348</v>
      </c>
      <c r="D1452" s="90">
        <v>0</v>
      </c>
      <c r="E1452" s="90">
        <v>0</v>
      </c>
      <c r="F1452" s="219">
        <v>1000000</v>
      </c>
      <c r="G1452" s="218">
        <v>0</v>
      </c>
      <c r="H1452" s="279"/>
      <c r="I1452" s="276" t="s">
        <v>6061</v>
      </c>
      <c r="J1452" s="89" t="s">
        <v>16</v>
      </c>
      <c r="K1452" s="206"/>
    </row>
    <row r="1453" spans="1:11" x14ac:dyDescent="0.25">
      <c r="A1453" s="271"/>
      <c r="B1453" s="231" t="s">
        <v>3376</v>
      </c>
      <c r="C1453" s="232" t="s">
        <v>1349</v>
      </c>
      <c r="D1453" s="87">
        <v>0</v>
      </c>
      <c r="E1453" s="87">
        <v>0</v>
      </c>
      <c r="F1453" s="278">
        <v>13000000</v>
      </c>
      <c r="G1453" s="278">
        <v>14000000</v>
      </c>
      <c r="H1453" s="279"/>
      <c r="I1453" s="276"/>
      <c r="J1453" s="85"/>
      <c r="K1453" s="389"/>
    </row>
    <row r="1454" spans="1:11" ht="22.5" x14ac:dyDescent="0.25">
      <c r="A1454" s="206">
        <v>11</v>
      </c>
      <c r="B1454" s="233" t="s">
        <v>3377</v>
      </c>
      <c r="C1454" s="234" t="s">
        <v>1350</v>
      </c>
      <c r="D1454" s="90">
        <v>0</v>
      </c>
      <c r="E1454" s="90">
        <v>0</v>
      </c>
      <c r="F1454" s="219">
        <v>3000000</v>
      </c>
      <c r="G1454" s="219">
        <v>3000000</v>
      </c>
      <c r="H1454" s="279"/>
      <c r="I1454" s="276" t="s">
        <v>4631</v>
      </c>
      <c r="J1454" s="89" t="s">
        <v>16</v>
      </c>
      <c r="K1454" s="206"/>
    </row>
    <row r="1455" spans="1:11" ht="33.75" x14ac:dyDescent="0.25">
      <c r="A1455" s="206">
        <v>12</v>
      </c>
      <c r="B1455" s="233" t="s">
        <v>3378</v>
      </c>
      <c r="C1455" s="234" t="s">
        <v>1351</v>
      </c>
      <c r="D1455" s="90">
        <v>0</v>
      </c>
      <c r="E1455" s="90">
        <v>0</v>
      </c>
      <c r="F1455" s="219">
        <v>2000000</v>
      </c>
      <c r="G1455" s="219">
        <v>2000000</v>
      </c>
      <c r="H1455" s="279"/>
      <c r="I1455" s="276" t="s">
        <v>4631</v>
      </c>
      <c r="J1455" s="92">
        <v>0</v>
      </c>
      <c r="K1455" s="206"/>
    </row>
    <row r="1456" spans="1:11" ht="22.5" x14ac:dyDescent="0.25">
      <c r="A1456" s="206">
        <v>13</v>
      </c>
      <c r="B1456" s="233" t="s">
        <v>3379</v>
      </c>
      <c r="C1456" s="234" t="s">
        <v>1352</v>
      </c>
      <c r="D1456" s="90">
        <v>0</v>
      </c>
      <c r="E1456" s="90">
        <v>0</v>
      </c>
      <c r="F1456" s="218">
        <v>0</v>
      </c>
      <c r="G1456" s="219">
        <v>1000000</v>
      </c>
      <c r="H1456" s="279"/>
      <c r="I1456" s="276" t="s">
        <v>4631</v>
      </c>
      <c r="J1456" s="92">
        <v>0</v>
      </c>
      <c r="K1456" s="206"/>
    </row>
    <row r="1457" spans="1:11" ht="22.5" x14ac:dyDescent="0.25">
      <c r="A1457" s="206">
        <v>14</v>
      </c>
      <c r="B1457" s="233" t="s">
        <v>3380</v>
      </c>
      <c r="C1457" s="234" t="s">
        <v>1353</v>
      </c>
      <c r="D1457" s="90">
        <v>0</v>
      </c>
      <c r="E1457" s="90">
        <v>0</v>
      </c>
      <c r="F1457" s="219">
        <v>3000000</v>
      </c>
      <c r="G1457" s="219">
        <v>3000000</v>
      </c>
      <c r="H1457" s="279"/>
      <c r="I1457" s="276" t="s">
        <v>4631</v>
      </c>
      <c r="J1457" s="92">
        <v>0</v>
      </c>
      <c r="K1457" s="206"/>
    </row>
    <row r="1458" spans="1:11" ht="22.5" x14ac:dyDescent="0.25">
      <c r="A1458" s="206">
        <v>15</v>
      </c>
      <c r="B1458" s="233" t="s">
        <v>3381</v>
      </c>
      <c r="C1458" s="234" t="s">
        <v>1354</v>
      </c>
      <c r="D1458" s="90">
        <v>0</v>
      </c>
      <c r="E1458" s="90">
        <v>0</v>
      </c>
      <c r="F1458" s="219">
        <v>5000000</v>
      </c>
      <c r="G1458" s="219">
        <v>5000000</v>
      </c>
      <c r="H1458" s="279"/>
      <c r="I1458" s="276" t="s">
        <v>4631</v>
      </c>
      <c r="J1458" s="92">
        <v>0</v>
      </c>
      <c r="K1458" s="206"/>
    </row>
    <row r="1459" spans="1:11" x14ac:dyDescent="0.25">
      <c r="A1459" s="208" t="s">
        <v>294</v>
      </c>
      <c r="B1459" s="52"/>
      <c r="C1459" s="237"/>
      <c r="D1459" s="93">
        <v>294000</v>
      </c>
      <c r="E1459" s="93">
        <v>3028500</v>
      </c>
      <c r="F1459" s="281">
        <v>23000000</v>
      </c>
      <c r="G1459" s="281">
        <v>25000000</v>
      </c>
      <c r="H1459" s="279"/>
      <c r="I1459" s="276"/>
      <c r="J1459" s="94"/>
      <c r="K1459" s="391"/>
    </row>
    <row r="1460" spans="1:11" x14ac:dyDescent="0.25">
      <c r="A1460" s="270"/>
      <c r="B1460" s="235" t="s">
        <v>295</v>
      </c>
      <c r="C1460" s="236"/>
      <c r="D1460" s="86"/>
      <c r="E1460" s="86"/>
      <c r="F1460" s="277"/>
      <c r="G1460" s="277"/>
      <c r="H1460" s="279"/>
      <c r="I1460" s="276"/>
      <c r="J1460" s="86"/>
      <c r="K1460" s="390"/>
    </row>
    <row r="1461" spans="1:11" x14ac:dyDescent="0.25">
      <c r="A1461" s="208" t="s">
        <v>294</v>
      </c>
      <c r="B1461" s="52"/>
      <c r="C1461" s="237"/>
      <c r="D1461" s="95"/>
      <c r="E1461" s="95"/>
      <c r="F1461" s="220"/>
      <c r="G1461" s="282">
        <v>0</v>
      </c>
      <c r="H1461" s="279"/>
      <c r="I1461" s="276"/>
      <c r="J1461" s="97"/>
      <c r="K1461" s="207"/>
    </row>
    <row r="1462" spans="1:11" ht="21" x14ac:dyDescent="0.25">
      <c r="A1462" s="208" t="s">
        <v>296</v>
      </c>
      <c r="B1462" s="52"/>
      <c r="C1462" s="237"/>
      <c r="D1462" s="88">
        <v>294000</v>
      </c>
      <c r="E1462" s="88">
        <v>3028500</v>
      </c>
      <c r="F1462" s="278">
        <v>23000000</v>
      </c>
      <c r="G1462" s="278">
        <v>25000000</v>
      </c>
      <c r="H1462" s="279"/>
      <c r="I1462" s="276"/>
      <c r="J1462" s="97"/>
      <c r="K1462" s="207"/>
    </row>
    <row r="1463" spans="1:11" x14ac:dyDescent="0.25">
      <c r="A1463" s="269">
        <v>62</v>
      </c>
      <c r="B1463" s="589" t="s">
        <v>1355</v>
      </c>
      <c r="C1463" s="590"/>
      <c r="D1463" s="590"/>
      <c r="E1463" s="590"/>
      <c r="F1463" s="590"/>
      <c r="G1463" s="591"/>
      <c r="H1463" s="279"/>
      <c r="I1463" s="276"/>
      <c r="J1463" s="85"/>
      <c r="K1463" s="389"/>
    </row>
    <row r="1464" spans="1:11" x14ac:dyDescent="0.25">
      <c r="A1464" s="270"/>
      <c r="B1464" s="592" t="s">
        <v>255</v>
      </c>
      <c r="C1464" s="593"/>
      <c r="D1464" s="86"/>
      <c r="E1464" s="86"/>
      <c r="F1464" s="277"/>
      <c r="G1464" s="277"/>
      <c r="H1464" s="279"/>
      <c r="I1464" s="276"/>
      <c r="J1464" s="86"/>
      <c r="K1464" s="390"/>
    </row>
    <row r="1465" spans="1:11" x14ac:dyDescent="0.25">
      <c r="A1465" s="271"/>
      <c r="B1465" s="231" t="s">
        <v>3382</v>
      </c>
      <c r="C1465" s="232" t="s">
        <v>1356</v>
      </c>
      <c r="D1465" s="87">
        <v>0</v>
      </c>
      <c r="E1465" s="87">
        <v>0</v>
      </c>
      <c r="F1465" s="280">
        <v>0</v>
      </c>
      <c r="G1465" s="278">
        <v>6000000</v>
      </c>
      <c r="H1465" s="279"/>
      <c r="I1465" s="276"/>
      <c r="J1465" s="85"/>
      <c r="K1465" s="389"/>
    </row>
    <row r="1466" spans="1:11" ht="22.5" x14ac:dyDescent="0.25">
      <c r="A1466" s="206">
        <v>1</v>
      </c>
      <c r="B1466" s="233" t="s">
        <v>3383</v>
      </c>
      <c r="C1466" s="234" t="s">
        <v>1357</v>
      </c>
      <c r="D1466" s="90">
        <v>0</v>
      </c>
      <c r="E1466" s="90">
        <v>0</v>
      </c>
      <c r="F1466" s="218">
        <v>0</v>
      </c>
      <c r="G1466" s="219">
        <v>6000000</v>
      </c>
      <c r="H1466" s="279"/>
      <c r="I1466" s="276" t="s">
        <v>4631</v>
      </c>
      <c r="J1466" s="89" t="s">
        <v>16</v>
      </c>
      <c r="K1466" s="206"/>
    </row>
    <row r="1467" spans="1:11" x14ac:dyDescent="0.25">
      <c r="A1467" s="271"/>
      <c r="B1467" s="231" t="s">
        <v>3384</v>
      </c>
      <c r="C1467" s="232" t="s">
        <v>1358</v>
      </c>
      <c r="D1467" s="87">
        <v>0</v>
      </c>
      <c r="E1467" s="87">
        <v>0</v>
      </c>
      <c r="F1467" s="278">
        <v>1750000</v>
      </c>
      <c r="G1467" s="278">
        <v>1750000</v>
      </c>
      <c r="H1467" s="279"/>
      <c r="I1467" s="276"/>
      <c r="J1467" s="85"/>
      <c r="K1467" s="389"/>
    </row>
    <row r="1468" spans="1:11" ht="22.5" x14ac:dyDescent="0.25">
      <c r="A1468" s="206">
        <v>5</v>
      </c>
      <c r="B1468" s="233" t="s">
        <v>3385</v>
      </c>
      <c r="C1468" s="234" t="s">
        <v>1359</v>
      </c>
      <c r="D1468" s="90">
        <v>0</v>
      </c>
      <c r="E1468" s="90">
        <v>0</v>
      </c>
      <c r="F1468" s="219">
        <v>1750000</v>
      </c>
      <c r="G1468" s="219">
        <v>1750000</v>
      </c>
      <c r="H1468" s="279"/>
      <c r="I1468" s="276" t="s">
        <v>4631</v>
      </c>
      <c r="J1468" s="89" t="s">
        <v>16</v>
      </c>
      <c r="K1468" s="206"/>
    </row>
    <row r="1469" spans="1:11" x14ac:dyDescent="0.25">
      <c r="A1469" s="271"/>
      <c r="B1469" s="231" t="s">
        <v>3386</v>
      </c>
      <c r="C1469" s="232" t="s">
        <v>265</v>
      </c>
      <c r="D1469" s="87">
        <v>0</v>
      </c>
      <c r="E1469" s="87">
        <v>0</v>
      </c>
      <c r="F1469" s="278">
        <v>1000000</v>
      </c>
      <c r="G1469" s="278">
        <v>1000000</v>
      </c>
      <c r="H1469" s="279"/>
      <c r="I1469" s="276"/>
      <c r="J1469" s="85"/>
      <c r="K1469" s="389"/>
    </row>
    <row r="1470" spans="1:11" ht="22.5" x14ac:dyDescent="0.25">
      <c r="A1470" s="206">
        <v>7</v>
      </c>
      <c r="B1470" s="233" t="s">
        <v>3387</v>
      </c>
      <c r="C1470" s="234" t="s">
        <v>1360</v>
      </c>
      <c r="D1470" s="90">
        <v>0</v>
      </c>
      <c r="E1470" s="90">
        <v>0</v>
      </c>
      <c r="F1470" s="219">
        <v>1000000</v>
      </c>
      <c r="G1470" s="219">
        <v>1000000</v>
      </c>
      <c r="H1470" s="279"/>
      <c r="I1470" s="276" t="s">
        <v>4631</v>
      </c>
      <c r="J1470" s="89" t="s">
        <v>16</v>
      </c>
      <c r="K1470" s="206"/>
    </row>
    <row r="1471" spans="1:11" x14ac:dyDescent="0.25">
      <c r="A1471" s="271"/>
      <c r="B1471" s="231" t="s">
        <v>3388</v>
      </c>
      <c r="C1471" s="232" t="s">
        <v>455</v>
      </c>
      <c r="D1471" s="87">
        <v>0</v>
      </c>
      <c r="E1471" s="87">
        <v>0</v>
      </c>
      <c r="F1471" s="280">
        <v>0</v>
      </c>
      <c r="G1471" s="278">
        <v>1250000</v>
      </c>
      <c r="H1471" s="279"/>
      <c r="I1471" s="276"/>
      <c r="J1471" s="85"/>
      <c r="K1471" s="389"/>
    </row>
    <row r="1472" spans="1:11" ht="33.75" hidden="1" x14ac:dyDescent="0.25">
      <c r="A1472" s="206">
        <v>8</v>
      </c>
      <c r="B1472" s="233" t="s">
        <v>3389</v>
      </c>
      <c r="C1472" s="234" t="s">
        <v>1361</v>
      </c>
      <c r="D1472" s="90">
        <v>0</v>
      </c>
      <c r="E1472" s="90">
        <v>0</v>
      </c>
      <c r="F1472" s="218">
        <v>0</v>
      </c>
      <c r="G1472" s="218">
        <v>0</v>
      </c>
      <c r="H1472" s="279"/>
      <c r="I1472" s="276" t="s">
        <v>4631</v>
      </c>
      <c r="J1472" s="89" t="s">
        <v>16</v>
      </c>
      <c r="K1472" s="206"/>
    </row>
    <row r="1473" spans="1:11" ht="22.5" x14ac:dyDescent="0.25">
      <c r="A1473" s="206">
        <v>9</v>
      </c>
      <c r="B1473" s="233" t="s">
        <v>3390</v>
      </c>
      <c r="C1473" s="234" t="s">
        <v>1362</v>
      </c>
      <c r="D1473" s="90">
        <v>0</v>
      </c>
      <c r="E1473" s="90">
        <v>0</v>
      </c>
      <c r="F1473" s="218">
        <v>0</v>
      </c>
      <c r="G1473" s="219">
        <v>1250000</v>
      </c>
      <c r="H1473" s="279"/>
      <c r="I1473" s="276" t="s">
        <v>4631</v>
      </c>
      <c r="J1473" s="89" t="s">
        <v>16</v>
      </c>
      <c r="K1473" s="206"/>
    </row>
    <row r="1474" spans="1:11" x14ac:dyDescent="0.25">
      <c r="A1474" s="271"/>
      <c r="B1474" s="231" t="s">
        <v>3391</v>
      </c>
      <c r="C1474" s="232" t="s">
        <v>1363</v>
      </c>
      <c r="D1474" s="87">
        <v>0</v>
      </c>
      <c r="E1474" s="87">
        <v>0</v>
      </c>
      <c r="F1474" s="278">
        <v>9250000</v>
      </c>
      <c r="G1474" s="280">
        <v>0</v>
      </c>
      <c r="H1474" s="279"/>
      <c r="I1474" s="276"/>
      <c r="J1474" s="85"/>
      <c r="K1474" s="389"/>
    </row>
    <row r="1475" spans="1:11" ht="16.149999999999999" customHeight="1" x14ac:dyDescent="0.25">
      <c r="A1475" s="206">
        <v>10</v>
      </c>
      <c r="B1475" s="233" t="s">
        <v>3392</v>
      </c>
      <c r="C1475" s="234" t="s">
        <v>1364</v>
      </c>
      <c r="D1475" s="90">
        <v>0</v>
      </c>
      <c r="E1475" s="90">
        <v>0</v>
      </c>
      <c r="F1475" s="219">
        <v>5750000</v>
      </c>
      <c r="G1475" s="218">
        <v>0</v>
      </c>
      <c r="H1475" s="279"/>
      <c r="I1475" s="276" t="s">
        <v>6061</v>
      </c>
      <c r="J1475" s="89" t="s">
        <v>16</v>
      </c>
      <c r="K1475" s="206"/>
    </row>
    <row r="1476" spans="1:11" ht="19.149999999999999" customHeight="1" x14ac:dyDescent="0.25">
      <c r="A1476" s="206">
        <v>11</v>
      </c>
      <c r="B1476" s="233" t="s">
        <v>3393</v>
      </c>
      <c r="C1476" s="234" t="s">
        <v>1365</v>
      </c>
      <c r="D1476" s="90">
        <v>0</v>
      </c>
      <c r="E1476" s="90">
        <v>0</v>
      </c>
      <c r="F1476" s="219">
        <v>3500000</v>
      </c>
      <c r="G1476" s="218">
        <v>0</v>
      </c>
      <c r="H1476" s="279"/>
      <c r="I1476" s="276" t="s">
        <v>6061</v>
      </c>
      <c r="J1476" s="89" t="s">
        <v>16</v>
      </c>
      <c r="K1476" s="206"/>
    </row>
    <row r="1477" spans="1:11" x14ac:dyDescent="0.25">
      <c r="A1477" s="208" t="s">
        <v>294</v>
      </c>
      <c r="B1477" s="52"/>
      <c r="C1477" s="237"/>
      <c r="D1477" s="96">
        <v>0</v>
      </c>
      <c r="E1477" s="96">
        <v>0</v>
      </c>
      <c r="F1477" s="281">
        <v>12000000</v>
      </c>
      <c r="G1477" s="281">
        <v>10000000</v>
      </c>
      <c r="H1477" s="279"/>
      <c r="I1477" s="276"/>
      <c r="J1477" s="94"/>
      <c r="K1477" s="391"/>
    </row>
    <row r="1478" spans="1:11" x14ac:dyDescent="0.25">
      <c r="A1478" s="270"/>
      <c r="B1478" s="235" t="s">
        <v>295</v>
      </c>
      <c r="C1478" s="236"/>
      <c r="D1478" s="86"/>
      <c r="E1478" s="86"/>
      <c r="F1478" s="277"/>
      <c r="G1478" s="277"/>
      <c r="H1478" s="279"/>
      <c r="I1478" s="276"/>
      <c r="J1478" s="86"/>
      <c r="K1478" s="390"/>
    </row>
    <row r="1479" spans="1:11" x14ac:dyDescent="0.25">
      <c r="A1479" s="208" t="s">
        <v>294</v>
      </c>
      <c r="B1479" s="52"/>
      <c r="C1479" s="237"/>
      <c r="D1479" s="95"/>
      <c r="E1479" s="95"/>
      <c r="F1479" s="220"/>
      <c r="G1479" s="282">
        <v>0</v>
      </c>
      <c r="H1479" s="279"/>
      <c r="I1479" s="276"/>
      <c r="J1479" s="97"/>
      <c r="K1479" s="207"/>
    </row>
    <row r="1480" spans="1:11" ht="21" x14ac:dyDescent="0.25">
      <c r="A1480" s="208" t="s">
        <v>296</v>
      </c>
      <c r="B1480" s="52"/>
      <c r="C1480" s="237"/>
      <c r="D1480" s="87">
        <v>0</v>
      </c>
      <c r="E1480" s="87">
        <v>0</v>
      </c>
      <c r="F1480" s="278">
        <v>12000000</v>
      </c>
      <c r="G1480" s="278">
        <v>10000000</v>
      </c>
      <c r="H1480" s="279"/>
      <c r="I1480" s="276"/>
      <c r="J1480" s="97"/>
      <c r="K1480" s="207"/>
    </row>
    <row r="1481" spans="1:11" x14ac:dyDescent="0.25">
      <c r="A1481" s="269">
        <v>63</v>
      </c>
      <c r="B1481" s="589" t="s">
        <v>1366</v>
      </c>
      <c r="C1481" s="590"/>
      <c r="D1481" s="590"/>
      <c r="E1481" s="590"/>
      <c r="F1481" s="590"/>
      <c r="G1481" s="591"/>
      <c r="H1481" s="279"/>
      <c r="I1481" s="276"/>
      <c r="J1481" s="85"/>
      <c r="K1481" s="389"/>
    </row>
    <row r="1482" spans="1:11" x14ac:dyDescent="0.25">
      <c r="A1482" s="270"/>
      <c r="B1482" s="592" t="s">
        <v>255</v>
      </c>
      <c r="C1482" s="593"/>
      <c r="D1482" s="86"/>
      <c r="E1482" s="86"/>
      <c r="F1482" s="277"/>
      <c r="G1482" s="277"/>
      <c r="H1482" s="279"/>
      <c r="I1482" s="276"/>
      <c r="J1482" s="86"/>
      <c r="K1482" s="390"/>
    </row>
    <row r="1483" spans="1:11" ht="22.5" x14ac:dyDescent="0.25">
      <c r="A1483" s="271"/>
      <c r="B1483" s="231" t="s">
        <v>3394</v>
      </c>
      <c r="C1483" s="232" t="s">
        <v>1367</v>
      </c>
      <c r="D1483" s="87">
        <v>0</v>
      </c>
      <c r="E1483" s="87">
        <v>0</v>
      </c>
      <c r="F1483" s="278">
        <v>32500000</v>
      </c>
      <c r="G1483" s="278">
        <v>31000000</v>
      </c>
      <c r="H1483" s="279"/>
      <c r="I1483" s="276" t="s">
        <v>4631</v>
      </c>
      <c r="J1483" s="85"/>
      <c r="K1483" s="389"/>
    </row>
    <row r="1484" spans="1:11" ht="22.5" x14ac:dyDescent="0.25">
      <c r="A1484" s="206">
        <v>1</v>
      </c>
      <c r="B1484" s="233" t="s">
        <v>3395</v>
      </c>
      <c r="C1484" s="234" t="s">
        <v>1368</v>
      </c>
      <c r="D1484" s="90">
        <v>0</v>
      </c>
      <c r="E1484" s="90">
        <v>0</v>
      </c>
      <c r="F1484" s="219">
        <v>12000000</v>
      </c>
      <c r="G1484" s="219">
        <v>12000000</v>
      </c>
      <c r="H1484" s="279"/>
      <c r="I1484" s="276" t="s">
        <v>4631</v>
      </c>
      <c r="J1484" s="89" t="s">
        <v>16</v>
      </c>
      <c r="K1484" s="206"/>
    </row>
    <row r="1485" spans="1:11" ht="22.5" x14ac:dyDescent="0.25">
      <c r="A1485" s="206">
        <v>2</v>
      </c>
      <c r="B1485" s="233" t="s">
        <v>3396</v>
      </c>
      <c r="C1485" s="234" t="s">
        <v>1369</v>
      </c>
      <c r="D1485" s="90">
        <v>0</v>
      </c>
      <c r="E1485" s="90">
        <v>0</v>
      </c>
      <c r="F1485" s="219">
        <v>10000000</v>
      </c>
      <c r="G1485" s="219">
        <v>8000000</v>
      </c>
      <c r="H1485" s="279"/>
      <c r="I1485" s="276" t="s">
        <v>4631</v>
      </c>
      <c r="J1485" s="89" t="s">
        <v>16</v>
      </c>
      <c r="K1485" s="206"/>
    </row>
    <row r="1486" spans="1:11" ht="22.5" x14ac:dyDescent="0.25">
      <c r="A1486" s="206">
        <v>3</v>
      </c>
      <c r="B1486" s="233" t="s">
        <v>3397</v>
      </c>
      <c r="C1486" s="234" t="s">
        <v>1370</v>
      </c>
      <c r="D1486" s="90">
        <v>0</v>
      </c>
      <c r="E1486" s="90">
        <v>0</v>
      </c>
      <c r="F1486" s="219">
        <v>5000000</v>
      </c>
      <c r="G1486" s="219">
        <v>10000000</v>
      </c>
      <c r="H1486" s="279"/>
      <c r="I1486" s="276" t="s">
        <v>4631</v>
      </c>
      <c r="J1486" s="89" t="s">
        <v>16</v>
      </c>
      <c r="K1486" s="206"/>
    </row>
    <row r="1487" spans="1:11" ht="22.5" x14ac:dyDescent="0.25">
      <c r="A1487" s="206">
        <v>4</v>
      </c>
      <c r="B1487" s="233" t="s">
        <v>3398</v>
      </c>
      <c r="C1487" s="234" t="s">
        <v>1371</v>
      </c>
      <c r="D1487" s="90">
        <v>0</v>
      </c>
      <c r="E1487" s="90">
        <v>0</v>
      </c>
      <c r="F1487" s="219">
        <v>5500000</v>
      </c>
      <c r="G1487" s="219">
        <v>1000000</v>
      </c>
      <c r="H1487" s="279"/>
      <c r="I1487" s="276" t="s">
        <v>4631</v>
      </c>
      <c r="J1487" s="89" t="s">
        <v>16</v>
      </c>
      <c r="K1487" s="206"/>
    </row>
    <row r="1488" spans="1:11" ht="22.5" x14ac:dyDescent="0.25">
      <c r="A1488" s="271"/>
      <c r="B1488" s="231" t="s">
        <v>3399</v>
      </c>
      <c r="C1488" s="232" t="s">
        <v>1372</v>
      </c>
      <c r="D1488" s="87">
        <v>0</v>
      </c>
      <c r="E1488" s="87">
        <v>0</v>
      </c>
      <c r="F1488" s="278">
        <v>5000000</v>
      </c>
      <c r="G1488" s="278">
        <v>5000000</v>
      </c>
      <c r="H1488" s="279"/>
      <c r="I1488" s="276" t="s">
        <v>4631</v>
      </c>
      <c r="J1488" s="85"/>
      <c r="K1488" s="389"/>
    </row>
    <row r="1489" spans="1:11" ht="22.5" x14ac:dyDescent="0.25">
      <c r="A1489" s="206">
        <v>5</v>
      </c>
      <c r="B1489" s="233" t="s">
        <v>3400</v>
      </c>
      <c r="C1489" s="234" t="s">
        <v>1373</v>
      </c>
      <c r="D1489" s="90">
        <v>0</v>
      </c>
      <c r="E1489" s="90">
        <v>0</v>
      </c>
      <c r="F1489" s="219">
        <v>5000000</v>
      </c>
      <c r="G1489" s="219">
        <v>5000000</v>
      </c>
      <c r="H1489" s="279"/>
      <c r="I1489" s="276" t="s">
        <v>4631</v>
      </c>
      <c r="J1489" s="89" t="s">
        <v>16</v>
      </c>
      <c r="K1489" s="206"/>
    </row>
    <row r="1490" spans="1:11" ht="22.5" x14ac:dyDescent="0.25">
      <c r="A1490" s="271"/>
      <c r="B1490" s="231" t="s">
        <v>3401</v>
      </c>
      <c r="C1490" s="232" t="s">
        <v>1374</v>
      </c>
      <c r="D1490" s="87">
        <v>0</v>
      </c>
      <c r="E1490" s="87">
        <v>0</v>
      </c>
      <c r="F1490" s="278">
        <v>3000000</v>
      </c>
      <c r="G1490" s="278">
        <v>3000000</v>
      </c>
      <c r="H1490" s="279"/>
      <c r="I1490" s="276" t="s">
        <v>4631</v>
      </c>
      <c r="J1490" s="85"/>
      <c r="K1490" s="389"/>
    </row>
    <row r="1491" spans="1:11" ht="22.5" x14ac:dyDescent="0.25">
      <c r="A1491" s="206">
        <v>6</v>
      </c>
      <c r="B1491" s="233" t="s">
        <v>3402</v>
      </c>
      <c r="C1491" s="234" t="s">
        <v>1375</v>
      </c>
      <c r="D1491" s="90">
        <v>0</v>
      </c>
      <c r="E1491" s="90">
        <v>0</v>
      </c>
      <c r="F1491" s="219">
        <v>3000000</v>
      </c>
      <c r="G1491" s="219">
        <v>3000000</v>
      </c>
      <c r="H1491" s="279"/>
      <c r="I1491" s="276" t="s">
        <v>4631</v>
      </c>
      <c r="J1491" s="89" t="s">
        <v>16</v>
      </c>
      <c r="K1491" s="206"/>
    </row>
    <row r="1492" spans="1:11" ht="22.5" x14ac:dyDescent="0.25">
      <c r="A1492" s="271"/>
      <c r="B1492" s="231" t="s">
        <v>3403</v>
      </c>
      <c r="C1492" s="232" t="s">
        <v>664</v>
      </c>
      <c r="D1492" s="88">
        <v>570000</v>
      </c>
      <c r="E1492" s="88">
        <v>1259360</v>
      </c>
      <c r="F1492" s="278">
        <v>10000000</v>
      </c>
      <c r="G1492" s="278">
        <v>3000000</v>
      </c>
      <c r="H1492" s="279"/>
      <c r="I1492" s="276" t="s">
        <v>4631</v>
      </c>
      <c r="J1492" s="85"/>
      <c r="K1492" s="389"/>
    </row>
    <row r="1493" spans="1:11" ht="22.5" x14ac:dyDescent="0.25">
      <c r="A1493" s="206">
        <v>7</v>
      </c>
      <c r="B1493" s="233" t="s">
        <v>3404</v>
      </c>
      <c r="C1493" s="234" t="s">
        <v>1376</v>
      </c>
      <c r="D1493" s="91">
        <v>570000</v>
      </c>
      <c r="E1493" s="91">
        <v>1259360</v>
      </c>
      <c r="F1493" s="219">
        <v>5000000</v>
      </c>
      <c r="G1493" s="219">
        <v>2000000</v>
      </c>
      <c r="H1493" s="279"/>
      <c r="I1493" s="276" t="s">
        <v>4631</v>
      </c>
      <c r="J1493" s="89" t="s">
        <v>16</v>
      </c>
      <c r="K1493" s="206"/>
    </row>
    <row r="1494" spans="1:11" ht="22.5" x14ac:dyDescent="0.25">
      <c r="A1494" s="206">
        <v>8</v>
      </c>
      <c r="B1494" s="233" t="s">
        <v>3405</v>
      </c>
      <c r="C1494" s="234" t="s">
        <v>1377</v>
      </c>
      <c r="D1494" s="90">
        <v>0</v>
      </c>
      <c r="E1494" s="90">
        <v>0</v>
      </c>
      <c r="F1494" s="219">
        <v>5000000</v>
      </c>
      <c r="G1494" s="219">
        <v>1000000</v>
      </c>
      <c r="H1494" s="279"/>
      <c r="I1494" s="276" t="s">
        <v>4631</v>
      </c>
      <c r="J1494" s="89" t="s">
        <v>16</v>
      </c>
      <c r="K1494" s="206"/>
    </row>
    <row r="1495" spans="1:11" ht="22.5" x14ac:dyDescent="0.25">
      <c r="A1495" s="208" t="s">
        <v>294</v>
      </c>
      <c r="B1495" s="52"/>
      <c r="C1495" s="237"/>
      <c r="D1495" s="93">
        <v>570000</v>
      </c>
      <c r="E1495" s="93">
        <v>1259360</v>
      </c>
      <c r="F1495" s="281">
        <v>50500000</v>
      </c>
      <c r="G1495" s="281">
        <v>42000000</v>
      </c>
      <c r="H1495" s="279"/>
      <c r="I1495" s="276" t="s">
        <v>4631</v>
      </c>
      <c r="J1495" s="94"/>
      <c r="K1495" s="391"/>
    </row>
    <row r="1496" spans="1:11" ht="22.5" x14ac:dyDescent="0.25">
      <c r="A1496" s="270"/>
      <c r="B1496" s="235" t="s">
        <v>295</v>
      </c>
      <c r="C1496" s="236"/>
      <c r="D1496" s="86"/>
      <c r="E1496" s="86"/>
      <c r="F1496" s="277"/>
      <c r="G1496" s="277"/>
      <c r="H1496" s="279"/>
      <c r="I1496" s="276" t="s">
        <v>4631</v>
      </c>
      <c r="J1496" s="86"/>
      <c r="K1496" s="390"/>
    </row>
    <row r="1497" spans="1:11" ht="22.5" x14ac:dyDescent="0.25">
      <c r="A1497" s="208" t="s">
        <v>294</v>
      </c>
      <c r="B1497" s="52"/>
      <c r="C1497" s="237"/>
      <c r="D1497" s="95"/>
      <c r="E1497" s="95"/>
      <c r="F1497" s="220"/>
      <c r="G1497" s="282">
        <v>0</v>
      </c>
      <c r="H1497" s="279"/>
      <c r="I1497" s="276" t="s">
        <v>4631</v>
      </c>
      <c r="J1497" s="97"/>
      <c r="K1497" s="207"/>
    </row>
    <row r="1498" spans="1:11" ht="22.5" x14ac:dyDescent="0.25">
      <c r="A1498" s="208" t="s">
        <v>296</v>
      </c>
      <c r="B1498" s="52"/>
      <c r="C1498" s="237"/>
      <c r="D1498" s="88">
        <v>570000</v>
      </c>
      <c r="E1498" s="88">
        <v>1259360</v>
      </c>
      <c r="F1498" s="278">
        <v>50500000</v>
      </c>
      <c r="G1498" s="278">
        <v>42000000</v>
      </c>
      <c r="H1498" s="279"/>
      <c r="I1498" s="276" t="s">
        <v>4631</v>
      </c>
      <c r="J1498" s="97"/>
      <c r="K1498" s="207"/>
    </row>
    <row r="1499" spans="1:11" ht="22.5" x14ac:dyDescent="0.25">
      <c r="A1499" s="269">
        <v>64</v>
      </c>
      <c r="B1499" s="589" t="s">
        <v>1378</v>
      </c>
      <c r="C1499" s="590"/>
      <c r="D1499" s="590"/>
      <c r="E1499" s="590"/>
      <c r="F1499" s="590"/>
      <c r="G1499" s="591"/>
      <c r="H1499" s="279"/>
      <c r="I1499" s="276" t="s">
        <v>4631</v>
      </c>
      <c r="J1499" s="85"/>
      <c r="K1499" s="389"/>
    </row>
    <row r="1500" spans="1:11" ht="22.5" x14ac:dyDescent="0.25">
      <c r="A1500" s="270"/>
      <c r="B1500" s="592" t="s">
        <v>255</v>
      </c>
      <c r="C1500" s="593"/>
      <c r="D1500" s="86"/>
      <c r="E1500" s="86"/>
      <c r="F1500" s="277"/>
      <c r="G1500" s="277"/>
      <c r="H1500" s="279"/>
      <c r="I1500" s="276" t="s">
        <v>4631</v>
      </c>
      <c r="J1500" s="86"/>
      <c r="K1500" s="390"/>
    </row>
    <row r="1501" spans="1:11" ht="22.5" x14ac:dyDescent="0.25">
      <c r="A1501" s="271"/>
      <c r="B1501" s="231" t="s">
        <v>3406</v>
      </c>
      <c r="C1501" s="232" t="s">
        <v>1379</v>
      </c>
      <c r="D1501" s="88">
        <v>505615</v>
      </c>
      <c r="E1501" s="87">
        <v>0</v>
      </c>
      <c r="F1501" s="278">
        <v>18000000</v>
      </c>
      <c r="G1501" s="278">
        <v>14000000</v>
      </c>
      <c r="H1501" s="279"/>
      <c r="I1501" s="276" t="s">
        <v>4631</v>
      </c>
      <c r="J1501" s="85"/>
      <c r="K1501" s="389"/>
    </row>
    <row r="1502" spans="1:11" ht="22.5" hidden="1" x14ac:dyDescent="0.25">
      <c r="A1502" s="206">
        <v>1</v>
      </c>
      <c r="B1502" s="233" t="s">
        <v>3407</v>
      </c>
      <c r="C1502" s="234" t="s">
        <v>1380</v>
      </c>
      <c r="D1502" s="90">
        <v>0</v>
      </c>
      <c r="E1502" s="90">
        <v>0</v>
      </c>
      <c r="F1502" s="218">
        <v>0</v>
      </c>
      <c r="G1502" s="218">
        <v>0</v>
      </c>
      <c r="H1502" s="279"/>
      <c r="I1502" s="276" t="s">
        <v>4631</v>
      </c>
      <c r="J1502" s="89" t="s">
        <v>16</v>
      </c>
      <c r="K1502" s="206"/>
    </row>
    <row r="1503" spans="1:11" ht="22.5" hidden="1" x14ac:dyDescent="0.25">
      <c r="A1503" s="206">
        <v>2</v>
      </c>
      <c r="B1503" s="233" t="s">
        <v>3408</v>
      </c>
      <c r="C1503" s="234" t="s">
        <v>1381</v>
      </c>
      <c r="D1503" s="90">
        <v>0</v>
      </c>
      <c r="E1503" s="90">
        <v>0</v>
      </c>
      <c r="F1503" s="218">
        <v>0</v>
      </c>
      <c r="G1503" s="218">
        <v>0</v>
      </c>
      <c r="H1503" s="279"/>
      <c r="I1503" s="276" t="s">
        <v>4631</v>
      </c>
      <c r="J1503" s="92">
        <v>0</v>
      </c>
      <c r="K1503" s="206"/>
    </row>
    <row r="1504" spans="1:11" ht="22.5" x14ac:dyDescent="0.25">
      <c r="A1504" s="206">
        <v>3</v>
      </c>
      <c r="B1504" s="233" t="s">
        <v>3409</v>
      </c>
      <c r="C1504" s="234" t="s">
        <v>1382</v>
      </c>
      <c r="D1504" s="91">
        <v>505615</v>
      </c>
      <c r="E1504" s="90">
        <v>0</v>
      </c>
      <c r="F1504" s="219">
        <v>1000000</v>
      </c>
      <c r="G1504" s="219">
        <v>1000000</v>
      </c>
      <c r="H1504" s="279"/>
      <c r="I1504" s="276" t="s">
        <v>4631</v>
      </c>
      <c r="J1504" s="92">
        <v>0</v>
      </c>
      <c r="K1504" s="206"/>
    </row>
    <row r="1505" spans="1:11" ht="14.45" customHeight="1" x14ac:dyDescent="0.25">
      <c r="A1505" s="206">
        <v>4</v>
      </c>
      <c r="B1505" s="233" t="s">
        <v>3410</v>
      </c>
      <c r="C1505" s="234" t="s">
        <v>1383</v>
      </c>
      <c r="D1505" s="90">
        <v>0</v>
      </c>
      <c r="E1505" s="90">
        <v>0</v>
      </c>
      <c r="F1505" s="219">
        <v>6000000</v>
      </c>
      <c r="G1505" s="218">
        <v>0</v>
      </c>
      <c r="H1505" s="279"/>
      <c r="I1505" s="276" t="s">
        <v>6061</v>
      </c>
      <c r="J1505" s="92">
        <v>0</v>
      </c>
      <c r="K1505" s="206"/>
    </row>
    <row r="1506" spans="1:11" ht="22.5" hidden="1" x14ac:dyDescent="0.25">
      <c r="A1506" s="206">
        <v>5</v>
      </c>
      <c r="B1506" s="233" t="s">
        <v>3411</v>
      </c>
      <c r="C1506" s="234" t="s">
        <v>1384</v>
      </c>
      <c r="D1506" s="90">
        <v>0</v>
      </c>
      <c r="E1506" s="90">
        <v>0</v>
      </c>
      <c r="F1506" s="218">
        <v>0</v>
      </c>
      <c r="G1506" s="218">
        <v>0</v>
      </c>
      <c r="H1506" s="279"/>
      <c r="I1506" s="276" t="s">
        <v>4631</v>
      </c>
      <c r="J1506" s="92">
        <v>0</v>
      </c>
      <c r="K1506" s="206"/>
    </row>
    <row r="1507" spans="1:11" ht="22.5" x14ac:dyDescent="0.25">
      <c r="A1507" s="206">
        <v>6</v>
      </c>
      <c r="B1507" s="233" t="s">
        <v>3412</v>
      </c>
      <c r="C1507" s="234" t="s">
        <v>1385</v>
      </c>
      <c r="D1507" s="90">
        <v>0</v>
      </c>
      <c r="E1507" s="90">
        <v>0</v>
      </c>
      <c r="F1507" s="219">
        <v>5000000</v>
      </c>
      <c r="G1507" s="219">
        <v>5000000</v>
      </c>
      <c r="H1507" s="279"/>
      <c r="I1507" s="276" t="s">
        <v>4631</v>
      </c>
      <c r="J1507" s="92">
        <v>0</v>
      </c>
      <c r="K1507" s="206"/>
    </row>
    <row r="1508" spans="1:11" ht="22.5" x14ac:dyDescent="0.25">
      <c r="A1508" s="206">
        <v>7</v>
      </c>
      <c r="B1508" s="233" t="s">
        <v>3413</v>
      </c>
      <c r="C1508" s="234" t="s">
        <v>1386</v>
      </c>
      <c r="D1508" s="90">
        <v>0</v>
      </c>
      <c r="E1508" s="90">
        <v>0</v>
      </c>
      <c r="F1508" s="219">
        <v>3000000</v>
      </c>
      <c r="G1508" s="219">
        <v>5000000</v>
      </c>
      <c r="H1508" s="279"/>
      <c r="I1508" s="276" t="s">
        <v>4631</v>
      </c>
      <c r="J1508" s="92">
        <v>0</v>
      </c>
      <c r="K1508" s="206"/>
    </row>
    <row r="1509" spans="1:11" ht="22.5" x14ac:dyDescent="0.25">
      <c r="A1509" s="206">
        <v>8</v>
      </c>
      <c r="B1509" s="233" t="s">
        <v>3414</v>
      </c>
      <c r="C1509" s="234" t="s">
        <v>866</v>
      </c>
      <c r="D1509" s="90">
        <v>0</v>
      </c>
      <c r="E1509" s="90">
        <v>0</v>
      </c>
      <c r="F1509" s="219">
        <v>3000000</v>
      </c>
      <c r="G1509" s="219">
        <v>3000000</v>
      </c>
      <c r="H1509" s="279"/>
      <c r="I1509" s="276" t="s">
        <v>4631</v>
      </c>
      <c r="J1509" s="92">
        <v>0</v>
      </c>
      <c r="K1509" s="206"/>
    </row>
    <row r="1510" spans="1:11" ht="22.5" x14ac:dyDescent="0.25">
      <c r="A1510" s="271"/>
      <c r="B1510" s="231" t="s">
        <v>3415</v>
      </c>
      <c r="C1510" s="232" t="s">
        <v>1387</v>
      </c>
      <c r="D1510" s="87">
        <v>0</v>
      </c>
      <c r="E1510" s="87">
        <v>0</v>
      </c>
      <c r="F1510" s="278">
        <v>4000000</v>
      </c>
      <c r="G1510" s="278">
        <v>6000000</v>
      </c>
      <c r="H1510" s="279"/>
      <c r="I1510" s="276" t="s">
        <v>4631</v>
      </c>
      <c r="J1510" s="85"/>
      <c r="K1510" s="389"/>
    </row>
    <row r="1511" spans="1:11" ht="22.5" x14ac:dyDescent="0.25">
      <c r="A1511" s="206">
        <v>9</v>
      </c>
      <c r="B1511" s="233" t="s">
        <v>3416</v>
      </c>
      <c r="C1511" s="234" t="s">
        <v>1388</v>
      </c>
      <c r="D1511" s="90">
        <v>0</v>
      </c>
      <c r="E1511" s="90">
        <v>0</v>
      </c>
      <c r="F1511" s="219">
        <v>4000000</v>
      </c>
      <c r="G1511" s="219">
        <v>6000000</v>
      </c>
      <c r="H1511" s="279"/>
      <c r="I1511" s="276" t="s">
        <v>4631</v>
      </c>
      <c r="J1511" s="92">
        <v>0</v>
      </c>
      <c r="K1511" s="206"/>
    </row>
    <row r="1512" spans="1:11" ht="22.5" x14ac:dyDescent="0.25">
      <c r="A1512" s="271"/>
      <c r="B1512" s="231" t="s">
        <v>3417</v>
      </c>
      <c r="C1512" s="232" t="s">
        <v>1389</v>
      </c>
      <c r="D1512" s="88">
        <v>581350</v>
      </c>
      <c r="E1512" s="87">
        <v>0</v>
      </c>
      <c r="F1512" s="280">
        <v>0</v>
      </c>
      <c r="G1512" s="278">
        <v>2000000</v>
      </c>
      <c r="H1512" s="279"/>
      <c r="I1512" s="276" t="s">
        <v>4631</v>
      </c>
      <c r="J1512" s="85"/>
      <c r="K1512" s="389"/>
    </row>
    <row r="1513" spans="1:11" ht="22.5" x14ac:dyDescent="0.25">
      <c r="A1513" s="206">
        <v>10</v>
      </c>
      <c r="B1513" s="233" t="s">
        <v>3418</v>
      </c>
      <c r="C1513" s="234" t="s">
        <v>1390</v>
      </c>
      <c r="D1513" s="91">
        <v>581350</v>
      </c>
      <c r="E1513" s="90">
        <v>0</v>
      </c>
      <c r="F1513" s="218">
        <v>0</v>
      </c>
      <c r="G1513" s="219">
        <v>2000000</v>
      </c>
      <c r="H1513" s="279"/>
      <c r="I1513" s="276" t="s">
        <v>4631</v>
      </c>
      <c r="J1513" s="92">
        <v>0</v>
      </c>
      <c r="K1513" s="206"/>
    </row>
    <row r="1514" spans="1:11" ht="22.5" x14ac:dyDescent="0.25">
      <c r="A1514" s="208" t="s">
        <v>294</v>
      </c>
      <c r="B1514" s="52"/>
      <c r="C1514" s="237"/>
      <c r="D1514" s="93">
        <v>1086965</v>
      </c>
      <c r="E1514" s="96">
        <v>0</v>
      </c>
      <c r="F1514" s="281">
        <v>22000000</v>
      </c>
      <c r="G1514" s="281">
        <v>22000000</v>
      </c>
      <c r="H1514" s="279"/>
      <c r="I1514" s="276" t="s">
        <v>4631</v>
      </c>
      <c r="J1514" s="94"/>
      <c r="K1514" s="391"/>
    </row>
    <row r="1515" spans="1:11" ht="22.5" x14ac:dyDescent="0.25">
      <c r="A1515" s="270"/>
      <c r="B1515" s="235" t="s">
        <v>295</v>
      </c>
      <c r="C1515" s="236"/>
      <c r="D1515" s="86"/>
      <c r="E1515" s="86"/>
      <c r="F1515" s="277"/>
      <c r="G1515" s="277"/>
      <c r="H1515" s="279"/>
      <c r="I1515" s="276" t="s">
        <v>4631</v>
      </c>
      <c r="J1515" s="86"/>
      <c r="K1515" s="390"/>
    </row>
    <row r="1516" spans="1:11" ht="22.5" x14ac:dyDescent="0.25">
      <c r="A1516" s="208" t="s">
        <v>294</v>
      </c>
      <c r="B1516" s="52"/>
      <c r="C1516" s="237"/>
      <c r="D1516" s="95"/>
      <c r="E1516" s="95"/>
      <c r="F1516" s="220"/>
      <c r="G1516" s="282">
        <v>0</v>
      </c>
      <c r="H1516" s="279"/>
      <c r="I1516" s="276" t="s">
        <v>4631</v>
      </c>
      <c r="J1516" s="97"/>
      <c r="K1516" s="207"/>
    </row>
    <row r="1517" spans="1:11" ht="22.5" x14ac:dyDescent="0.25">
      <c r="A1517" s="208" t="s">
        <v>296</v>
      </c>
      <c r="B1517" s="52"/>
      <c r="C1517" s="237"/>
      <c r="D1517" s="88">
        <v>1086965</v>
      </c>
      <c r="E1517" s="87">
        <v>0</v>
      </c>
      <c r="F1517" s="278">
        <v>22000000</v>
      </c>
      <c r="G1517" s="278">
        <v>22000000</v>
      </c>
      <c r="H1517" s="279"/>
      <c r="I1517" s="276" t="s">
        <v>4631</v>
      </c>
      <c r="J1517" s="97"/>
      <c r="K1517" s="207"/>
    </row>
    <row r="1518" spans="1:11" ht="22.5" x14ac:dyDescent="0.25">
      <c r="A1518" s="269">
        <v>65</v>
      </c>
      <c r="B1518" s="589" t="s">
        <v>1391</v>
      </c>
      <c r="C1518" s="590"/>
      <c r="D1518" s="590"/>
      <c r="E1518" s="590"/>
      <c r="F1518" s="590"/>
      <c r="G1518" s="591"/>
      <c r="H1518" s="279"/>
      <c r="I1518" s="276" t="s">
        <v>4631</v>
      </c>
      <c r="J1518" s="85"/>
      <c r="K1518" s="389"/>
    </row>
    <row r="1519" spans="1:11" ht="22.5" x14ac:dyDescent="0.25">
      <c r="A1519" s="270"/>
      <c r="B1519" s="592" t="s">
        <v>255</v>
      </c>
      <c r="C1519" s="593"/>
      <c r="D1519" s="86"/>
      <c r="E1519" s="86"/>
      <c r="F1519" s="277"/>
      <c r="G1519" s="277"/>
      <c r="H1519" s="279"/>
      <c r="I1519" s="276" t="s">
        <v>4631</v>
      </c>
      <c r="J1519" s="86"/>
      <c r="K1519" s="390"/>
    </row>
    <row r="1520" spans="1:11" ht="22.5" x14ac:dyDescent="0.25">
      <c r="A1520" s="271"/>
      <c r="B1520" s="231" t="s">
        <v>3419</v>
      </c>
      <c r="C1520" s="232" t="s">
        <v>345</v>
      </c>
      <c r="D1520" s="88">
        <v>10560000</v>
      </c>
      <c r="E1520" s="87">
        <v>0</v>
      </c>
      <c r="F1520" s="278">
        <v>3500000</v>
      </c>
      <c r="G1520" s="278">
        <v>3000000</v>
      </c>
      <c r="H1520" s="279"/>
      <c r="I1520" s="276" t="s">
        <v>4631</v>
      </c>
      <c r="J1520" s="85"/>
      <c r="K1520" s="389"/>
    </row>
    <row r="1521" spans="1:11" ht="22.5" x14ac:dyDescent="0.25">
      <c r="A1521" s="206">
        <v>1</v>
      </c>
      <c r="B1521" s="233" t="s">
        <v>3420</v>
      </c>
      <c r="C1521" s="234" t="s">
        <v>1392</v>
      </c>
      <c r="D1521" s="91">
        <v>10560000</v>
      </c>
      <c r="E1521" s="90">
        <v>0</v>
      </c>
      <c r="F1521" s="219">
        <v>3500000</v>
      </c>
      <c r="G1521" s="219">
        <v>2000000</v>
      </c>
      <c r="H1521" s="279"/>
      <c r="I1521" s="276" t="s">
        <v>4631</v>
      </c>
      <c r="J1521" s="89" t="s">
        <v>16</v>
      </c>
      <c r="K1521" s="206"/>
    </row>
    <row r="1522" spans="1:11" ht="22.5" x14ac:dyDescent="0.25">
      <c r="A1522" s="206">
        <v>4</v>
      </c>
      <c r="B1522" s="233" t="s">
        <v>3421</v>
      </c>
      <c r="C1522" s="234" t="s">
        <v>1393</v>
      </c>
      <c r="D1522" s="90">
        <v>0</v>
      </c>
      <c r="E1522" s="90">
        <v>0</v>
      </c>
      <c r="F1522" s="218">
        <v>0</v>
      </c>
      <c r="G1522" s="219">
        <v>1000000</v>
      </c>
      <c r="H1522" s="279"/>
      <c r="I1522" s="276" t="s">
        <v>4631</v>
      </c>
      <c r="J1522" s="92">
        <v>0</v>
      </c>
      <c r="K1522" s="206"/>
    </row>
    <row r="1523" spans="1:11" x14ac:dyDescent="0.25">
      <c r="A1523" s="271"/>
      <c r="B1523" s="231" t="s">
        <v>3422</v>
      </c>
      <c r="C1523" s="232" t="s">
        <v>1394</v>
      </c>
      <c r="D1523" s="88">
        <v>2125056700.55</v>
      </c>
      <c r="E1523" s="88">
        <v>1028674142.4299999</v>
      </c>
      <c r="F1523" s="278">
        <v>1519884078.8599999</v>
      </c>
      <c r="G1523" s="278">
        <v>1510664674.26</v>
      </c>
      <c r="H1523" s="279"/>
      <c r="I1523" s="276"/>
      <c r="J1523" s="85"/>
      <c r="K1523" s="389"/>
    </row>
    <row r="1524" spans="1:11" ht="18" customHeight="1" x14ac:dyDescent="0.25">
      <c r="A1524" s="206">
        <v>6</v>
      </c>
      <c r="B1524" s="233" t="s">
        <v>3423</v>
      </c>
      <c r="C1524" s="234" t="s">
        <v>1395</v>
      </c>
      <c r="D1524" s="91">
        <v>2125056700.55</v>
      </c>
      <c r="E1524" s="91">
        <v>1028674142.4299999</v>
      </c>
      <c r="F1524" s="219">
        <v>1519884078.8599999</v>
      </c>
      <c r="G1524" s="219">
        <v>1510664674.26</v>
      </c>
      <c r="H1524" s="286">
        <v>1500000000</v>
      </c>
      <c r="I1524" s="276"/>
      <c r="J1524" s="276" t="s">
        <v>5898</v>
      </c>
      <c r="K1524" s="396" t="s">
        <v>5898</v>
      </c>
    </row>
    <row r="1525" spans="1:11" x14ac:dyDescent="0.25">
      <c r="A1525" s="271"/>
      <c r="B1525" s="231" t="s">
        <v>3424</v>
      </c>
      <c r="C1525" s="232" t="s">
        <v>1396</v>
      </c>
      <c r="D1525" s="88">
        <v>2137859740.55</v>
      </c>
      <c r="E1525" s="88">
        <v>1032174142.4299999</v>
      </c>
      <c r="F1525" s="278">
        <v>1534884078.8499999</v>
      </c>
      <c r="G1525" s="278">
        <v>1513664674.26</v>
      </c>
      <c r="H1525" s="279"/>
      <c r="I1525" s="276"/>
      <c r="J1525" s="85"/>
      <c r="K1525" s="397"/>
    </row>
    <row r="1526" spans="1:11" ht="19.149999999999999" customHeight="1" x14ac:dyDescent="0.25">
      <c r="A1526" s="206">
        <v>7</v>
      </c>
      <c r="B1526" s="233" t="s">
        <v>3425</v>
      </c>
      <c r="C1526" s="234" t="s">
        <v>1397</v>
      </c>
      <c r="D1526" s="91">
        <v>2137859740.55</v>
      </c>
      <c r="E1526" s="91">
        <v>1032174142.4299999</v>
      </c>
      <c r="F1526" s="219">
        <v>1534884078.8499999</v>
      </c>
      <c r="G1526" s="219">
        <v>1513664674.26</v>
      </c>
      <c r="H1526" s="263">
        <v>800000000</v>
      </c>
      <c r="I1526" s="276"/>
      <c r="J1526" s="276" t="s">
        <v>5898</v>
      </c>
      <c r="K1526" s="396" t="s">
        <v>5898</v>
      </c>
    </row>
    <row r="1527" spans="1:11" ht="22.5" x14ac:dyDescent="0.25">
      <c r="A1527" s="271"/>
      <c r="B1527" s="231" t="s">
        <v>3426</v>
      </c>
      <c r="C1527" s="232" t="s">
        <v>1398</v>
      </c>
      <c r="D1527" s="88">
        <v>20000000</v>
      </c>
      <c r="E1527" s="87">
        <v>0</v>
      </c>
      <c r="F1527" s="278">
        <v>15000000</v>
      </c>
      <c r="G1527" s="278">
        <v>2000000</v>
      </c>
      <c r="H1527" s="279"/>
      <c r="I1527" s="276" t="s">
        <v>4631</v>
      </c>
      <c r="J1527" s="85"/>
      <c r="K1527" s="389"/>
    </row>
    <row r="1528" spans="1:11" ht="22.5" x14ac:dyDescent="0.25">
      <c r="A1528" s="206">
        <v>8</v>
      </c>
      <c r="B1528" s="233" t="s">
        <v>3427</v>
      </c>
      <c r="C1528" s="234" t="s">
        <v>1399</v>
      </c>
      <c r="D1528" s="90">
        <v>0</v>
      </c>
      <c r="E1528" s="90">
        <v>0</v>
      </c>
      <c r="F1528" s="219">
        <v>5000000</v>
      </c>
      <c r="G1528" s="219">
        <v>2000000</v>
      </c>
      <c r="H1528" s="279"/>
      <c r="I1528" s="276" t="s">
        <v>4631</v>
      </c>
      <c r="J1528" s="89" t="s">
        <v>16</v>
      </c>
      <c r="K1528" s="206"/>
    </row>
    <row r="1529" spans="1:11" ht="22.5" hidden="1" x14ac:dyDescent="0.25">
      <c r="A1529" s="206">
        <v>9</v>
      </c>
      <c r="B1529" s="233" t="s">
        <v>3428</v>
      </c>
      <c r="C1529" s="234" t="s">
        <v>1400</v>
      </c>
      <c r="D1529" s="90">
        <v>0</v>
      </c>
      <c r="E1529" s="90">
        <v>0</v>
      </c>
      <c r="F1529" s="218">
        <v>0</v>
      </c>
      <c r="G1529" s="218">
        <v>0</v>
      </c>
      <c r="H1529" s="279"/>
      <c r="I1529" s="276" t="s">
        <v>4631</v>
      </c>
      <c r="J1529" s="89" t="s">
        <v>16</v>
      </c>
      <c r="K1529" s="206"/>
    </row>
    <row r="1530" spans="1:11" ht="22.5" hidden="1" x14ac:dyDescent="0.25">
      <c r="A1530" s="206">
        <v>10</v>
      </c>
      <c r="B1530" s="233" t="s">
        <v>3429</v>
      </c>
      <c r="C1530" s="234" t="s">
        <v>1401</v>
      </c>
      <c r="D1530" s="90">
        <v>0</v>
      </c>
      <c r="E1530" s="90">
        <v>0</v>
      </c>
      <c r="F1530" s="218">
        <v>0</v>
      </c>
      <c r="G1530" s="218">
        <v>0</v>
      </c>
      <c r="H1530" s="279"/>
      <c r="I1530" s="276" t="s">
        <v>4631</v>
      </c>
      <c r="J1530" s="89" t="s">
        <v>16</v>
      </c>
      <c r="K1530" s="206"/>
    </row>
    <row r="1531" spans="1:11" ht="13.15" customHeight="1" x14ac:dyDescent="0.25">
      <c r="A1531" s="206">
        <v>11</v>
      </c>
      <c r="B1531" s="233" t="s">
        <v>3430</v>
      </c>
      <c r="C1531" s="234" t="s">
        <v>1402</v>
      </c>
      <c r="D1531" s="91">
        <v>20000000</v>
      </c>
      <c r="E1531" s="90">
        <v>0</v>
      </c>
      <c r="F1531" s="219">
        <v>10000000</v>
      </c>
      <c r="G1531" s="218">
        <v>0</v>
      </c>
      <c r="H1531" s="279"/>
      <c r="I1531" s="276" t="s">
        <v>6061</v>
      </c>
      <c r="J1531" s="89" t="s">
        <v>16</v>
      </c>
      <c r="K1531" s="206"/>
    </row>
    <row r="1532" spans="1:11" x14ac:dyDescent="0.25">
      <c r="A1532" s="271"/>
      <c r="B1532" s="231" t="s">
        <v>3431</v>
      </c>
      <c r="C1532" s="232" t="s">
        <v>664</v>
      </c>
      <c r="D1532" s="87">
        <v>0</v>
      </c>
      <c r="E1532" s="87">
        <v>0</v>
      </c>
      <c r="F1532" s="278">
        <v>5000000</v>
      </c>
      <c r="G1532" s="280">
        <v>0</v>
      </c>
      <c r="H1532" s="279"/>
      <c r="I1532" s="276"/>
      <c r="J1532" s="85"/>
      <c r="K1532" s="389"/>
    </row>
    <row r="1533" spans="1:11" ht="22.5" x14ac:dyDescent="0.25">
      <c r="A1533" s="206">
        <v>12</v>
      </c>
      <c r="B1533" s="233" t="s">
        <v>3432</v>
      </c>
      <c r="C1533" s="234" t="s">
        <v>1403</v>
      </c>
      <c r="D1533" s="90">
        <v>0</v>
      </c>
      <c r="E1533" s="90">
        <v>0</v>
      </c>
      <c r="F1533" s="219">
        <v>5000000</v>
      </c>
      <c r="G1533" s="218">
        <v>0</v>
      </c>
      <c r="H1533" s="279"/>
      <c r="I1533" s="276" t="s">
        <v>6061</v>
      </c>
      <c r="J1533" s="89" t="s">
        <v>16</v>
      </c>
      <c r="K1533" s="206"/>
    </row>
    <row r="1534" spans="1:11" ht="22.5" x14ac:dyDescent="0.25">
      <c r="A1534" s="271"/>
      <c r="B1534" s="231" t="s">
        <v>3433</v>
      </c>
      <c r="C1534" s="232" t="s">
        <v>1404</v>
      </c>
      <c r="D1534" s="87">
        <v>0</v>
      </c>
      <c r="E1534" s="87">
        <v>0</v>
      </c>
      <c r="F1534" s="278">
        <v>5000000</v>
      </c>
      <c r="G1534" s="278">
        <v>2000000</v>
      </c>
      <c r="H1534" s="279"/>
      <c r="I1534" s="276" t="s">
        <v>4631</v>
      </c>
      <c r="J1534" s="85"/>
      <c r="K1534" s="389"/>
    </row>
    <row r="1535" spans="1:11" ht="22.5" x14ac:dyDescent="0.25">
      <c r="A1535" s="206">
        <v>13</v>
      </c>
      <c r="B1535" s="233" t="s">
        <v>3434</v>
      </c>
      <c r="C1535" s="234" t="s">
        <v>1405</v>
      </c>
      <c r="D1535" s="90">
        <v>0</v>
      </c>
      <c r="E1535" s="90">
        <v>0</v>
      </c>
      <c r="F1535" s="219">
        <v>5000000</v>
      </c>
      <c r="G1535" s="219">
        <v>2000000</v>
      </c>
      <c r="H1535" s="279"/>
      <c r="I1535" s="276" t="s">
        <v>4631</v>
      </c>
      <c r="J1535" s="89" t="s">
        <v>16</v>
      </c>
      <c r="K1535" s="206"/>
    </row>
    <row r="1536" spans="1:11" x14ac:dyDescent="0.25">
      <c r="A1536" s="208" t="s">
        <v>294</v>
      </c>
      <c r="B1536" s="52"/>
      <c r="C1536" s="237"/>
      <c r="D1536" s="93">
        <v>4293476441.0999999</v>
      </c>
      <c r="E1536" s="93">
        <v>2060848284.8599999</v>
      </c>
      <c r="F1536" s="281">
        <v>3083268157.71</v>
      </c>
      <c r="G1536" s="281">
        <v>3031329348.52</v>
      </c>
      <c r="H1536" s="279"/>
      <c r="I1536" s="276"/>
      <c r="J1536" s="94"/>
      <c r="K1536" s="391"/>
    </row>
    <row r="1537" spans="1:11" x14ac:dyDescent="0.25">
      <c r="A1537" s="270"/>
      <c r="B1537" s="235" t="s">
        <v>295</v>
      </c>
      <c r="C1537" s="236"/>
      <c r="D1537" s="86"/>
      <c r="E1537" s="86"/>
      <c r="F1537" s="277"/>
      <c r="G1537" s="277"/>
      <c r="H1537" s="279"/>
      <c r="I1537" s="276"/>
      <c r="J1537" s="86"/>
      <c r="K1537" s="390"/>
    </row>
    <row r="1538" spans="1:11" x14ac:dyDescent="0.25">
      <c r="A1538" s="208" t="s">
        <v>294</v>
      </c>
      <c r="B1538" s="52"/>
      <c r="C1538" s="237"/>
      <c r="D1538" s="95"/>
      <c r="E1538" s="95"/>
      <c r="F1538" s="220"/>
      <c r="G1538" s="282">
        <v>0</v>
      </c>
      <c r="H1538" s="279"/>
      <c r="I1538" s="276"/>
      <c r="J1538" s="97"/>
      <c r="K1538" s="207"/>
    </row>
    <row r="1539" spans="1:11" ht="21" x14ac:dyDescent="0.25">
      <c r="A1539" s="208" t="s">
        <v>296</v>
      </c>
      <c r="B1539" s="52"/>
      <c r="C1539" s="237"/>
      <c r="D1539" s="88">
        <v>4293476441.0999999</v>
      </c>
      <c r="E1539" s="88">
        <v>2060848284.8599999</v>
      </c>
      <c r="F1539" s="278">
        <v>3083268157.71</v>
      </c>
      <c r="G1539" s="278">
        <v>3031329348.52</v>
      </c>
      <c r="H1539" s="278">
        <f>SUM(H1520:H1538)</f>
        <v>2300000000</v>
      </c>
      <c r="I1539" s="276"/>
      <c r="J1539" s="97"/>
      <c r="K1539" s="207"/>
    </row>
    <row r="1540" spans="1:11" x14ac:dyDescent="0.25">
      <c r="A1540" s="269">
        <v>66</v>
      </c>
      <c r="B1540" s="589" t="s">
        <v>1406</v>
      </c>
      <c r="C1540" s="590"/>
      <c r="D1540" s="590"/>
      <c r="E1540" s="590"/>
      <c r="F1540" s="590"/>
      <c r="G1540" s="591"/>
      <c r="H1540" s="279"/>
      <c r="I1540" s="276"/>
      <c r="J1540" s="85"/>
      <c r="K1540" s="389"/>
    </row>
    <row r="1541" spans="1:11" x14ac:dyDescent="0.25">
      <c r="A1541" s="270"/>
      <c r="B1541" s="592" t="s">
        <v>255</v>
      </c>
      <c r="C1541" s="593"/>
      <c r="D1541" s="86"/>
      <c r="E1541" s="86"/>
      <c r="F1541" s="277"/>
      <c r="G1541" s="277"/>
      <c r="H1541" s="279"/>
      <c r="I1541" s="276"/>
      <c r="J1541" s="86"/>
      <c r="K1541" s="390"/>
    </row>
    <row r="1542" spans="1:11" hidden="1" x14ac:dyDescent="0.25">
      <c r="A1542" s="271"/>
      <c r="B1542" s="231" t="s">
        <v>3435</v>
      </c>
      <c r="C1542" s="232" t="s">
        <v>298</v>
      </c>
      <c r="D1542" s="87">
        <v>0</v>
      </c>
      <c r="E1542" s="87">
        <v>0</v>
      </c>
      <c r="F1542" s="280">
        <v>0</v>
      </c>
      <c r="G1542" s="280">
        <v>0</v>
      </c>
      <c r="H1542" s="279"/>
      <c r="I1542" s="276"/>
      <c r="J1542" s="85"/>
      <c r="K1542" s="389"/>
    </row>
    <row r="1543" spans="1:11" ht="22.5" hidden="1" x14ac:dyDescent="0.25">
      <c r="A1543" s="206">
        <v>1</v>
      </c>
      <c r="B1543" s="233" t="s">
        <v>3436</v>
      </c>
      <c r="C1543" s="234" t="s">
        <v>1407</v>
      </c>
      <c r="D1543" s="90">
        <v>0</v>
      </c>
      <c r="E1543" s="90">
        <v>0</v>
      </c>
      <c r="F1543" s="218">
        <v>0</v>
      </c>
      <c r="G1543" s="218">
        <v>0</v>
      </c>
      <c r="H1543" s="279"/>
      <c r="I1543" s="276"/>
      <c r="J1543" s="89" t="s">
        <v>16</v>
      </c>
      <c r="K1543" s="206"/>
    </row>
    <row r="1544" spans="1:11" hidden="1" x14ac:dyDescent="0.25">
      <c r="A1544" s="206">
        <v>2</v>
      </c>
      <c r="B1544" s="233" t="s">
        <v>3437</v>
      </c>
      <c r="C1544" s="234" t="s">
        <v>1408</v>
      </c>
      <c r="D1544" s="90">
        <v>0</v>
      </c>
      <c r="E1544" s="90">
        <v>0</v>
      </c>
      <c r="F1544" s="218">
        <v>0</v>
      </c>
      <c r="G1544" s="218">
        <v>0</v>
      </c>
      <c r="H1544" s="279"/>
      <c r="I1544" s="276"/>
      <c r="J1544" s="89" t="s">
        <v>16</v>
      </c>
      <c r="K1544" s="206"/>
    </row>
    <row r="1545" spans="1:11" x14ac:dyDescent="0.25">
      <c r="A1545" s="271"/>
      <c r="B1545" s="231" t="s">
        <v>3438</v>
      </c>
      <c r="C1545" s="232" t="s">
        <v>664</v>
      </c>
      <c r="D1545" s="87">
        <v>0</v>
      </c>
      <c r="E1545" s="87">
        <v>0</v>
      </c>
      <c r="F1545" s="278">
        <v>3000000</v>
      </c>
      <c r="G1545" s="278">
        <v>21000000</v>
      </c>
      <c r="H1545" s="279"/>
      <c r="I1545" s="276"/>
      <c r="J1545" s="85"/>
      <c r="K1545" s="389"/>
    </row>
    <row r="1546" spans="1:11" ht="33.75" hidden="1" x14ac:dyDescent="0.25">
      <c r="A1546" s="206">
        <v>3</v>
      </c>
      <c r="B1546" s="233" t="s">
        <v>3439</v>
      </c>
      <c r="C1546" s="234" t="s">
        <v>1409</v>
      </c>
      <c r="D1546" s="90">
        <v>0</v>
      </c>
      <c r="E1546" s="90">
        <v>0</v>
      </c>
      <c r="F1546" s="218">
        <v>0</v>
      </c>
      <c r="G1546" s="218">
        <v>0</v>
      </c>
      <c r="H1546" s="279"/>
      <c r="I1546" s="276" t="s">
        <v>4631</v>
      </c>
      <c r="J1546" s="89" t="s">
        <v>16</v>
      </c>
      <c r="K1546" s="206"/>
    </row>
    <row r="1547" spans="1:11" ht="22.5" hidden="1" x14ac:dyDescent="0.25">
      <c r="A1547" s="206">
        <v>4</v>
      </c>
      <c r="B1547" s="233" t="s">
        <v>3440</v>
      </c>
      <c r="C1547" s="234" t="s">
        <v>1410</v>
      </c>
      <c r="D1547" s="90">
        <v>0</v>
      </c>
      <c r="E1547" s="90">
        <v>0</v>
      </c>
      <c r="F1547" s="218">
        <v>0</v>
      </c>
      <c r="G1547" s="218">
        <v>0</v>
      </c>
      <c r="H1547" s="279"/>
      <c r="I1547" s="276" t="s">
        <v>4631</v>
      </c>
      <c r="J1547" s="89" t="s">
        <v>16</v>
      </c>
      <c r="K1547" s="206"/>
    </row>
    <row r="1548" spans="1:11" ht="22.5" hidden="1" x14ac:dyDescent="0.25">
      <c r="A1548" s="206">
        <v>5</v>
      </c>
      <c r="B1548" s="233" t="s">
        <v>3441</v>
      </c>
      <c r="C1548" s="234" t="s">
        <v>1411</v>
      </c>
      <c r="D1548" s="90">
        <v>0</v>
      </c>
      <c r="E1548" s="90">
        <v>0</v>
      </c>
      <c r="F1548" s="218">
        <v>0</v>
      </c>
      <c r="G1548" s="218">
        <v>0</v>
      </c>
      <c r="H1548" s="279"/>
      <c r="I1548" s="276" t="s">
        <v>4631</v>
      </c>
      <c r="J1548" s="89" t="s">
        <v>16</v>
      </c>
      <c r="K1548" s="206"/>
    </row>
    <row r="1549" spans="1:11" ht="22.5" hidden="1" x14ac:dyDescent="0.25">
      <c r="A1549" s="206">
        <v>6</v>
      </c>
      <c r="B1549" s="233" t="s">
        <v>3442</v>
      </c>
      <c r="C1549" s="234" t="s">
        <v>1412</v>
      </c>
      <c r="D1549" s="90">
        <v>0</v>
      </c>
      <c r="E1549" s="90">
        <v>0</v>
      </c>
      <c r="F1549" s="218">
        <v>0</v>
      </c>
      <c r="G1549" s="218">
        <v>0</v>
      </c>
      <c r="H1549" s="279"/>
      <c r="I1549" s="276" t="s">
        <v>4631</v>
      </c>
      <c r="J1549" s="89" t="s">
        <v>16</v>
      </c>
      <c r="K1549" s="206"/>
    </row>
    <row r="1550" spans="1:11" ht="33.75" x14ac:dyDescent="0.25">
      <c r="A1550" s="206">
        <v>7</v>
      </c>
      <c r="B1550" s="233" t="s">
        <v>3443</v>
      </c>
      <c r="C1550" s="234" t="s">
        <v>1413</v>
      </c>
      <c r="D1550" s="90">
        <v>0</v>
      </c>
      <c r="E1550" s="90">
        <v>0</v>
      </c>
      <c r="F1550" s="219">
        <v>3000000</v>
      </c>
      <c r="G1550" s="219">
        <v>15000000</v>
      </c>
      <c r="H1550" s="279"/>
      <c r="I1550" s="276" t="s">
        <v>4631</v>
      </c>
      <c r="J1550" s="89" t="s">
        <v>16</v>
      </c>
      <c r="K1550" s="206"/>
    </row>
    <row r="1551" spans="1:11" ht="22.5" x14ac:dyDescent="0.25">
      <c r="A1551" s="206">
        <v>11</v>
      </c>
      <c r="B1551" s="233" t="s">
        <v>3444</v>
      </c>
      <c r="C1551" s="234" t="s">
        <v>1414</v>
      </c>
      <c r="D1551" s="90">
        <v>0</v>
      </c>
      <c r="E1551" s="90">
        <v>0</v>
      </c>
      <c r="F1551" s="218">
        <v>0</v>
      </c>
      <c r="G1551" s="219">
        <v>3500000</v>
      </c>
      <c r="H1551" s="279"/>
      <c r="I1551" s="276" t="s">
        <v>4631</v>
      </c>
      <c r="J1551" s="92">
        <v>0</v>
      </c>
      <c r="K1551" s="206"/>
    </row>
    <row r="1552" spans="1:11" ht="22.5" x14ac:dyDescent="0.25">
      <c r="A1552" s="206">
        <v>12</v>
      </c>
      <c r="B1552" s="233" t="s">
        <v>3445</v>
      </c>
      <c r="C1552" s="234" t="s">
        <v>1415</v>
      </c>
      <c r="D1552" s="90">
        <v>0</v>
      </c>
      <c r="E1552" s="90">
        <v>0</v>
      </c>
      <c r="F1552" s="218">
        <v>0</v>
      </c>
      <c r="G1552" s="219">
        <v>2500000</v>
      </c>
      <c r="H1552" s="279"/>
      <c r="I1552" s="276" t="s">
        <v>4631</v>
      </c>
      <c r="J1552" s="92">
        <v>0</v>
      </c>
      <c r="K1552" s="206"/>
    </row>
    <row r="1553" spans="1:11" ht="22.5" x14ac:dyDescent="0.25">
      <c r="A1553" s="271"/>
      <c r="B1553" s="231" t="s">
        <v>3446</v>
      </c>
      <c r="C1553" s="232" t="s">
        <v>1416</v>
      </c>
      <c r="D1553" s="87">
        <v>0</v>
      </c>
      <c r="E1553" s="87">
        <v>0</v>
      </c>
      <c r="F1553" s="280">
        <v>0</v>
      </c>
      <c r="G1553" s="278">
        <v>4000000</v>
      </c>
      <c r="H1553" s="279"/>
      <c r="I1553" s="276" t="s">
        <v>4631</v>
      </c>
      <c r="J1553" s="85"/>
      <c r="K1553" s="389"/>
    </row>
    <row r="1554" spans="1:11" ht="22.5" hidden="1" x14ac:dyDescent="0.25">
      <c r="A1554" s="206">
        <v>13</v>
      </c>
      <c r="B1554" s="233" t="s">
        <v>3447</v>
      </c>
      <c r="C1554" s="234" t="s">
        <v>1417</v>
      </c>
      <c r="D1554" s="90">
        <v>0</v>
      </c>
      <c r="E1554" s="90">
        <v>0</v>
      </c>
      <c r="F1554" s="218">
        <v>0</v>
      </c>
      <c r="G1554" s="218">
        <v>0</v>
      </c>
      <c r="H1554" s="279"/>
      <c r="I1554" s="276" t="s">
        <v>4631</v>
      </c>
      <c r="J1554" s="89" t="s">
        <v>16</v>
      </c>
      <c r="K1554" s="206"/>
    </row>
    <row r="1555" spans="1:11" ht="22.5" x14ac:dyDescent="0.25">
      <c r="A1555" s="206">
        <v>14</v>
      </c>
      <c r="B1555" s="233" t="s">
        <v>3448</v>
      </c>
      <c r="C1555" s="234" t="s">
        <v>1418</v>
      </c>
      <c r="D1555" s="90">
        <v>0</v>
      </c>
      <c r="E1555" s="90">
        <v>0</v>
      </c>
      <c r="F1555" s="218">
        <v>0</v>
      </c>
      <c r="G1555" s="219">
        <v>4000000</v>
      </c>
      <c r="H1555" s="279"/>
      <c r="I1555" s="276" t="s">
        <v>4631</v>
      </c>
      <c r="J1555" s="92">
        <v>0</v>
      </c>
      <c r="K1555" s="206"/>
    </row>
    <row r="1556" spans="1:11" ht="22.5" x14ac:dyDescent="0.25">
      <c r="A1556" s="271"/>
      <c r="B1556" s="231" t="s">
        <v>3449</v>
      </c>
      <c r="C1556" s="232" t="s">
        <v>265</v>
      </c>
      <c r="D1556" s="87">
        <v>0</v>
      </c>
      <c r="E1556" s="87">
        <v>0</v>
      </c>
      <c r="F1556" s="280">
        <v>0</v>
      </c>
      <c r="G1556" s="278">
        <v>3000000</v>
      </c>
      <c r="H1556" s="279"/>
      <c r="I1556" s="276" t="s">
        <v>4631</v>
      </c>
      <c r="J1556" s="85"/>
      <c r="K1556" s="389"/>
    </row>
    <row r="1557" spans="1:11" ht="33.75" x14ac:dyDescent="0.25">
      <c r="A1557" s="206">
        <v>21</v>
      </c>
      <c r="B1557" s="233" t="s">
        <v>3450</v>
      </c>
      <c r="C1557" s="234" t="s">
        <v>1421</v>
      </c>
      <c r="D1557" s="90">
        <v>0</v>
      </c>
      <c r="E1557" s="90">
        <v>0</v>
      </c>
      <c r="F1557" s="218">
        <v>0</v>
      </c>
      <c r="G1557" s="219">
        <v>3000000</v>
      </c>
      <c r="H1557" s="279"/>
      <c r="I1557" s="276" t="s">
        <v>4631</v>
      </c>
      <c r="J1557" s="92">
        <v>0</v>
      </c>
      <c r="K1557" s="206"/>
    </row>
    <row r="1558" spans="1:11" ht="22.5" x14ac:dyDescent="0.25">
      <c r="A1558" s="271"/>
      <c r="B1558" s="231" t="s">
        <v>3451</v>
      </c>
      <c r="C1558" s="232" t="s">
        <v>1422</v>
      </c>
      <c r="D1558" s="87">
        <v>0</v>
      </c>
      <c r="E1558" s="87">
        <v>0</v>
      </c>
      <c r="F1558" s="280">
        <v>0</v>
      </c>
      <c r="G1558" s="278">
        <v>4000000</v>
      </c>
      <c r="H1558" s="279"/>
      <c r="I1558" s="276" t="s">
        <v>4631</v>
      </c>
      <c r="J1558" s="85"/>
      <c r="K1558" s="389"/>
    </row>
    <row r="1559" spans="1:11" ht="22.5" x14ac:dyDescent="0.25">
      <c r="A1559" s="206">
        <v>22</v>
      </c>
      <c r="B1559" s="233" t="s">
        <v>3452</v>
      </c>
      <c r="C1559" s="234" t="s">
        <v>1423</v>
      </c>
      <c r="D1559" s="90">
        <v>0</v>
      </c>
      <c r="E1559" s="90">
        <v>0</v>
      </c>
      <c r="F1559" s="218">
        <v>0</v>
      </c>
      <c r="G1559" s="219">
        <v>4000000</v>
      </c>
      <c r="H1559" s="279"/>
      <c r="I1559" s="276" t="s">
        <v>4631</v>
      </c>
      <c r="J1559" s="92">
        <v>0</v>
      </c>
      <c r="K1559" s="206"/>
    </row>
    <row r="1560" spans="1:11" ht="22.5" x14ac:dyDescent="0.25">
      <c r="A1560" s="208" t="s">
        <v>294</v>
      </c>
      <c r="B1560" s="52"/>
      <c r="C1560" s="237"/>
      <c r="D1560" s="96">
        <v>0</v>
      </c>
      <c r="E1560" s="96">
        <v>0</v>
      </c>
      <c r="F1560" s="281">
        <v>3000000</v>
      </c>
      <c r="G1560" s="281">
        <v>32000000</v>
      </c>
      <c r="H1560" s="279"/>
      <c r="I1560" s="276" t="s">
        <v>4631</v>
      </c>
      <c r="J1560" s="94"/>
      <c r="K1560" s="391"/>
    </row>
    <row r="1561" spans="1:11" ht="22.5" x14ac:dyDescent="0.25">
      <c r="A1561" s="270"/>
      <c r="B1561" s="235" t="s">
        <v>295</v>
      </c>
      <c r="C1561" s="236"/>
      <c r="D1561" s="86"/>
      <c r="E1561" s="86"/>
      <c r="F1561" s="277"/>
      <c r="G1561" s="277"/>
      <c r="H1561" s="279"/>
      <c r="I1561" s="276" t="s">
        <v>4631</v>
      </c>
      <c r="J1561" s="86"/>
      <c r="K1561" s="390"/>
    </row>
    <row r="1562" spans="1:11" ht="22.5" x14ac:dyDescent="0.25">
      <c r="A1562" s="208" t="s">
        <v>294</v>
      </c>
      <c r="B1562" s="52"/>
      <c r="C1562" s="237"/>
      <c r="D1562" s="95"/>
      <c r="E1562" s="95"/>
      <c r="F1562" s="220"/>
      <c r="G1562" s="282">
        <v>0</v>
      </c>
      <c r="H1562" s="279"/>
      <c r="I1562" s="276" t="s">
        <v>4631</v>
      </c>
      <c r="J1562" s="97"/>
      <c r="K1562" s="207"/>
    </row>
    <row r="1563" spans="1:11" ht="22.5" x14ac:dyDescent="0.25">
      <c r="A1563" s="208" t="s">
        <v>296</v>
      </c>
      <c r="B1563" s="52"/>
      <c r="C1563" s="237"/>
      <c r="D1563" s="87">
        <v>0</v>
      </c>
      <c r="E1563" s="87">
        <v>0</v>
      </c>
      <c r="F1563" s="278">
        <v>3000000</v>
      </c>
      <c r="G1563" s="278">
        <v>32000000</v>
      </c>
      <c r="H1563" s="279"/>
      <c r="I1563" s="276" t="s">
        <v>4631</v>
      </c>
      <c r="J1563" s="97"/>
      <c r="K1563" s="207"/>
    </row>
    <row r="1564" spans="1:11" ht="22.5" x14ac:dyDescent="0.25">
      <c r="A1564" s="269">
        <v>67</v>
      </c>
      <c r="B1564" s="589" t="s">
        <v>1424</v>
      </c>
      <c r="C1564" s="590"/>
      <c r="D1564" s="590"/>
      <c r="E1564" s="590"/>
      <c r="F1564" s="590"/>
      <c r="G1564" s="591"/>
      <c r="H1564" s="279"/>
      <c r="I1564" s="276" t="s">
        <v>4631</v>
      </c>
      <c r="J1564" s="85"/>
      <c r="K1564" s="389"/>
    </row>
    <row r="1565" spans="1:11" ht="22.5" x14ac:dyDescent="0.25">
      <c r="A1565" s="270"/>
      <c r="B1565" s="592" t="s">
        <v>255</v>
      </c>
      <c r="C1565" s="593"/>
      <c r="D1565" s="86"/>
      <c r="E1565" s="86"/>
      <c r="F1565" s="277"/>
      <c r="G1565" s="277"/>
      <c r="H1565" s="279"/>
      <c r="I1565" s="276" t="s">
        <v>4631</v>
      </c>
      <c r="J1565" s="86"/>
      <c r="K1565" s="390"/>
    </row>
    <row r="1566" spans="1:11" ht="22.5" x14ac:dyDescent="0.25">
      <c r="A1566" s="271"/>
      <c r="B1566" s="231" t="s">
        <v>3453</v>
      </c>
      <c r="C1566" s="232" t="s">
        <v>1044</v>
      </c>
      <c r="D1566" s="87">
        <v>0</v>
      </c>
      <c r="E1566" s="87">
        <v>0</v>
      </c>
      <c r="F1566" s="280">
        <v>0</v>
      </c>
      <c r="G1566" s="280">
        <v>0</v>
      </c>
      <c r="H1566" s="279"/>
      <c r="I1566" s="276" t="s">
        <v>4631</v>
      </c>
      <c r="J1566" s="85"/>
      <c r="K1566" s="389"/>
    </row>
    <row r="1567" spans="1:11" ht="22.5" x14ac:dyDescent="0.25">
      <c r="A1567" s="206">
        <v>1</v>
      </c>
      <c r="B1567" s="233" t="s">
        <v>3454</v>
      </c>
      <c r="C1567" s="234" t="s">
        <v>1425</v>
      </c>
      <c r="D1567" s="90">
        <v>0</v>
      </c>
      <c r="E1567" s="90">
        <v>0</v>
      </c>
      <c r="F1567" s="218">
        <v>0</v>
      </c>
      <c r="G1567" s="218">
        <v>0</v>
      </c>
      <c r="H1567" s="279"/>
      <c r="I1567" s="276" t="s">
        <v>4631</v>
      </c>
      <c r="J1567" s="89" t="s">
        <v>16</v>
      </c>
      <c r="K1567" s="206"/>
    </row>
    <row r="1568" spans="1:11" ht="22.5" x14ac:dyDescent="0.25">
      <c r="A1568" s="206">
        <v>2</v>
      </c>
      <c r="B1568" s="233" t="s">
        <v>3455</v>
      </c>
      <c r="C1568" s="234" t="s">
        <v>1426</v>
      </c>
      <c r="D1568" s="90">
        <v>0</v>
      </c>
      <c r="E1568" s="90">
        <v>0</v>
      </c>
      <c r="F1568" s="218">
        <v>0</v>
      </c>
      <c r="G1568" s="218">
        <v>0</v>
      </c>
      <c r="H1568" s="279"/>
      <c r="I1568" s="276" t="s">
        <v>4631</v>
      </c>
      <c r="J1568" s="92">
        <v>0</v>
      </c>
      <c r="K1568" s="206"/>
    </row>
    <row r="1569" spans="1:11" ht="22.5" x14ac:dyDescent="0.25">
      <c r="A1569" s="271"/>
      <c r="B1569" s="231" t="s">
        <v>3456</v>
      </c>
      <c r="C1569" s="232" t="s">
        <v>1124</v>
      </c>
      <c r="D1569" s="87">
        <v>0</v>
      </c>
      <c r="E1569" s="87">
        <v>0</v>
      </c>
      <c r="F1569" s="278">
        <v>10000000</v>
      </c>
      <c r="G1569" s="278">
        <v>50000000</v>
      </c>
      <c r="H1569" s="279"/>
      <c r="I1569" s="276" t="s">
        <v>4631</v>
      </c>
      <c r="J1569" s="85"/>
      <c r="K1569" s="389"/>
    </row>
    <row r="1570" spans="1:11" ht="22.5" x14ac:dyDescent="0.25">
      <c r="A1570" s="206">
        <v>3</v>
      </c>
      <c r="B1570" s="233" t="s">
        <v>3457</v>
      </c>
      <c r="C1570" s="234" t="s">
        <v>1427</v>
      </c>
      <c r="D1570" s="90">
        <v>0</v>
      </c>
      <c r="E1570" s="90">
        <v>0</v>
      </c>
      <c r="F1570" s="219">
        <v>10000000</v>
      </c>
      <c r="G1570" s="219">
        <v>50000000</v>
      </c>
      <c r="H1570" s="279"/>
      <c r="I1570" s="276" t="s">
        <v>4631</v>
      </c>
      <c r="J1570" s="89" t="s">
        <v>16</v>
      </c>
      <c r="K1570" s="206"/>
    </row>
    <row r="1571" spans="1:11" ht="22.5" x14ac:dyDescent="0.25">
      <c r="A1571" s="271"/>
      <c r="B1571" s="231" t="s">
        <v>3458</v>
      </c>
      <c r="C1571" s="232" t="s">
        <v>343</v>
      </c>
      <c r="D1571" s="87">
        <v>0</v>
      </c>
      <c r="E1571" s="87">
        <v>0</v>
      </c>
      <c r="F1571" s="280">
        <v>0</v>
      </c>
      <c r="G1571" s="280">
        <v>0</v>
      </c>
      <c r="H1571" s="279"/>
      <c r="I1571" s="276" t="s">
        <v>4631</v>
      </c>
      <c r="J1571" s="85"/>
      <c r="K1571" s="389"/>
    </row>
    <row r="1572" spans="1:11" ht="22.5" x14ac:dyDescent="0.25">
      <c r="A1572" s="206">
        <v>4</v>
      </c>
      <c r="B1572" s="233" t="s">
        <v>3459</v>
      </c>
      <c r="C1572" s="234" t="s">
        <v>1428</v>
      </c>
      <c r="D1572" s="90">
        <v>0</v>
      </c>
      <c r="E1572" s="90">
        <v>0</v>
      </c>
      <c r="F1572" s="218">
        <v>0</v>
      </c>
      <c r="G1572" s="218">
        <v>0</v>
      </c>
      <c r="H1572" s="279"/>
      <c r="I1572" s="276" t="s">
        <v>4631</v>
      </c>
      <c r="J1572" s="89" t="s">
        <v>16</v>
      </c>
      <c r="K1572" s="206"/>
    </row>
    <row r="1573" spans="1:11" ht="22.5" x14ac:dyDescent="0.25">
      <c r="A1573" s="271"/>
      <c r="B1573" s="231" t="s">
        <v>3460</v>
      </c>
      <c r="C1573" s="232" t="s">
        <v>1429</v>
      </c>
      <c r="D1573" s="87">
        <v>0</v>
      </c>
      <c r="E1573" s="87">
        <v>0</v>
      </c>
      <c r="F1573" s="280">
        <v>0</v>
      </c>
      <c r="G1573" s="280">
        <v>0</v>
      </c>
      <c r="H1573" s="279"/>
      <c r="I1573" s="276" t="s">
        <v>4631</v>
      </c>
      <c r="J1573" s="85"/>
      <c r="K1573" s="389"/>
    </row>
    <row r="1574" spans="1:11" ht="22.5" x14ac:dyDescent="0.25">
      <c r="A1574" s="206">
        <v>5</v>
      </c>
      <c r="B1574" s="233" t="s">
        <v>3461</v>
      </c>
      <c r="C1574" s="234" t="s">
        <v>1430</v>
      </c>
      <c r="D1574" s="90">
        <v>0</v>
      </c>
      <c r="E1574" s="90">
        <v>0</v>
      </c>
      <c r="F1574" s="218">
        <v>0</v>
      </c>
      <c r="G1574" s="218">
        <v>0</v>
      </c>
      <c r="H1574" s="279"/>
      <c r="I1574" s="276" t="s">
        <v>4631</v>
      </c>
      <c r="J1574" s="92">
        <v>0</v>
      </c>
      <c r="K1574" s="206"/>
    </row>
    <row r="1575" spans="1:11" ht="22.5" x14ac:dyDescent="0.25">
      <c r="A1575" s="208" t="s">
        <v>294</v>
      </c>
      <c r="B1575" s="52"/>
      <c r="C1575" s="237"/>
      <c r="D1575" s="96">
        <v>0</v>
      </c>
      <c r="E1575" s="96">
        <v>0</v>
      </c>
      <c r="F1575" s="281">
        <v>10000000</v>
      </c>
      <c r="G1575" s="281">
        <v>50000000</v>
      </c>
      <c r="H1575" s="279"/>
      <c r="I1575" s="276" t="s">
        <v>4631</v>
      </c>
      <c r="J1575" s="94"/>
      <c r="K1575" s="391"/>
    </row>
    <row r="1576" spans="1:11" ht="22.5" x14ac:dyDescent="0.25">
      <c r="A1576" s="270"/>
      <c r="B1576" s="235" t="s">
        <v>295</v>
      </c>
      <c r="C1576" s="236"/>
      <c r="D1576" s="86"/>
      <c r="E1576" s="86"/>
      <c r="F1576" s="277"/>
      <c r="G1576" s="277"/>
      <c r="H1576" s="279"/>
      <c r="I1576" s="276" t="s">
        <v>4631</v>
      </c>
      <c r="J1576" s="86"/>
      <c r="K1576" s="390"/>
    </row>
    <row r="1577" spans="1:11" ht="22.5" x14ac:dyDescent="0.25">
      <c r="A1577" s="272"/>
      <c r="B1577" s="238" t="s">
        <v>3462</v>
      </c>
      <c r="C1577" s="239" t="s">
        <v>1431</v>
      </c>
      <c r="D1577" s="98"/>
      <c r="E1577" s="98"/>
      <c r="F1577" s="283"/>
      <c r="G1577" s="284">
        <v>250000000</v>
      </c>
      <c r="H1577" s="279"/>
      <c r="I1577" s="276" t="s">
        <v>4631</v>
      </c>
      <c r="J1577" s="98"/>
      <c r="K1577" s="392"/>
    </row>
    <row r="1578" spans="1:11" ht="22.5" x14ac:dyDescent="0.25">
      <c r="A1578" s="273"/>
      <c r="B1578" s="231" t="s">
        <v>3463</v>
      </c>
      <c r="C1578" s="232" t="s">
        <v>668</v>
      </c>
      <c r="D1578" s="85"/>
      <c r="E1578" s="85"/>
      <c r="F1578" s="285"/>
      <c r="G1578" s="278">
        <v>200000000</v>
      </c>
      <c r="H1578" s="279"/>
      <c r="I1578" s="276" t="s">
        <v>4631</v>
      </c>
      <c r="J1578" s="85"/>
      <c r="K1578" s="389"/>
    </row>
    <row r="1579" spans="1:11" ht="22.5" x14ac:dyDescent="0.25">
      <c r="A1579" s="206">
        <v>1</v>
      </c>
      <c r="B1579" s="233" t="s">
        <v>3464</v>
      </c>
      <c r="C1579" s="240" t="s">
        <v>668</v>
      </c>
      <c r="D1579" s="97"/>
      <c r="E1579" s="97"/>
      <c r="F1579" s="29"/>
      <c r="G1579" s="219">
        <v>200000000</v>
      </c>
      <c r="H1579" s="279"/>
      <c r="I1579" s="276" t="s">
        <v>4631</v>
      </c>
      <c r="J1579" s="92">
        <v>0</v>
      </c>
      <c r="K1579" s="206"/>
    </row>
    <row r="1580" spans="1:11" ht="22.5" x14ac:dyDescent="0.25">
      <c r="A1580" s="208" t="s">
        <v>294</v>
      </c>
      <c r="B1580" s="52"/>
      <c r="C1580" s="237"/>
      <c r="D1580" s="95"/>
      <c r="E1580" s="95"/>
      <c r="F1580" s="220"/>
      <c r="G1580" s="281">
        <v>200000000</v>
      </c>
      <c r="H1580" s="279"/>
      <c r="I1580" s="276" t="s">
        <v>4631</v>
      </c>
      <c r="J1580" s="97"/>
      <c r="K1580" s="207"/>
    </row>
    <row r="1581" spans="1:11" ht="22.5" x14ac:dyDescent="0.25">
      <c r="A1581" s="208" t="s">
        <v>296</v>
      </c>
      <c r="B1581" s="52"/>
      <c r="C1581" s="237"/>
      <c r="D1581" s="87">
        <v>0</v>
      </c>
      <c r="E1581" s="87">
        <v>0</v>
      </c>
      <c r="F1581" s="278">
        <v>10000000</v>
      </c>
      <c r="G1581" s="278">
        <v>250000000</v>
      </c>
      <c r="H1581" s="279"/>
      <c r="I1581" s="276" t="s">
        <v>4631</v>
      </c>
      <c r="J1581" s="97"/>
      <c r="K1581" s="207"/>
    </row>
    <row r="1582" spans="1:11" ht="22.5" x14ac:dyDescent="0.25">
      <c r="A1582" s="269">
        <v>68</v>
      </c>
      <c r="B1582" s="589" t="s">
        <v>1432</v>
      </c>
      <c r="C1582" s="590"/>
      <c r="D1582" s="590"/>
      <c r="E1582" s="590"/>
      <c r="F1582" s="590"/>
      <c r="G1582" s="591"/>
      <c r="H1582" s="279"/>
      <c r="I1582" s="276" t="s">
        <v>4631</v>
      </c>
      <c r="J1582" s="85"/>
      <c r="K1582" s="389"/>
    </row>
    <row r="1583" spans="1:11" ht="22.5" x14ac:dyDescent="0.25">
      <c r="A1583" s="270"/>
      <c r="B1583" s="592" t="s">
        <v>255</v>
      </c>
      <c r="C1583" s="615"/>
      <c r="D1583" s="593"/>
      <c r="E1583" s="86"/>
      <c r="F1583" s="277"/>
      <c r="G1583" s="277"/>
      <c r="H1583" s="279"/>
      <c r="I1583" s="276" t="s">
        <v>4631</v>
      </c>
      <c r="J1583" s="86"/>
      <c r="K1583" s="390"/>
    </row>
    <row r="1584" spans="1:11" ht="22.5" x14ac:dyDescent="0.25">
      <c r="A1584" s="271"/>
      <c r="B1584" s="231" t="s">
        <v>3465</v>
      </c>
      <c r="C1584" s="232" t="s">
        <v>1433</v>
      </c>
      <c r="D1584" s="87">
        <v>0</v>
      </c>
      <c r="E1584" s="87">
        <v>0</v>
      </c>
      <c r="F1584" s="278">
        <v>10000000</v>
      </c>
      <c r="G1584" s="278">
        <v>350000000</v>
      </c>
      <c r="H1584" s="279"/>
      <c r="I1584" s="276" t="s">
        <v>4631</v>
      </c>
      <c r="J1584" s="85"/>
      <c r="K1584" s="389"/>
    </row>
    <row r="1585" spans="1:11" ht="22.5" x14ac:dyDescent="0.25">
      <c r="A1585" s="206">
        <v>1</v>
      </c>
      <c r="B1585" s="233" t="s">
        <v>3466</v>
      </c>
      <c r="C1585" s="234" t="s">
        <v>1434</v>
      </c>
      <c r="D1585" s="90">
        <v>0</v>
      </c>
      <c r="E1585" s="90">
        <v>0</v>
      </c>
      <c r="F1585" s="219">
        <v>10000000</v>
      </c>
      <c r="G1585" s="218">
        <v>0</v>
      </c>
      <c r="H1585" s="279"/>
      <c r="I1585" s="276" t="s">
        <v>4631</v>
      </c>
      <c r="J1585" s="89" t="s">
        <v>16</v>
      </c>
      <c r="K1585" s="206"/>
    </row>
    <row r="1586" spans="1:11" ht="22.5" x14ac:dyDescent="0.25">
      <c r="A1586" s="206">
        <v>2</v>
      </c>
      <c r="B1586" s="233" t="s">
        <v>3467</v>
      </c>
      <c r="C1586" s="234" t="s">
        <v>1435</v>
      </c>
      <c r="D1586" s="90">
        <v>0</v>
      </c>
      <c r="E1586" s="90">
        <v>0</v>
      </c>
      <c r="F1586" s="218">
        <v>0</v>
      </c>
      <c r="G1586" s="219">
        <v>50000000</v>
      </c>
      <c r="H1586" s="279"/>
      <c r="I1586" s="276" t="s">
        <v>4631</v>
      </c>
      <c r="J1586" s="92">
        <v>0</v>
      </c>
      <c r="K1586" s="206"/>
    </row>
    <row r="1587" spans="1:11" ht="22.5" x14ac:dyDescent="0.25">
      <c r="A1587" s="206">
        <v>3</v>
      </c>
      <c r="B1587" s="233" t="s">
        <v>3468</v>
      </c>
      <c r="C1587" s="234" t="s">
        <v>1436</v>
      </c>
      <c r="D1587" s="90">
        <v>0</v>
      </c>
      <c r="E1587" s="90">
        <v>0</v>
      </c>
      <c r="F1587" s="218">
        <v>0</v>
      </c>
      <c r="G1587" s="219">
        <v>100000000</v>
      </c>
      <c r="H1587" s="279"/>
      <c r="I1587" s="276" t="s">
        <v>4631</v>
      </c>
      <c r="J1587" s="92">
        <v>0</v>
      </c>
      <c r="K1587" s="206"/>
    </row>
    <row r="1588" spans="1:11" ht="22.5" x14ac:dyDescent="0.25">
      <c r="A1588" s="206">
        <v>4</v>
      </c>
      <c r="B1588" s="233" t="s">
        <v>3469</v>
      </c>
      <c r="C1588" s="234" t="s">
        <v>1437</v>
      </c>
      <c r="D1588" s="90">
        <v>0</v>
      </c>
      <c r="E1588" s="90">
        <v>0</v>
      </c>
      <c r="F1588" s="218">
        <v>0</v>
      </c>
      <c r="G1588" s="219">
        <v>200000000</v>
      </c>
      <c r="H1588" s="279"/>
      <c r="I1588" s="276" t="s">
        <v>4631</v>
      </c>
      <c r="J1588" s="92">
        <v>0</v>
      </c>
      <c r="K1588" s="206"/>
    </row>
    <row r="1589" spans="1:11" ht="22.5" x14ac:dyDescent="0.25">
      <c r="A1589" s="271"/>
      <c r="B1589" s="231" t="s">
        <v>3470</v>
      </c>
      <c r="C1589" s="232" t="s">
        <v>1438</v>
      </c>
      <c r="D1589" s="87">
        <v>0</v>
      </c>
      <c r="E1589" s="87">
        <v>0</v>
      </c>
      <c r="F1589" s="280">
        <v>0</v>
      </c>
      <c r="G1589" s="278">
        <v>100000000</v>
      </c>
      <c r="H1589" s="279"/>
      <c r="I1589" s="276" t="s">
        <v>4631</v>
      </c>
      <c r="J1589" s="85"/>
      <c r="K1589" s="389"/>
    </row>
    <row r="1590" spans="1:11" ht="22.5" x14ac:dyDescent="0.25">
      <c r="A1590" s="206">
        <v>5</v>
      </c>
      <c r="B1590" s="233" t="s">
        <v>3471</v>
      </c>
      <c r="C1590" s="234" t="s">
        <v>1439</v>
      </c>
      <c r="D1590" s="90">
        <v>0</v>
      </c>
      <c r="E1590" s="90">
        <v>0</v>
      </c>
      <c r="F1590" s="218">
        <v>0</v>
      </c>
      <c r="G1590" s="219">
        <v>50000000</v>
      </c>
      <c r="H1590" s="279"/>
      <c r="I1590" s="276" t="s">
        <v>4631</v>
      </c>
      <c r="J1590" s="89" t="s">
        <v>16</v>
      </c>
      <c r="K1590" s="206"/>
    </row>
    <row r="1591" spans="1:11" ht="22.5" x14ac:dyDescent="0.25">
      <c r="A1591" s="206">
        <v>6</v>
      </c>
      <c r="B1591" s="233" t="s">
        <v>3472</v>
      </c>
      <c r="C1591" s="234" t="s">
        <v>1440</v>
      </c>
      <c r="D1591" s="90">
        <v>0</v>
      </c>
      <c r="E1591" s="90">
        <v>0</v>
      </c>
      <c r="F1591" s="218">
        <v>0</v>
      </c>
      <c r="G1591" s="219">
        <v>50000000</v>
      </c>
      <c r="H1591" s="279"/>
      <c r="I1591" s="276" t="s">
        <v>4631</v>
      </c>
      <c r="J1591" s="89" t="s">
        <v>16</v>
      </c>
      <c r="K1591" s="206"/>
    </row>
    <row r="1592" spans="1:11" ht="22.5" x14ac:dyDescent="0.25">
      <c r="A1592" s="271"/>
      <c r="B1592" s="231" t="s">
        <v>3473</v>
      </c>
      <c r="C1592" s="232" t="s">
        <v>1429</v>
      </c>
      <c r="D1592" s="87">
        <v>0</v>
      </c>
      <c r="E1592" s="87">
        <v>0</v>
      </c>
      <c r="F1592" s="280">
        <v>0</v>
      </c>
      <c r="G1592" s="280">
        <v>0</v>
      </c>
      <c r="H1592" s="279"/>
      <c r="I1592" s="276" t="s">
        <v>4631</v>
      </c>
      <c r="J1592" s="85"/>
      <c r="K1592" s="389"/>
    </row>
    <row r="1593" spans="1:11" ht="22.5" x14ac:dyDescent="0.25">
      <c r="A1593" s="206">
        <v>7</v>
      </c>
      <c r="B1593" s="233" t="s">
        <v>3474</v>
      </c>
      <c r="C1593" s="234" t="s">
        <v>1441</v>
      </c>
      <c r="D1593" s="90">
        <v>0</v>
      </c>
      <c r="E1593" s="90">
        <v>0</v>
      </c>
      <c r="F1593" s="218">
        <v>0</v>
      </c>
      <c r="G1593" s="218">
        <v>0</v>
      </c>
      <c r="H1593" s="279"/>
      <c r="I1593" s="276" t="s">
        <v>4631</v>
      </c>
      <c r="J1593" s="92">
        <v>0</v>
      </c>
      <c r="K1593" s="206"/>
    </row>
    <row r="1594" spans="1:11" ht="22.5" x14ac:dyDescent="0.25">
      <c r="A1594" s="208" t="s">
        <v>294</v>
      </c>
      <c r="B1594" s="52"/>
      <c r="C1594" s="237"/>
      <c r="D1594" s="96">
        <v>0</v>
      </c>
      <c r="E1594" s="96">
        <v>0</v>
      </c>
      <c r="F1594" s="281">
        <v>10000000</v>
      </c>
      <c r="G1594" s="281">
        <v>450000000</v>
      </c>
      <c r="H1594" s="279"/>
      <c r="I1594" s="276" t="s">
        <v>4631</v>
      </c>
      <c r="J1594" s="94"/>
      <c r="K1594" s="391"/>
    </row>
    <row r="1595" spans="1:11" ht="22.5" x14ac:dyDescent="0.25">
      <c r="A1595" s="270"/>
      <c r="B1595" s="235" t="s">
        <v>295</v>
      </c>
      <c r="C1595" s="236"/>
      <c r="D1595" s="86"/>
      <c r="E1595" s="86"/>
      <c r="F1595" s="277"/>
      <c r="G1595" s="277"/>
      <c r="H1595" s="279"/>
      <c r="I1595" s="276" t="s">
        <v>4631</v>
      </c>
      <c r="J1595" s="86"/>
      <c r="K1595" s="390"/>
    </row>
    <row r="1596" spans="1:11" ht="22.5" x14ac:dyDescent="0.25">
      <c r="A1596" s="208" t="s">
        <v>294</v>
      </c>
      <c r="B1596" s="52"/>
      <c r="C1596" s="237"/>
      <c r="D1596" s="95"/>
      <c r="E1596" s="95"/>
      <c r="F1596" s="220"/>
      <c r="G1596" s="282">
        <v>0</v>
      </c>
      <c r="H1596" s="279"/>
      <c r="I1596" s="276" t="s">
        <v>4631</v>
      </c>
      <c r="J1596" s="97"/>
      <c r="K1596" s="207"/>
    </row>
    <row r="1597" spans="1:11" ht="22.5" x14ac:dyDescent="0.25">
      <c r="A1597" s="208" t="s">
        <v>296</v>
      </c>
      <c r="B1597" s="52"/>
      <c r="C1597" s="237"/>
      <c r="D1597" s="87">
        <v>0</v>
      </c>
      <c r="E1597" s="87">
        <v>0</v>
      </c>
      <c r="F1597" s="278">
        <v>10000000</v>
      </c>
      <c r="G1597" s="278">
        <v>450000000</v>
      </c>
      <c r="H1597" s="279"/>
      <c r="I1597" s="276" t="s">
        <v>4631</v>
      </c>
      <c r="J1597" s="97"/>
      <c r="K1597" s="207"/>
    </row>
    <row r="1598" spans="1:11" ht="22.5" x14ac:dyDescent="0.25">
      <c r="A1598" s="269">
        <v>69</v>
      </c>
      <c r="B1598" s="589" t="s">
        <v>1442</v>
      </c>
      <c r="C1598" s="590"/>
      <c r="D1598" s="590"/>
      <c r="E1598" s="590"/>
      <c r="F1598" s="590"/>
      <c r="G1598" s="591"/>
      <c r="H1598" s="279"/>
      <c r="I1598" s="276" t="s">
        <v>4631</v>
      </c>
      <c r="J1598" s="85"/>
      <c r="K1598" s="389"/>
    </row>
    <row r="1599" spans="1:11" ht="22.5" x14ac:dyDescent="0.25">
      <c r="A1599" s="270"/>
      <c r="B1599" s="592" t="s">
        <v>255</v>
      </c>
      <c r="C1599" s="615"/>
      <c r="D1599" s="593"/>
      <c r="E1599" s="86"/>
      <c r="F1599" s="277"/>
      <c r="G1599" s="277"/>
      <c r="H1599" s="279"/>
      <c r="I1599" s="276" t="s">
        <v>4631</v>
      </c>
      <c r="J1599" s="86"/>
      <c r="K1599" s="390"/>
    </row>
    <row r="1600" spans="1:11" ht="22.5" x14ac:dyDescent="0.25">
      <c r="A1600" s="271"/>
      <c r="B1600" s="231" t="s">
        <v>3475</v>
      </c>
      <c r="C1600" s="232" t="s">
        <v>1044</v>
      </c>
      <c r="D1600" s="87">
        <v>0</v>
      </c>
      <c r="E1600" s="87">
        <v>0</v>
      </c>
      <c r="F1600" s="278">
        <v>40000000</v>
      </c>
      <c r="G1600" s="278">
        <v>142000000</v>
      </c>
      <c r="H1600" s="279"/>
      <c r="I1600" s="276" t="s">
        <v>4631</v>
      </c>
      <c r="J1600" s="85"/>
      <c r="K1600" s="389"/>
    </row>
    <row r="1601" spans="1:11" ht="22.5" x14ac:dyDescent="0.25">
      <c r="A1601" s="206">
        <v>1</v>
      </c>
      <c r="B1601" s="233" t="s">
        <v>3476</v>
      </c>
      <c r="C1601" s="234" t="s">
        <v>1443</v>
      </c>
      <c r="D1601" s="90">
        <v>0</v>
      </c>
      <c r="E1601" s="90">
        <v>0</v>
      </c>
      <c r="F1601" s="218">
        <v>0</v>
      </c>
      <c r="G1601" s="218">
        <v>0</v>
      </c>
      <c r="H1601" s="279"/>
      <c r="I1601" s="276" t="s">
        <v>4631</v>
      </c>
      <c r="J1601" s="89" t="s">
        <v>16</v>
      </c>
      <c r="K1601" s="206"/>
    </row>
    <row r="1602" spans="1:11" ht="22.5" x14ac:dyDescent="0.25">
      <c r="A1602" s="206">
        <v>2</v>
      </c>
      <c r="B1602" s="233" t="s">
        <v>3477</v>
      </c>
      <c r="C1602" s="234" t="s">
        <v>1444</v>
      </c>
      <c r="D1602" s="90">
        <v>0</v>
      </c>
      <c r="E1602" s="90">
        <v>0</v>
      </c>
      <c r="F1602" s="218">
        <v>0</v>
      </c>
      <c r="G1602" s="218">
        <v>0</v>
      </c>
      <c r="H1602" s="279"/>
      <c r="I1602" s="276" t="s">
        <v>4631</v>
      </c>
      <c r="J1602" s="89" t="s">
        <v>16</v>
      </c>
      <c r="K1602" s="206"/>
    </row>
    <row r="1603" spans="1:11" ht="22.5" x14ac:dyDescent="0.25">
      <c r="A1603" s="206">
        <v>3</v>
      </c>
      <c r="B1603" s="233" t="s">
        <v>3478</v>
      </c>
      <c r="C1603" s="234" t="s">
        <v>1445</v>
      </c>
      <c r="D1603" s="90">
        <v>0</v>
      </c>
      <c r="E1603" s="90">
        <v>0</v>
      </c>
      <c r="F1603" s="218">
        <v>0</v>
      </c>
      <c r="G1603" s="218">
        <v>0</v>
      </c>
      <c r="H1603" s="279"/>
      <c r="I1603" s="276" t="s">
        <v>4631</v>
      </c>
      <c r="J1603" s="89" t="s">
        <v>16</v>
      </c>
      <c r="K1603" s="206"/>
    </row>
    <row r="1604" spans="1:11" ht="22.5" x14ac:dyDescent="0.25">
      <c r="A1604" s="206">
        <v>4</v>
      </c>
      <c r="B1604" s="233" t="s">
        <v>3479</v>
      </c>
      <c r="C1604" s="234" t="s">
        <v>1446</v>
      </c>
      <c r="D1604" s="90">
        <v>0</v>
      </c>
      <c r="E1604" s="90">
        <v>0</v>
      </c>
      <c r="F1604" s="218">
        <v>0</v>
      </c>
      <c r="G1604" s="218">
        <v>0</v>
      </c>
      <c r="H1604" s="279"/>
      <c r="I1604" s="276" t="s">
        <v>4631</v>
      </c>
      <c r="J1604" s="89" t="s">
        <v>16</v>
      </c>
      <c r="K1604" s="206"/>
    </row>
    <row r="1605" spans="1:11" ht="22.5" x14ac:dyDescent="0.25">
      <c r="A1605" s="206">
        <v>5</v>
      </c>
      <c r="B1605" s="233" t="s">
        <v>3480</v>
      </c>
      <c r="C1605" s="234" t="s">
        <v>1447</v>
      </c>
      <c r="D1605" s="90">
        <v>0</v>
      </c>
      <c r="E1605" s="90">
        <v>0</v>
      </c>
      <c r="F1605" s="218">
        <v>0</v>
      </c>
      <c r="G1605" s="218">
        <v>0</v>
      </c>
      <c r="H1605" s="279"/>
      <c r="I1605" s="276" t="s">
        <v>4631</v>
      </c>
      <c r="J1605" s="89" t="s">
        <v>16</v>
      </c>
      <c r="K1605" s="206"/>
    </row>
    <row r="1606" spans="1:11" ht="22.5" x14ac:dyDescent="0.25">
      <c r="A1606" s="206">
        <v>6</v>
      </c>
      <c r="B1606" s="233" t="s">
        <v>3481</v>
      </c>
      <c r="C1606" s="234" t="s">
        <v>1448</v>
      </c>
      <c r="D1606" s="90">
        <v>0</v>
      </c>
      <c r="E1606" s="90">
        <v>0</v>
      </c>
      <c r="F1606" s="219">
        <v>20000000</v>
      </c>
      <c r="G1606" s="219">
        <v>82000000</v>
      </c>
      <c r="H1606" s="279"/>
      <c r="I1606" s="276" t="s">
        <v>4631</v>
      </c>
      <c r="J1606" s="89" t="s">
        <v>16</v>
      </c>
      <c r="K1606" s="206"/>
    </row>
    <row r="1607" spans="1:11" ht="22.5" x14ac:dyDescent="0.25">
      <c r="A1607" s="206">
        <v>7</v>
      </c>
      <c r="B1607" s="233" t="s">
        <v>3482</v>
      </c>
      <c r="C1607" s="234" t="s">
        <v>1449</v>
      </c>
      <c r="D1607" s="90">
        <v>0</v>
      </c>
      <c r="E1607" s="90">
        <v>0</v>
      </c>
      <c r="F1607" s="219">
        <v>20000000</v>
      </c>
      <c r="G1607" s="219">
        <v>30000000</v>
      </c>
      <c r="H1607" s="279"/>
      <c r="I1607" s="276" t="s">
        <v>4631</v>
      </c>
      <c r="J1607" s="89" t="s">
        <v>16</v>
      </c>
      <c r="K1607" s="206"/>
    </row>
    <row r="1608" spans="1:11" ht="22.5" x14ac:dyDescent="0.25">
      <c r="A1608" s="206">
        <v>10</v>
      </c>
      <c r="B1608" s="233" t="s">
        <v>3483</v>
      </c>
      <c r="C1608" s="234" t="s">
        <v>1450</v>
      </c>
      <c r="D1608" s="90">
        <v>0</v>
      </c>
      <c r="E1608" s="90">
        <v>0</v>
      </c>
      <c r="F1608" s="218">
        <v>0</v>
      </c>
      <c r="G1608" s="219">
        <v>30000000</v>
      </c>
      <c r="H1608" s="279"/>
      <c r="I1608" s="276" t="s">
        <v>4631</v>
      </c>
      <c r="J1608" s="89" t="s">
        <v>16</v>
      </c>
      <c r="K1608" s="206"/>
    </row>
    <row r="1609" spans="1:11" ht="22.5" x14ac:dyDescent="0.25">
      <c r="A1609" s="271"/>
      <c r="B1609" s="231" t="s">
        <v>3484</v>
      </c>
      <c r="C1609" s="232" t="s">
        <v>1451</v>
      </c>
      <c r="D1609" s="87">
        <v>0</v>
      </c>
      <c r="E1609" s="87">
        <v>0</v>
      </c>
      <c r="F1609" s="278">
        <v>80000000</v>
      </c>
      <c r="G1609" s="278">
        <v>258000000</v>
      </c>
      <c r="H1609" s="279"/>
      <c r="I1609" s="276" t="s">
        <v>4631</v>
      </c>
      <c r="J1609" s="85"/>
      <c r="K1609" s="389"/>
    </row>
    <row r="1610" spans="1:11" ht="22.5" x14ac:dyDescent="0.25">
      <c r="A1610" s="206">
        <v>20</v>
      </c>
      <c r="B1610" s="233" t="s">
        <v>3485</v>
      </c>
      <c r="C1610" s="234" t="s">
        <v>1452</v>
      </c>
      <c r="D1610" s="90">
        <v>0</v>
      </c>
      <c r="E1610" s="90">
        <v>0</v>
      </c>
      <c r="F1610" s="219">
        <v>75000000</v>
      </c>
      <c r="G1610" s="219">
        <v>10000000</v>
      </c>
      <c r="H1610" s="279"/>
      <c r="I1610" s="276" t="s">
        <v>4631</v>
      </c>
      <c r="J1610" s="89" t="s">
        <v>16</v>
      </c>
      <c r="K1610" s="206"/>
    </row>
    <row r="1611" spans="1:11" ht="22.5" x14ac:dyDescent="0.25">
      <c r="A1611" s="206">
        <v>21</v>
      </c>
      <c r="B1611" s="233" t="s">
        <v>3486</v>
      </c>
      <c r="C1611" s="234" t="s">
        <v>1453</v>
      </c>
      <c r="D1611" s="90">
        <v>0</v>
      </c>
      <c r="E1611" s="90">
        <v>0</v>
      </c>
      <c r="F1611" s="219">
        <v>5000000</v>
      </c>
      <c r="G1611" s="218">
        <v>0</v>
      </c>
      <c r="H1611" s="279"/>
      <c r="I1611" s="276" t="s">
        <v>4631</v>
      </c>
      <c r="J1611" s="92">
        <v>0</v>
      </c>
      <c r="K1611" s="206"/>
    </row>
    <row r="1612" spans="1:11" ht="22.5" x14ac:dyDescent="0.25">
      <c r="A1612" s="206">
        <v>22</v>
      </c>
      <c r="B1612" s="233" t="s">
        <v>3487</v>
      </c>
      <c r="C1612" s="234" t="s">
        <v>1454</v>
      </c>
      <c r="D1612" s="90">
        <v>0</v>
      </c>
      <c r="E1612" s="90">
        <v>0</v>
      </c>
      <c r="F1612" s="218">
        <v>0</v>
      </c>
      <c r="G1612" s="219">
        <v>248000000</v>
      </c>
      <c r="H1612" s="279"/>
      <c r="I1612" s="276" t="s">
        <v>4631</v>
      </c>
      <c r="J1612" s="92">
        <v>0</v>
      </c>
      <c r="K1612" s="206"/>
    </row>
    <row r="1613" spans="1:11" ht="22.5" x14ac:dyDescent="0.25">
      <c r="A1613" s="208" t="s">
        <v>294</v>
      </c>
      <c r="B1613" s="52"/>
      <c r="C1613" s="237"/>
      <c r="D1613" s="96">
        <v>0</v>
      </c>
      <c r="E1613" s="96">
        <v>0</v>
      </c>
      <c r="F1613" s="281">
        <v>120000000</v>
      </c>
      <c r="G1613" s="281">
        <v>400000000</v>
      </c>
      <c r="H1613" s="279"/>
      <c r="I1613" s="276" t="s">
        <v>4631</v>
      </c>
      <c r="J1613" s="94"/>
      <c r="K1613" s="391"/>
    </row>
    <row r="1614" spans="1:11" ht="22.5" x14ac:dyDescent="0.25">
      <c r="A1614" s="270"/>
      <c r="B1614" s="235" t="s">
        <v>295</v>
      </c>
      <c r="C1614" s="236"/>
      <c r="D1614" s="86"/>
      <c r="E1614" s="86"/>
      <c r="F1614" s="277"/>
      <c r="G1614" s="277"/>
      <c r="H1614" s="279"/>
      <c r="I1614" s="276" t="s">
        <v>4631</v>
      </c>
      <c r="J1614" s="86"/>
      <c r="K1614" s="390"/>
    </row>
    <row r="1615" spans="1:11" ht="22.5" x14ac:dyDescent="0.25">
      <c r="A1615" s="208" t="s">
        <v>294</v>
      </c>
      <c r="B1615" s="52"/>
      <c r="C1615" s="237"/>
      <c r="D1615" s="95"/>
      <c r="E1615" s="95"/>
      <c r="F1615" s="220"/>
      <c r="G1615" s="282">
        <v>0</v>
      </c>
      <c r="H1615" s="279"/>
      <c r="I1615" s="276" t="s">
        <v>4631</v>
      </c>
      <c r="J1615" s="97"/>
      <c r="K1615" s="207"/>
    </row>
    <row r="1616" spans="1:11" ht="22.5" x14ac:dyDescent="0.25">
      <c r="A1616" s="208" t="s">
        <v>296</v>
      </c>
      <c r="B1616" s="52"/>
      <c r="C1616" s="237"/>
      <c r="D1616" s="87">
        <v>0</v>
      </c>
      <c r="E1616" s="87">
        <v>0</v>
      </c>
      <c r="F1616" s="278">
        <v>120000000</v>
      </c>
      <c r="G1616" s="278">
        <v>400000000</v>
      </c>
      <c r="H1616" s="279"/>
      <c r="I1616" s="276" t="s">
        <v>4631</v>
      </c>
      <c r="J1616" s="97"/>
      <c r="K1616" s="207"/>
    </row>
    <row r="1617" spans="1:11" ht="22.5" x14ac:dyDescent="0.25">
      <c r="A1617" s="269">
        <v>70</v>
      </c>
      <c r="B1617" s="589" t="s">
        <v>1455</v>
      </c>
      <c r="C1617" s="590"/>
      <c r="D1617" s="590"/>
      <c r="E1617" s="590"/>
      <c r="F1617" s="590"/>
      <c r="G1617" s="591"/>
      <c r="H1617" s="279"/>
      <c r="I1617" s="276" t="s">
        <v>4631</v>
      </c>
      <c r="J1617" s="85"/>
      <c r="K1617" s="389"/>
    </row>
    <row r="1618" spans="1:11" ht="22.5" x14ac:dyDescent="0.25">
      <c r="A1618" s="270"/>
      <c r="B1618" s="592" t="s">
        <v>255</v>
      </c>
      <c r="C1618" s="593"/>
      <c r="D1618" s="86"/>
      <c r="E1618" s="86"/>
      <c r="F1618" s="277"/>
      <c r="G1618" s="277"/>
      <c r="H1618" s="279"/>
      <c r="I1618" s="276" t="s">
        <v>4631</v>
      </c>
      <c r="J1618" s="86"/>
      <c r="K1618" s="390"/>
    </row>
    <row r="1619" spans="1:11" ht="22.5" x14ac:dyDescent="0.25">
      <c r="A1619" s="271"/>
      <c r="B1619" s="231" t="s">
        <v>3488</v>
      </c>
      <c r="C1619" s="232" t="s">
        <v>1456</v>
      </c>
      <c r="D1619" s="87">
        <v>0</v>
      </c>
      <c r="E1619" s="87">
        <v>0</v>
      </c>
      <c r="F1619" s="278">
        <v>250000000</v>
      </c>
      <c r="G1619" s="278">
        <v>300000000</v>
      </c>
      <c r="H1619" s="279"/>
      <c r="I1619" s="276" t="s">
        <v>4631</v>
      </c>
      <c r="J1619" s="85"/>
      <c r="K1619" s="389"/>
    </row>
    <row r="1620" spans="1:11" ht="22.5" x14ac:dyDescent="0.25">
      <c r="A1620" s="206">
        <v>1</v>
      </c>
      <c r="B1620" s="233" t="s">
        <v>3489</v>
      </c>
      <c r="C1620" s="234" t="s">
        <v>1456</v>
      </c>
      <c r="D1620" s="90">
        <v>0</v>
      </c>
      <c r="E1620" s="90">
        <v>0</v>
      </c>
      <c r="F1620" s="219">
        <v>250000000</v>
      </c>
      <c r="G1620" s="219">
        <v>300000000</v>
      </c>
      <c r="H1620" s="279"/>
      <c r="I1620" s="276" t="s">
        <v>4631</v>
      </c>
      <c r="J1620" s="89" t="s">
        <v>16</v>
      </c>
      <c r="K1620" s="206"/>
    </row>
    <row r="1621" spans="1:11" ht="22.5" x14ac:dyDescent="0.25">
      <c r="A1621" s="208" t="s">
        <v>294</v>
      </c>
      <c r="B1621" s="52"/>
      <c r="C1621" s="237"/>
      <c r="D1621" s="96">
        <v>0</v>
      </c>
      <c r="E1621" s="96">
        <v>0</v>
      </c>
      <c r="F1621" s="281">
        <v>250000000</v>
      </c>
      <c r="G1621" s="281">
        <v>300000000</v>
      </c>
      <c r="H1621" s="279"/>
      <c r="I1621" s="276" t="s">
        <v>4631</v>
      </c>
      <c r="J1621" s="94"/>
      <c r="K1621" s="391"/>
    </row>
    <row r="1622" spans="1:11" ht="22.5" x14ac:dyDescent="0.25">
      <c r="A1622" s="270"/>
      <c r="B1622" s="235" t="s">
        <v>295</v>
      </c>
      <c r="C1622" s="236"/>
      <c r="D1622" s="86"/>
      <c r="E1622" s="86"/>
      <c r="F1622" s="277"/>
      <c r="G1622" s="277"/>
      <c r="H1622" s="279"/>
      <c r="I1622" s="276" t="s">
        <v>4631</v>
      </c>
      <c r="J1622" s="86"/>
      <c r="K1622" s="390"/>
    </row>
    <row r="1623" spans="1:11" ht="22.5" x14ac:dyDescent="0.25">
      <c r="A1623" s="208" t="s">
        <v>294</v>
      </c>
      <c r="B1623" s="52"/>
      <c r="C1623" s="237"/>
      <c r="D1623" s="95"/>
      <c r="E1623" s="95"/>
      <c r="F1623" s="220"/>
      <c r="G1623" s="282">
        <v>0</v>
      </c>
      <c r="H1623" s="279"/>
      <c r="I1623" s="276" t="s">
        <v>4631</v>
      </c>
      <c r="J1623" s="97"/>
      <c r="K1623" s="207"/>
    </row>
    <row r="1624" spans="1:11" ht="22.5" x14ac:dyDescent="0.25">
      <c r="A1624" s="601" t="s">
        <v>296</v>
      </c>
      <c r="B1624" s="602"/>
      <c r="C1624" s="237"/>
      <c r="D1624" s="87">
        <v>0</v>
      </c>
      <c r="E1624" s="87">
        <v>0</v>
      </c>
      <c r="F1624" s="278">
        <v>250000000</v>
      </c>
      <c r="G1624" s="278">
        <v>300000000</v>
      </c>
      <c r="H1624" s="279"/>
      <c r="I1624" s="276" t="s">
        <v>4631</v>
      </c>
      <c r="J1624" s="97"/>
      <c r="K1624" s="207"/>
    </row>
    <row r="1625" spans="1:11" ht="22.5" x14ac:dyDescent="0.25">
      <c r="A1625" s="269">
        <v>72</v>
      </c>
      <c r="B1625" s="589" t="s">
        <v>1457</v>
      </c>
      <c r="C1625" s="590"/>
      <c r="D1625" s="590"/>
      <c r="E1625" s="590"/>
      <c r="F1625" s="590"/>
      <c r="G1625" s="591"/>
      <c r="H1625" s="279"/>
      <c r="I1625" s="276" t="s">
        <v>4631</v>
      </c>
      <c r="J1625" s="85"/>
      <c r="K1625" s="389"/>
    </row>
    <row r="1626" spans="1:11" ht="22.5" x14ac:dyDescent="0.25">
      <c r="A1626" s="270"/>
      <c r="B1626" s="592" t="s">
        <v>255</v>
      </c>
      <c r="C1626" s="615"/>
      <c r="D1626" s="593"/>
      <c r="E1626" s="86"/>
      <c r="F1626" s="277"/>
      <c r="G1626" s="277"/>
      <c r="H1626" s="279"/>
      <c r="I1626" s="276" t="s">
        <v>4631</v>
      </c>
      <c r="J1626" s="86"/>
      <c r="K1626" s="390"/>
    </row>
    <row r="1627" spans="1:11" ht="22.5" x14ac:dyDescent="0.25">
      <c r="A1627" s="271"/>
      <c r="B1627" s="231" t="s">
        <v>3490</v>
      </c>
      <c r="C1627" s="232" t="s">
        <v>345</v>
      </c>
      <c r="D1627" s="87">
        <v>0</v>
      </c>
      <c r="E1627" s="87">
        <v>0</v>
      </c>
      <c r="F1627" s="280">
        <v>0</v>
      </c>
      <c r="G1627" s="278">
        <v>3000000</v>
      </c>
      <c r="H1627" s="279"/>
      <c r="I1627" s="276" t="s">
        <v>4631</v>
      </c>
      <c r="J1627" s="85"/>
      <c r="K1627" s="389"/>
    </row>
    <row r="1628" spans="1:11" ht="22.5" x14ac:dyDescent="0.25">
      <c r="A1628" s="206">
        <v>1</v>
      </c>
      <c r="B1628" s="233" t="s">
        <v>3491</v>
      </c>
      <c r="C1628" s="234" t="s">
        <v>1458</v>
      </c>
      <c r="D1628" s="90">
        <v>0</v>
      </c>
      <c r="E1628" s="90">
        <v>0</v>
      </c>
      <c r="F1628" s="218">
        <v>0</v>
      </c>
      <c r="G1628" s="219">
        <v>3000000</v>
      </c>
      <c r="H1628" s="279"/>
      <c r="I1628" s="276" t="s">
        <v>4631</v>
      </c>
      <c r="J1628" s="89" t="s">
        <v>16</v>
      </c>
      <c r="K1628" s="206"/>
    </row>
    <row r="1629" spans="1:11" ht="22.5" x14ac:dyDescent="0.25">
      <c r="A1629" s="271"/>
      <c r="B1629" s="231" t="s">
        <v>3492</v>
      </c>
      <c r="C1629" s="232" t="s">
        <v>283</v>
      </c>
      <c r="D1629" s="87">
        <v>0</v>
      </c>
      <c r="E1629" s="87">
        <v>0</v>
      </c>
      <c r="F1629" s="278">
        <v>1000000</v>
      </c>
      <c r="G1629" s="278">
        <v>2000000</v>
      </c>
      <c r="H1629" s="279"/>
      <c r="I1629" s="276" t="s">
        <v>4631</v>
      </c>
      <c r="J1629" s="85"/>
      <c r="K1629" s="389"/>
    </row>
    <row r="1630" spans="1:11" ht="22.5" x14ac:dyDescent="0.25">
      <c r="A1630" s="206">
        <v>2</v>
      </c>
      <c r="B1630" s="233" t="s">
        <v>3493</v>
      </c>
      <c r="C1630" s="234" t="s">
        <v>1459</v>
      </c>
      <c r="D1630" s="90">
        <v>0</v>
      </c>
      <c r="E1630" s="90">
        <v>0</v>
      </c>
      <c r="F1630" s="219">
        <v>1000000</v>
      </c>
      <c r="G1630" s="219">
        <v>2000000</v>
      </c>
      <c r="H1630" s="279"/>
      <c r="I1630" s="276" t="s">
        <v>4631</v>
      </c>
      <c r="J1630" s="89" t="s">
        <v>16</v>
      </c>
      <c r="K1630" s="206"/>
    </row>
    <row r="1631" spans="1:11" ht="22.5" x14ac:dyDescent="0.25">
      <c r="A1631" s="271"/>
      <c r="B1631" s="231" t="s">
        <v>3494</v>
      </c>
      <c r="C1631" s="232" t="s">
        <v>265</v>
      </c>
      <c r="D1631" s="87">
        <v>0</v>
      </c>
      <c r="E1631" s="87">
        <v>0</v>
      </c>
      <c r="F1631" s="278">
        <v>3000000</v>
      </c>
      <c r="G1631" s="278">
        <v>5000000</v>
      </c>
      <c r="H1631" s="279"/>
      <c r="I1631" s="276" t="s">
        <v>4631</v>
      </c>
      <c r="J1631" s="85"/>
      <c r="K1631" s="389"/>
    </row>
    <row r="1632" spans="1:11" ht="22.5" x14ac:dyDescent="0.25">
      <c r="A1632" s="206">
        <v>3</v>
      </c>
      <c r="B1632" s="233" t="s">
        <v>3495</v>
      </c>
      <c r="C1632" s="234" t="s">
        <v>1460</v>
      </c>
      <c r="D1632" s="90">
        <v>0</v>
      </c>
      <c r="E1632" s="90">
        <v>0</v>
      </c>
      <c r="F1632" s="219">
        <v>500000</v>
      </c>
      <c r="G1632" s="219">
        <v>1000000</v>
      </c>
      <c r="H1632" s="279"/>
      <c r="I1632" s="276" t="s">
        <v>4631</v>
      </c>
      <c r="J1632" s="89" t="s">
        <v>16</v>
      </c>
      <c r="K1632" s="206"/>
    </row>
    <row r="1633" spans="1:11" ht="22.5" x14ac:dyDescent="0.25">
      <c r="A1633" s="206">
        <v>4</v>
      </c>
      <c r="B1633" s="233" t="s">
        <v>3496</v>
      </c>
      <c r="C1633" s="234" t="s">
        <v>1461</v>
      </c>
      <c r="D1633" s="90">
        <v>0</v>
      </c>
      <c r="E1633" s="90">
        <v>0</v>
      </c>
      <c r="F1633" s="219">
        <v>1500000</v>
      </c>
      <c r="G1633" s="219">
        <v>2000000</v>
      </c>
      <c r="H1633" s="279"/>
      <c r="I1633" s="276" t="s">
        <v>4631</v>
      </c>
      <c r="J1633" s="89" t="s">
        <v>16</v>
      </c>
      <c r="K1633" s="206"/>
    </row>
    <row r="1634" spans="1:11" ht="22.5" x14ac:dyDescent="0.25">
      <c r="A1634" s="206">
        <v>5</v>
      </c>
      <c r="B1634" s="233" t="s">
        <v>3497</v>
      </c>
      <c r="C1634" s="234" t="s">
        <v>1462</v>
      </c>
      <c r="D1634" s="90">
        <v>0</v>
      </c>
      <c r="E1634" s="90">
        <v>0</v>
      </c>
      <c r="F1634" s="219">
        <v>1000000</v>
      </c>
      <c r="G1634" s="219">
        <v>2000000</v>
      </c>
      <c r="H1634" s="279"/>
      <c r="I1634" s="276" t="s">
        <v>4631</v>
      </c>
      <c r="J1634" s="89" t="s">
        <v>16</v>
      </c>
      <c r="K1634" s="206"/>
    </row>
    <row r="1635" spans="1:11" ht="22.5" x14ac:dyDescent="0.25">
      <c r="A1635" s="208" t="s">
        <v>294</v>
      </c>
      <c r="B1635" s="52"/>
      <c r="C1635" s="237"/>
      <c r="D1635" s="96">
        <v>0</v>
      </c>
      <c r="E1635" s="96">
        <v>0</v>
      </c>
      <c r="F1635" s="281">
        <v>4000000</v>
      </c>
      <c r="G1635" s="281">
        <v>10000000</v>
      </c>
      <c r="H1635" s="279"/>
      <c r="I1635" s="276" t="s">
        <v>4631</v>
      </c>
      <c r="J1635" s="94"/>
      <c r="K1635" s="391"/>
    </row>
    <row r="1636" spans="1:11" ht="22.5" x14ac:dyDescent="0.25">
      <c r="A1636" s="270"/>
      <c r="B1636" s="235" t="s">
        <v>295</v>
      </c>
      <c r="C1636" s="236"/>
      <c r="D1636" s="86"/>
      <c r="E1636" s="86"/>
      <c r="F1636" s="277"/>
      <c r="G1636" s="277"/>
      <c r="H1636" s="279"/>
      <c r="I1636" s="276" t="s">
        <v>4631</v>
      </c>
      <c r="J1636" s="86"/>
      <c r="K1636" s="390"/>
    </row>
    <row r="1637" spans="1:11" ht="22.5" x14ac:dyDescent="0.25">
      <c r="A1637" s="208" t="s">
        <v>294</v>
      </c>
      <c r="B1637" s="52"/>
      <c r="C1637" s="237"/>
      <c r="D1637" s="95"/>
      <c r="E1637" s="95"/>
      <c r="F1637" s="220"/>
      <c r="G1637" s="282">
        <v>0</v>
      </c>
      <c r="H1637" s="279"/>
      <c r="I1637" s="276" t="s">
        <v>4631</v>
      </c>
      <c r="J1637" s="97"/>
      <c r="K1637" s="207"/>
    </row>
    <row r="1638" spans="1:11" ht="22.5" x14ac:dyDescent="0.25">
      <c r="A1638" s="208" t="s">
        <v>296</v>
      </c>
      <c r="B1638" s="52"/>
      <c r="C1638" s="237"/>
      <c r="D1638" s="87">
        <v>0</v>
      </c>
      <c r="E1638" s="87">
        <v>0</v>
      </c>
      <c r="F1638" s="278">
        <v>4000000</v>
      </c>
      <c r="G1638" s="278">
        <v>10000000</v>
      </c>
      <c r="H1638" s="279"/>
      <c r="I1638" s="276" t="s">
        <v>4631</v>
      </c>
      <c r="J1638" s="97"/>
      <c r="K1638" s="207"/>
    </row>
    <row r="1639" spans="1:11" ht="22.5" x14ac:dyDescent="0.25">
      <c r="A1639" s="269">
        <v>73</v>
      </c>
      <c r="B1639" s="589" t="s">
        <v>1463</v>
      </c>
      <c r="C1639" s="590"/>
      <c r="D1639" s="590"/>
      <c r="E1639" s="590"/>
      <c r="F1639" s="590"/>
      <c r="G1639" s="591"/>
      <c r="H1639" s="279"/>
      <c r="I1639" s="276" t="s">
        <v>4631</v>
      </c>
      <c r="J1639" s="85"/>
      <c r="K1639" s="389"/>
    </row>
    <row r="1640" spans="1:11" ht="22.5" x14ac:dyDescent="0.25">
      <c r="A1640" s="270"/>
      <c r="B1640" s="592" t="s">
        <v>255</v>
      </c>
      <c r="C1640" s="615"/>
      <c r="D1640" s="593"/>
      <c r="E1640" s="86"/>
      <c r="F1640" s="277"/>
      <c r="G1640" s="277"/>
      <c r="H1640" s="279"/>
      <c r="I1640" s="276" t="s">
        <v>4631</v>
      </c>
      <c r="J1640" s="86"/>
      <c r="K1640" s="390"/>
    </row>
    <row r="1641" spans="1:11" ht="22.5" x14ac:dyDescent="0.25">
      <c r="A1641" s="271"/>
      <c r="B1641" s="231" t="s">
        <v>3498</v>
      </c>
      <c r="C1641" s="232" t="s">
        <v>265</v>
      </c>
      <c r="D1641" s="87">
        <v>0</v>
      </c>
      <c r="E1641" s="87">
        <v>0</v>
      </c>
      <c r="F1641" s="278">
        <v>1000000</v>
      </c>
      <c r="G1641" s="278">
        <v>1000000</v>
      </c>
      <c r="H1641" s="279"/>
      <c r="I1641" s="276" t="s">
        <v>4631</v>
      </c>
      <c r="J1641" s="85"/>
      <c r="K1641" s="389"/>
    </row>
    <row r="1642" spans="1:11" ht="22.5" x14ac:dyDescent="0.25">
      <c r="A1642" s="206">
        <v>1</v>
      </c>
      <c r="B1642" s="233" t="s">
        <v>3499</v>
      </c>
      <c r="C1642" s="234" t="s">
        <v>1464</v>
      </c>
      <c r="D1642" s="90">
        <v>0</v>
      </c>
      <c r="E1642" s="90">
        <v>0</v>
      </c>
      <c r="F1642" s="219">
        <v>1000000</v>
      </c>
      <c r="G1642" s="219">
        <v>1000000</v>
      </c>
      <c r="H1642" s="279"/>
      <c r="I1642" s="276" t="s">
        <v>4631</v>
      </c>
      <c r="J1642" s="89" t="s">
        <v>16</v>
      </c>
      <c r="K1642" s="206"/>
    </row>
    <row r="1643" spans="1:11" ht="22.5" x14ac:dyDescent="0.25">
      <c r="A1643" s="208" t="s">
        <v>294</v>
      </c>
      <c r="B1643" s="52"/>
      <c r="C1643" s="237"/>
      <c r="D1643" s="96">
        <v>0</v>
      </c>
      <c r="E1643" s="96">
        <v>0</v>
      </c>
      <c r="F1643" s="281">
        <v>1000000</v>
      </c>
      <c r="G1643" s="281">
        <v>1000000</v>
      </c>
      <c r="H1643" s="279"/>
      <c r="I1643" s="276" t="s">
        <v>4631</v>
      </c>
      <c r="J1643" s="94"/>
      <c r="K1643" s="391"/>
    </row>
    <row r="1644" spans="1:11" ht="22.5" x14ac:dyDescent="0.25">
      <c r="A1644" s="270"/>
      <c r="B1644" s="235" t="s">
        <v>295</v>
      </c>
      <c r="C1644" s="236"/>
      <c r="D1644" s="86"/>
      <c r="E1644" s="86"/>
      <c r="F1644" s="277"/>
      <c r="G1644" s="277"/>
      <c r="H1644" s="279"/>
      <c r="I1644" s="276" t="s">
        <v>4631</v>
      </c>
      <c r="J1644" s="86"/>
      <c r="K1644" s="390"/>
    </row>
    <row r="1645" spans="1:11" ht="22.5" x14ac:dyDescent="0.25">
      <c r="A1645" s="208" t="s">
        <v>294</v>
      </c>
      <c r="B1645" s="52"/>
      <c r="C1645" s="237"/>
      <c r="D1645" s="95"/>
      <c r="E1645" s="95"/>
      <c r="F1645" s="220"/>
      <c r="G1645" s="282">
        <v>0</v>
      </c>
      <c r="H1645" s="279"/>
      <c r="I1645" s="276" t="s">
        <v>4631</v>
      </c>
      <c r="J1645" s="97"/>
      <c r="K1645" s="207"/>
    </row>
    <row r="1646" spans="1:11" ht="22.5" x14ac:dyDescent="0.25">
      <c r="A1646" s="208" t="s">
        <v>296</v>
      </c>
      <c r="B1646" s="52"/>
      <c r="C1646" s="237"/>
      <c r="D1646" s="87">
        <v>0</v>
      </c>
      <c r="E1646" s="87">
        <v>0</v>
      </c>
      <c r="F1646" s="278">
        <v>1000000</v>
      </c>
      <c r="G1646" s="278">
        <v>1000000</v>
      </c>
      <c r="H1646" s="279"/>
      <c r="I1646" s="276" t="s">
        <v>4631</v>
      </c>
      <c r="J1646" s="97"/>
      <c r="K1646" s="207"/>
    </row>
    <row r="1647" spans="1:11" ht="22.5" x14ac:dyDescent="0.25">
      <c r="A1647" s="269">
        <v>74</v>
      </c>
      <c r="B1647" s="589" t="s">
        <v>1465</v>
      </c>
      <c r="C1647" s="590"/>
      <c r="D1647" s="590"/>
      <c r="E1647" s="590"/>
      <c r="F1647" s="590"/>
      <c r="G1647" s="591"/>
      <c r="H1647" s="279"/>
      <c r="I1647" s="276" t="s">
        <v>4631</v>
      </c>
      <c r="J1647" s="85"/>
      <c r="K1647" s="389"/>
    </row>
    <row r="1648" spans="1:11" ht="22.5" x14ac:dyDescent="0.25">
      <c r="A1648" s="270"/>
      <c r="B1648" s="592" t="s">
        <v>255</v>
      </c>
      <c r="C1648" s="593"/>
      <c r="D1648" s="86"/>
      <c r="E1648" s="86"/>
      <c r="F1648" s="277"/>
      <c r="G1648" s="277"/>
      <c r="H1648" s="279"/>
      <c r="I1648" s="276" t="s">
        <v>4631</v>
      </c>
      <c r="J1648" s="86"/>
      <c r="K1648" s="390"/>
    </row>
    <row r="1649" spans="1:11" ht="22.5" x14ac:dyDescent="0.25">
      <c r="A1649" s="271"/>
      <c r="B1649" s="231" t="s">
        <v>3500</v>
      </c>
      <c r="C1649" s="232" t="s">
        <v>265</v>
      </c>
      <c r="D1649" s="87">
        <v>0</v>
      </c>
      <c r="E1649" s="87">
        <v>0</v>
      </c>
      <c r="F1649" s="278">
        <v>1000000</v>
      </c>
      <c r="G1649" s="278">
        <v>1000000</v>
      </c>
      <c r="H1649" s="279"/>
      <c r="I1649" s="276" t="s">
        <v>4631</v>
      </c>
      <c r="J1649" s="85"/>
      <c r="K1649" s="389"/>
    </row>
    <row r="1650" spans="1:11" ht="22.5" x14ac:dyDescent="0.25">
      <c r="A1650" s="206">
        <v>1</v>
      </c>
      <c r="B1650" s="233" t="s">
        <v>3501</v>
      </c>
      <c r="C1650" s="234" t="s">
        <v>1466</v>
      </c>
      <c r="D1650" s="90">
        <v>0</v>
      </c>
      <c r="E1650" s="90">
        <v>0</v>
      </c>
      <c r="F1650" s="219">
        <v>1000000</v>
      </c>
      <c r="G1650" s="218">
        <v>0</v>
      </c>
      <c r="H1650" s="279"/>
      <c r="I1650" s="276" t="s">
        <v>4631</v>
      </c>
      <c r="J1650" s="89" t="s">
        <v>16</v>
      </c>
      <c r="K1650" s="206"/>
    </row>
    <row r="1651" spans="1:11" ht="22.5" x14ac:dyDescent="0.25">
      <c r="A1651" s="206">
        <v>2</v>
      </c>
      <c r="B1651" s="233" t="s">
        <v>3502</v>
      </c>
      <c r="C1651" s="234" t="s">
        <v>1466</v>
      </c>
      <c r="D1651" s="90">
        <v>0</v>
      </c>
      <c r="E1651" s="90">
        <v>0</v>
      </c>
      <c r="F1651" s="218">
        <v>0</v>
      </c>
      <c r="G1651" s="219">
        <v>1000000</v>
      </c>
      <c r="H1651" s="279"/>
      <c r="I1651" s="276" t="s">
        <v>4631</v>
      </c>
      <c r="J1651" s="92">
        <v>0</v>
      </c>
      <c r="K1651" s="206"/>
    </row>
    <row r="1652" spans="1:11" ht="22.5" x14ac:dyDescent="0.25">
      <c r="A1652" s="208" t="s">
        <v>294</v>
      </c>
      <c r="B1652" s="52"/>
      <c r="C1652" s="237"/>
      <c r="D1652" s="96">
        <v>0</v>
      </c>
      <c r="E1652" s="96">
        <v>0</v>
      </c>
      <c r="F1652" s="281">
        <v>1000000</v>
      </c>
      <c r="G1652" s="281">
        <v>1000000</v>
      </c>
      <c r="H1652" s="279"/>
      <c r="I1652" s="276" t="s">
        <v>4631</v>
      </c>
      <c r="J1652" s="94"/>
      <c r="K1652" s="391"/>
    </row>
    <row r="1653" spans="1:11" ht="22.5" x14ac:dyDescent="0.25">
      <c r="A1653" s="270"/>
      <c r="B1653" s="235" t="s">
        <v>295</v>
      </c>
      <c r="C1653" s="236"/>
      <c r="D1653" s="86"/>
      <c r="E1653" s="86"/>
      <c r="F1653" s="277"/>
      <c r="G1653" s="277"/>
      <c r="H1653" s="279"/>
      <c r="I1653" s="276" t="s">
        <v>4631</v>
      </c>
      <c r="J1653" s="86"/>
      <c r="K1653" s="390"/>
    </row>
    <row r="1654" spans="1:11" ht="22.5" x14ac:dyDescent="0.25">
      <c r="A1654" s="208" t="s">
        <v>294</v>
      </c>
      <c r="B1654" s="52"/>
      <c r="C1654" s="237"/>
      <c r="D1654" s="95"/>
      <c r="E1654" s="95"/>
      <c r="F1654" s="220"/>
      <c r="G1654" s="282">
        <v>0</v>
      </c>
      <c r="H1654" s="279"/>
      <c r="I1654" s="276" t="s">
        <v>4631</v>
      </c>
      <c r="J1654" s="97"/>
      <c r="K1654" s="207"/>
    </row>
    <row r="1655" spans="1:11" ht="22.5" x14ac:dyDescent="0.25">
      <c r="A1655" s="208" t="s">
        <v>296</v>
      </c>
      <c r="B1655" s="52"/>
      <c r="C1655" s="237"/>
      <c r="D1655" s="87">
        <v>0</v>
      </c>
      <c r="E1655" s="87">
        <v>0</v>
      </c>
      <c r="F1655" s="278">
        <v>1000000</v>
      </c>
      <c r="G1655" s="278">
        <v>1000000</v>
      </c>
      <c r="H1655" s="279"/>
      <c r="I1655" s="276" t="s">
        <v>4631</v>
      </c>
      <c r="J1655" s="97"/>
      <c r="K1655" s="207"/>
    </row>
    <row r="1656" spans="1:11" ht="22.5" x14ac:dyDescent="0.25">
      <c r="A1656" s="269">
        <v>75</v>
      </c>
      <c r="B1656" s="589" t="s">
        <v>1467</v>
      </c>
      <c r="C1656" s="590"/>
      <c r="D1656" s="590"/>
      <c r="E1656" s="590"/>
      <c r="F1656" s="590"/>
      <c r="G1656" s="591"/>
      <c r="H1656" s="279"/>
      <c r="I1656" s="276" t="s">
        <v>4631</v>
      </c>
      <c r="J1656" s="85"/>
      <c r="K1656" s="389"/>
    </row>
    <row r="1657" spans="1:11" ht="22.5" x14ac:dyDescent="0.25">
      <c r="A1657" s="270"/>
      <c r="B1657" s="592" t="s">
        <v>255</v>
      </c>
      <c r="C1657" s="593"/>
      <c r="D1657" s="86"/>
      <c r="E1657" s="86"/>
      <c r="F1657" s="277"/>
      <c r="G1657" s="277"/>
      <c r="H1657" s="279"/>
      <c r="I1657" s="276" t="s">
        <v>4631</v>
      </c>
      <c r="J1657" s="86"/>
      <c r="K1657" s="390"/>
    </row>
    <row r="1658" spans="1:11" ht="22.5" x14ac:dyDescent="0.25">
      <c r="A1658" s="271"/>
      <c r="B1658" s="231" t="s">
        <v>3503</v>
      </c>
      <c r="C1658" s="232" t="s">
        <v>265</v>
      </c>
      <c r="D1658" s="87">
        <v>0</v>
      </c>
      <c r="E1658" s="87">
        <v>0</v>
      </c>
      <c r="F1658" s="278">
        <v>1000000</v>
      </c>
      <c r="G1658" s="278">
        <v>1000000</v>
      </c>
      <c r="H1658" s="279"/>
      <c r="I1658" s="276" t="s">
        <v>4631</v>
      </c>
      <c r="J1658" s="85"/>
      <c r="K1658" s="389"/>
    </row>
    <row r="1659" spans="1:11" ht="22.5" x14ac:dyDescent="0.25">
      <c r="A1659" s="206">
        <v>1</v>
      </c>
      <c r="B1659" s="233" t="s">
        <v>3504</v>
      </c>
      <c r="C1659" s="234" t="s">
        <v>661</v>
      </c>
      <c r="D1659" s="90">
        <v>0</v>
      </c>
      <c r="E1659" s="90">
        <v>0</v>
      </c>
      <c r="F1659" s="219">
        <v>1000000</v>
      </c>
      <c r="G1659" s="219">
        <v>1000000</v>
      </c>
      <c r="H1659" s="279"/>
      <c r="I1659" s="276" t="s">
        <v>4631</v>
      </c>
      <c r="J1659" s="89" t="s">
        <v>16</v>
      </c>
      <c r="K1659" s="206"/>
    </row>
    <row r="1660" spans="1:11" ht="22.5" x14ac:dyDescent="0.25">
      <c r="A1660" s="208" t="s">
        <v>294</v>
      </c>
      <c r="B1660" s="52"/>
      <c r="C1660" s="237"/>
      <c r="D1660" s="96">
        <v>0</v>
      </c>
      <c r="E1660" s="96">
        <v>0</v>
      </c>
      <c r="F1660" s="281">
        <v>1000000</v>
      </c>
      <c r="G1660" s="281">
        <v>1000000</v>
      </c>
      <c r="H1660" s="279"/>
      <c r="I1660" s="276" t="s">
        <v>4631</v>
      </c>
      <c r="J1660" s="94"/>
      <c r="K1660" s="391"/>
    </row>
    <row r="1661" spans="1:11" ht="22.5" x14ac:dyDescent="0.25">
      <c r="A1661" s="270"/>
      <c r="B1661" s="235" t="s">
        <v>295</v>
      </c>
      <c r="C1661" s="236"/>
      <c r="D1661" s="86"/>
      <c r="E1661" s="86"/>
      <c r="F1661" s="277"/>
      <c r="G1661" s="277"/>
      <c r="H1661" s="279"/>
      <c r="I1661" s="276" t="s">
        <v>4631</v>
      </c>
      <c r="J1661" s="86"/>
      <c r="K1661" s="390"/>
    </row>
    <row r="1662" spans="1:11" ht="22.5" x14ac:dyDescent="0.25">
      <c r="A1662" s="208" t="s">
        <v>294</v>
      </c>
      <c r="B1662" s="52"/>
      <c r="C1662" s="237"/>
      <c r="D1662" s="95"/>
      <c r="E1662" s="95"/>
      <c r="F1662" s="220"/>
      <c r="G1662" s="282">
        <v>0</v>
      </c>
      <c r="H1662" s="279"/>
      <c r="I1662" s="276" t="s">
        <v>4631</v>
      </c>
      <c r="J1662" s="97"/>
      <c r="K1662" s="207"/>
    </row>
    <row r="1663" spans="1:11" ht="22.5" x14ac:dyDescent="0.25">
      <c r="A1663" s="208" t="s">
        <v>296</v>
      </c>
      <c r="B1663" s="52"/>
      <c r="C1663" s="237"/>
      <c r="D1663" s="87">
        <v>0</v>
      </c>
      <c r="E1663" s="87">
        <v>0</v>
      </c>
      <c r="F1663" s="278">
        <v>1000000</v>
      </c>
      <c r="G1663" s="278">
        <v>1000000</v>
      </c>
      <c r="H1663" s="279"/>
      <c r="I1663" s="276" t="s">
        <v>4631</v>
      </c>
      <c r="J1663" s="97"/>
      <c r="K1663" s="207"/>
    </row>
    <row r="1664" spans="1:11" ht="22.5" x14ac:dyDescent="0.25">
      <c r="A1664" s="269">
        <v>76</v>
      </c>
      <c r="B1664" s="589" t="s">
        <v>1468</v>
      </c>
      <c r="C1664" s="590"/>
      <c r="D1664" s="590"/>
      <c r="E1664" s="590"/>
      <c r="F1664" s="590"/>
      <c r="G1664" s="591"/>
      <c r="H1664" s="279"/>
      <c r="I1664" s="276" t="s">
        <v>4631</v>
      </c>
      <c r="J1664" s="85"/>
      <c r="K1664" s="389"/>
    </row>
    <row r="1665" spans="1:11" ht="22.5" x14ac:dyDescent="0.25">
      <c r="A1665" s="270"/>
      <c r="B1665" s="592" t="s">
        <v>255</v>
      </c>
      <c r="C1665" s="593"/>
      <c r="D1665" s="86"/>
      <c r="E1665" s="86"/>
      <c r="F1665" s="277"/>
      <c r="G1665" s="277"/>
      <c r="H1665" s="279"/>
      <c r="I1665" s="276" t="s">
        <v>4631</v>
      </c>
      <c r="J1665" s="86"/>
      <c r="K1665" s="390"/>
    </row>
    <row r="1666" spans="1:11" ht="22.5" x14ac:dyDescent="0.25">
      <c r="A1666" s="271"/>
      <c r="B1666" s="231" t="s">
        <v>3505</v>
      </c>
      <c r="C1666" s="232" t="s">
        <v>265</v>
      </c>
      <c r="D1666" s="87">
        <v>0</v>
      </c>
      <c r="E1666" s="87">
        <v>0</v>
      </c>
      <c r="F1666" s="278">
        <v>1000000</v>
      </c>
      <c r="G1666" s="278">
        <v>1000000</v>
      </c>
      <c r="H1666" s="279"/>
      <c r="I1666" s="276" t="s">
        <v>4631</v>
      </c>
      <c r="J1666" s="85"/>
      <c r="K1666" s="389"/>
    </row>
    <row r="1667" spans="1:11" ht="22.5" x14ac:dyDescent="0.25">
      <c r="A1667" s="206">
        <v>1</v>
      </c>
      <c r="B1667" s="233" t="s">
        <v>3506</v>
      </c>
      <c r="C1667" s="234" t="s">
        <v>1469</v>
      </c>
      <c r="D1667" s="90">
        <v>0</v>
      </c>
      <c r="E1667" s="90">
        <v>0</v>
      </c>
      <c r="F1667" s="219">
        <v>1000000</v>
      </c>
      <c r="G1667" s="219">
        <v>1000000</v>
      </c>
      <c r="H1667" s="279"/>
      <c r="I1667" s="276" t="s">
        <v>4631</v>
      </c>
      <c r="J1667" s="89" t="s">
        <v>16</v>
      </c>
      <c r="K1667" s="206"/>
    </row>
    <row r="1668" spans="1:11" ht="22.5" x14ac:dyDescent="0.25">
      <c r="A1668" s="208" t="s">
        <v>294</v>
      </c>
      <c r="B1668" s="52"/>
      <c r="C1668" s="237"/>
      <c r="D1668" s="96">
        <v>0</v>
      </c>
      <c r="E1668" s="96">
        <v>0</v>
      </c>
      <c r="F1668" s="281">
        <v>1000000</v>
      </c>
      <c r="G1668" s="281">
        <v>1000000</v>
      </c>
      <c r="H1668" s="279"/>
      <c r="I1668" s="276" t="s">
        <v>4631</v>
      </c>
      <c r="J1668" s="94"/>
      <c r="K1668" s="391"/>
    </row>
    <row r="1669" spans="1:11" ht="22.5" x14ac:dyDescent="0.25">
      <c r="A1669" s="270"/>
      <c r="B1669" s="235" t="s">
        <v>295</v>
      </c>
      <c r="C1669" s="236"/>
      <c r="D1669" s="86"/>
      <c r="E1669" s="86"/>
      <c r="F1669" s="277"/>
      <c r="G1669" s="277"/>
      <c r="H1669" s="279"/>
      <c r="I1669" s="276" t="s">
        <v>4631</v>
      </c>
      <c r="J1669" s="86"/>
      <c r="K1669" s="390"/>
    </row>
    <row r="1670" spans="1:11" ht="22.5" x14ac:dyDescent="0.25">
      <c r="A1670" s="208" t="s">
        <v>294</v>
      </c>
      <c r="B1670" s="52"/>
      <c r="C1670" s="237"/>
      <c r="D1670" s="95"/>
      <c r="E1670" s="95"/>
      <c r="F1670" s="220"/>
      <c r="G1670" s="282">
        <v>0</v>
      </c>
      <c r="H1670" s="279"/>
      <c r="I1670" s="276" t="s">
        <v>4631</v>
      </c>
      <c r="J1670" s="97"/>
      <c r="K1670" s="207"/>
    </row>
    <row r="1671" spans="1:11" ht="22.5" x14ac:dyDescent="0.25">
      <c r="A1671" s="208" t="s">
        <v>296</v>
      </c>
      <c r="B1671" s="52"/>
      <c r="C1671" s="237"/>
      <c r="D1671" s="87">
        <v>0</v>
      </c>
      <c r="E1671" s="87">
        <v>0</v>
      </c>
      <c r="F1671" s="278">
        <v>1000000</v>
      </c>
      <c r="G1671" s="278">
        <v>1000000</v>
      </c>
      <c r="H1671" s="279"/>
      <c r="I1671" s="276" t="s">
        <v>4631</v>
      </c>
      <c r="J1671" s="97"/>
      <c r="K1671" s="207"/>
    </row>
    <row r="1672" spans="1:11" ht="22.5" x14ac:dyDescent="0.25">
      <c r="A1672" s="269">
        <v>77</v>
      </c>
      <c r="B1672" s="589" t="s">
        <v>1470</v>
      </c>
      <c r="C1672" s="590"/>
      <c r="D1672" s="590"/>
      <c r="E1672" s="590"/>
      <c r="F1672" s="590"/>
      <c r="G1672" s="591"/>
      <c r="H1672" s="279"/>
      <c r="I1672" s="276" t="s">
        <v>4631</v>
      </c>
      <c r="J1672" s="85"/>
      <c r="K1672" s="389"/>
    </row>
    <row r="1673" spans="1:11" ht="22.5" x14ac:dyDescent="0.25">
      <c r="A1673" s="270"/>
      <c r="B1673" s="592" t="s">
        <v>255</v>
      </c>
      <c r="C1673" s="593"/>
      <c r="D1673" s="86"/>
      <c r="E1673" s="86"/>
      <c r="F1673" s="277"/>
      <c r="G1673" s="277"/>
      <c r="H1673" s="279"/>
      <c r="I1673" s="276" t="s">
        <v>4631</v>
      </c>
      <c r="J1673" s="86"/>
      <c r="K1673" s="390"/>
    </row>
    <row r="1674" spans="1:11" ht="22.5" x14ac:dyDescent="0.25">
      <c r="A1674" s="271"/>
      <c r="B1674" s="231" t="s">
        <v>3507</v>
      </c>
      <c r="C1674" s="232" t="s">
        <v>298</v>
      </c>
      <c r="D1674" s="87">
        <v>0</v>
      </c>
      <c r="E1674" s="87">
        <v>0</v>
      </c>
      <c r="F1674" s="278">
        <v>1000000</v>
      </c>
      <c r="G1674" s="278">
        <v>1000000</v>
      </c>
      <c r="H1674" s="279"/>
      <c r="I1674" s="276" t="s">
        <v>4631</v>
      </c>
      <c r="J1674" s="85"/>
      <c r="K1674" s="389"/>
    </row>
    <row r="1675" spans="1:11" ht="22.5" x14ac:dyDescent="0.25">
      <c r="A1675" s="206">
        <v>1</v>
      </c>
      <c r="B1675" s="233" t="s">
        <v>3508</v>
      </c>
      <c r="C1675" s="234" t="s">
        <v>1471</v>
      </c>
      <c r="D1675" s="90">
        <v>0</v>
      </c>
      <c r="E1675" s="90">
        <v>0</v>
      </c>
      <c r="F1675" s="219">
        <v>1000000</v>
      </c>
      <c r="G1675" s="218">
        <v>0</v>
      </c>
      <c r="H1675" s="279"/>
      <c r="I1675" s="276" t="s">
        <v>6061</v>
      </c>
      <c r="J1675" s="92">
        <v>0</v>
      </c>
      <c r="K1675" s="206"/>
    </row>
    <row r="1676" spans="1:11" ht="22.5" x14ac:dyDescent="0.25">
      <c r="A1676" s="206">
        <v>2</v>
      </c>
      <c r="B1676" s="233" t="s">
        <v>3509</v>
      </c>
      <c r="C1676" s="234" t="s">
        <v>1472</v>
      </c>
      <c r="D1676" s="90">
        <v>0</v>
      </c>
      <c r="E1676" s="90">
        <v>0</v>
      </c>
      <c r="F1676" s="218">
        <v>0</v>
      </c>
      <c r="G1676" s="219">
        <v>1000000</v>
      </c>
      <c r="H1676" s="279"/>
      <c r="I1676" s="276" t="s">
        <v>4631</v>
      </c>
      <c r="J1676" s="92">
        <v>0</v>
      </c>
      <c r="K1676" s="206"/>
    </row>
    <row r="1677" spans="1:11" ht="22.5" x14ac:dyDescent="0.25">
      <c r="A1677" s="271"/>
      <c r="B1677" s="231" t="s">
        <v>3510</v>
      </c>
      <c r="C1677" s="232" t="s">
        <v>265</v>
      </c>
      <c r="D1677" s="87">
        <v>0</v>
      </c>
      <c r="E1677" s="87">
        <v>0</v>
      </c>
      <c r="F1677" s="278">
        <v>500000</v>
      </c>
      <c r="G1677" s="278">
        <v>500000</v>
      </c>
      <c r="H1677" s="279"/>
      <c r="I1677" s="276" t="s">
        <v>4631</v>
      </c>
      <c r="J1677" s="85"/>
      <c r="K1677" s="389"/>
    </row>
    <row r="1678" spans="1:11" ht="15.6" customHeight="1" x14ac:dyDescent="0.25">
      <c r="A1678" s="206">
        <v>3</v>
      </c>
      <c r="B1678" s="233" t="s">
        <v>3511</v>
      </c>
      <c r="C1678" s="234" t="s">
        <v>661</v>
      </c>
      <c r="D1678" s="90">
        <v>0</v>
      </c>
      <c r="E1678" s="90">
        <v>0</v>
      </c>
      <c r="F1678" s="219">
        <v>500000</v>
      </c>
      <c r="G1678" s="218">
        <v>0</v>
      </c>
      <c r="H1678" s="279"/>
      <c r="I1678" s="276" t="s">
        <v>6061</v>
      </c>
      <c r="J1678" s="89" t="s">
        <v>16</v>
      </c>
      <c r="K1678" s="206"/>
    </row>
    <row r="1679" spans="1:11" ht="22.5" x14ac:dyDescent="0.25">
      <c r="A1679" s="206">
        <v>4</v>
      </c>
      <c r="B1679" s="233" t="s">
        <v>3512</v>
      </c>
      <c r="C1679" s="234" t="s">
        <v>1473</v>
      </c>
      <c r="D1679" s="90">
        <v>0</v>
      </c>
      <c r="E1679" s="90">
        <v>0</v>
      </c>
      <c r="F1679" s="218">
        <v>0</v>
      </c>
      <c r="G1679" s="219">
        <v>500000</v>
      </c>
      <c r="H1679" s="279"/>
      <c r="I1679" s="276" t="s">
        <v>4631</v>
      </c>
      <c r="J1679" s="92">
        <v>0</v>
      </c>
      <c r="K1679" s="206"/>
    </row>
    <row r="1680" spans="1:11" ht="22.5" x14ac:dyDescent="0.25">
      <c r="A1680" s="208" t="s">
        <v>294</v>
      </c>
      <c r="B1680" s="52"/>
      <c r="C1680" s="237"/>
      <c r="D1680" s="96">
        <v>0</v>
      </c>
      <c r="E1680" s="96">
        <v>0</v>
      </c>
      <c r="F1680" s="281">
        <v>1500000</v>
      </c>
      <c r="G1680" s="281">
        <v>1500000</v>
      </c>
      <c r="H1680" s="279"/>
      <c r="I1680" s="276" t="s">
        <v>4631</v>
      </c>
      <c r="J1680" s="94"/>
      <c r="K1680" s="391"/>
    </row>
    <row r="1681" spans="1:11" ht="22.5" x14ac:dyDescent="0.25">
      <c r="A1681" s="270"/>
      <c r="B1681" s="235" t="s">
        <v>295</v>
      </c>
      <c r="C1681" s="236"/>
      <c r="D1681" s="86"/>
      <c r="E1681" s="86"/>
      <c r="F1681" s="277"/>
      <c r="G1681" s="277"/>
      <c r="H1681" s="279"/>
      <c r="I1681" s="276" t="s">
        <v>4631</v>
      </c>
      <c r="J1681" s="86"/>
      <c r="K1681" s="390"/>
    </row>
    <row r="1682" spans="1:11" ht="22.5" x14ac:dyDescent="0.25">
      <c r="A1682" s="208" t="s">
        <v>294</v>
      </c>
      <c r="B1682" s="52"/>
      <c r="C1682" s="237"/>
      <c r="D1682" s="95"/>
      <c r="E1682" s="95"/>
      <c r="F1682" s="220"/>
      <c r="G1682" s="282">
        <v>0</v>
      </c>
      <c r="H1682" s="279"/>
      <c r="I1682" s="276" t="s">
        <v>4631</v>
      </c>
      <c r="J1682" s="97"/>
      <c r="K1682" s="207"/>
    </row>
    <row r="1683" spans="1:11" ht="22.5" x14ac:dyDescent="0.25">
      <c r="A1683" s="601" t="s">
        <v>296</v>
      </c>
      <c r="B1683" s="602"/>
      <c r="C1683" s="237"/>
      <c r="D1683" s="87">
        <v>0</v>
      </c>
      <c r="E1683" s="87">
        <v>0</v>
      </c>
      <c r="F1683" s="278">
        <v>1500000</v>
      </c>
      <c r="G1683" s="278">
        <v>1500000</v>
      </c>
      <c r="H1683" s="279"/>
      <c r="I1683" s="276" t="s">
        <v>4631</v>
      </c>
      <c r="J1683" s="97"/>
      <c r="K1683" s="207"/>
    </row>
    <row r="1684" spans="1:11" ht="22.5" x14ac:dyDescent="0.25">
      <c r="A1684" s="269">
        <v>78</v>
      </c>
      <c r="B1684" s="589" t="s">
        <v>1474</v>
      </c>
      <c r="C1684" s="590"/>
      <c r="D1684" s="590"/>
      <c r="E1684" s="590"/>
      <c r="F1684" s="590"/>
      <c r="G1684" s="591"/>
      <c r="H1684" s="279"/>
      <c r="I1684" s="276" t="s">
        <v>4631</v>
      </c>
      <c r="J1684" s="85"/>
      <c r="K1684" s="389"/>
    </row>
    <row r="1685" spans="1:11" ht="22.5" x14ac:dyDescent="0.25">
      <c r="A1685" s="270"/>
      <c r="B1685" s="592" t="s">
        <v>255</v>
      </c>
      <c r="C1685" s="593"/>
      <c r="D1685" s="86"/>
      <c r="E1685" s="86"/>
      <c r="F1685" s="277"/>
      <c r="G1685" s="277"/>
      <c r="H1685" s="279"/>
      <c r="I1685" s="276" t="s">
        <v>4631</v>
      </c>
      <c r="J1685" s="86"/>
      <c r="K1685" s="390"/>
    </row>
    <row r="1686" spans="1:11" ht="22.5" x14ac:dyDescent="0.25">
      <c r="A1686" s="271"/>
      <c r="B1686" s="231" t="s">
        <v>3513</v>
      </c>
      <c r="C1686" s="232" t="s">
        <v>265</v>
      </c>
      <c r="D1686" s="87">
        <v>0</v>
      </c>
      <c r="E1686" s="87">
        <v>0</v>
      </c>
      <c r="F1686" s="278">
        <v>1000000</v>
      </c>
      <c r="G1686" s="278">
        <v>1000000</v>
      </c>
      <c r="H1686" s="279"/>
      <c r="I1686" s="276" t="s">
        <v>4631</v>
      </c>
      <c r="J1686" s="85"/>
      <c r="K1686" s="389"/>
    </row>
    <row r="1687" spans="1:11" ht="13.15" customHeight="1" x14ac:dyDescent="0.25">
      <c r="A1687" s="206">
        <v>1</v>
      </c>
      <c r="B1687" s="233" t="s">
        <v>3514</v>
      </c>
      <c r="C1687" s="234" t="s">
        <v>1475</v>
      </c>
      <c r="D1687" s="90">
        <v>0</v>
      </c>
      <c r="E1687" s="90">
        <v>0</v>
      </c>
      <c r="F1687" s="219">
        <v>1000000</v>
      </c>
      <c r="G1687" s="218">
        <v>0</v>
      </c>
      <c r="H1687" s="279"/>
      <c r="I1687" s="276" t="s">
        <v>6061</v>
      </c>
      <c r="J1687" s="89" t="s">
        <v>16</v>
      </c>
      <c r="K1687" s="206"/>
    </row>
    <row r="1688" spans="1:11" ht="22.5" x14ac:dyDescent="0.25">
      <c r="A1688" s="206">
        <v>2</v>
      </c>
      <c r="B1688" s="233" t="s">
        <v>3515</v>
      </c>
      <c r="C1688" s="234" t="s">
        <v>1476</v>
      </c>
      <c r="D1688" s="90">
        <v>0</v>
      </c>
      <c r="E1688" s="90">
        <v>0</v>
      </c>
      <c r="F1688" s="218">
        <v>0</v>
      </c>
      <c r="G1688" s="219">
        <v>1000000</v>
      </c>
      <c r="H1688" s="279"/>
      <c r="I1688" s="276" t="s">
        <v>4631</v>
      </c>
      <c r="J1688" s="92">
        <v>0</v>
      </c>
      <c r="K1688" s="206"/>
    </row>
    <row r="1689" spans="1:11" ht="22.5" x14ac:dyDescent="0.25">
      <c r="A1689" s="208" t="s">
        <v>294</v>
      </c>
      <c r="B1689" s="52"/>
      <c r="C1689" s="237"/>
      <c r="D1689" s="96">
        <v>0</v>
      </c>
      <c r="E1689" s="96">
        <v>0</v>
      </c>
      <c r="F1689" s="281">
        <v>1000000</v>
      </c>
      <c r="G1689" s="281">
        <v>1000000</v>
      </c>
      <c r="H1689" s="279"/>
      <c r="I1689" s="276" t="s">
        <v>4631</v>
      </c>
      <c r="J1689" s="94"/>
      <c r="K1689" s="391"/>
    </row>
    <row r="1690" spans="1:11" ht="22.5" x14ac:dyDescent="0.25">
      <c r="A1690" s="270"/>
      <c r="B1690" s="235" t="s">
        <v>295</v>
      </c>
      <c r="C1690" s="236"/>
      <c r="D1690" s="86"/>
      <c r="E1690" s="86"/>
      <c r="F1690" s="277"/>
      <c r="G1690" s="277"/>
      <c r="H1690" s="279"/>
      <c r="I1690" s="276" t="s">
        <v>4631</v>
      </c>
      <c r="J1690" s="86"/>
      <c r="K1690" s="390"/>
    </row>
    <row r="1691" spans="1:11" ht="22.5" x14ac:dyDescent="0.25">
      <c r="A1691" s="208" t="s">
        <v>294</v>
      </c>
      <c r="B1691" s="52"/>
      <c r="C1691" s="237"/>
      <c r="D1691" s="95"/>
      <c r="E1691" s="95"/>
      <c r="F1691" s="220"/>
      <c r="G1691" s="282">
        <v>0</v>
      </c>
      <c r="H1691" s="279"/>
      <c r="I1691" s="276" t="s">
        <v>4631</v>
      </c>
      <c r="J1691" s="97"/>
      <c r="K1691" s="207"/>
    </row>
    <row r="1692" spans="1:11" ht="22.5" x14ac:dyDescent="0.25">
      <c r="A1692" s="208" t="s">
        <v>296</v>
      </c>
      <c r="B1692" s="52"/>
      <c r="C1692" s="237"/>
      <c r="D1692" s="87">
        <v>0</v>
      </c>
      <c r="E1692" s="87">
        <v>0</v>
      </c>
      <c r="F1692" s="278">
        <v>1000000</v>
      </c>
      <c r="G1692" s="278">
        <v>1000000</v>
      </c>
      <c r="H1692" s="279"/>
      <c r="I1692" s="276" t="s">
        <v>4631</v>
      </c>
      <c r="J1692" s="97"/>
      <c r="K1692" s="207"/>
    </row>
    <row r="1693" spans="1:11" ht="22.5" x14ac:dyDescent="0.25">
      <c r="A1693" s="269">
        <v>79</v>
      </c>
      <c r="B1693" s="612" t="s">
        <v>1477</v>
      </c>
      <c r="C1693" s="613"/>
      <c r="D1693" s="613"/>
      <c r="E1693" s="613"/>
      <c r="F1693" s="613"/>
      <c r="G1693" s="614"/>
      <c r="H1693" s="279"/>
      <c r="I1693" s="276" t="s">
        <v>4631</v>
      </c>
      <c r="J1693" s="85"/>
      <c r="K1693" s="389"/>
    </row>
    <row r="1694" spans="1:11" ht="22.5" x14ac:dyDescent="0.25">
      <c r="A1694" s="270"/>
      <c r="B1694" s="592" t="s">
        <v>255</v>
      </c>
      <c r="C1694" s="593"/>
      <c r="D1694" s="86"/>
      <c r="E1694" s="86"/>
      <c r="F1694" s="277"/>
      <c r="G1694" s="277"/>
      <c r="H1694" s="279"/>
      <c r="I1694" s="276" t="s">
        <v>4631</v>
      </c>
      <c r="J1694" s="86"/>
      <c r="K1694" s="390"/>
    </row>
    <row r="1695" spans="1:11" ht="22.5" x14ac:dyDescent="0.25">
      <c r="A1695" s="271"/>
      <c r="B1695" s="231" t="s">
        <v>3516</v>
      </c>
      <c r="C1695" s="232" t="s">
        <v>265</v>
      </c>
      <c r="D1695" s="87">
        <v>0</v>
      </c>
      <c r="E1695" s="87">
        <v>0</v>
      </c>
      <c r="F1695" s="278">
        <v>1000000</v>
      </c>
      <c r="G1695" s="278">
        <v>1000000</v>
      </c>
      <c r="H1695" s="279"/>
      <c r="I1695" s="276" t="s">
        <v>4631</v>
      </c>
      <c r="J1695" s="85"/>
      <c r="K1695" s="389"/>
    </row>
    <row r="1696" spans="1:11" ht="22.5" x14ac:dyDescent="0.25">
      <c r="A1696" s="206">
        <v>1</v>
      </c>
      <c r="B1696" s="233" t="s">
        <v>3517</v>
      </c>
      <c r="C1696" s="234" t="s">
        <v>1478</v>
      </c>
      <c r="D1696" s="90">
        <v>0</v>
      </c>
      <c r="E1696" s="90">
        <v>0</v>
      </c>
      <c r="F1696" s="219">
        <v>1000000</v>
      </c>
      <c r="G1696" s="219">
        <v>1000000</v>
      </c>
      <c r="H1696" s="279"/>
      <c r="I1696" s="276" t="s">
        <v>4631</v>
      </c>
      <c r="J1696" s="89" t="s">
        <v>16</v>
      </c>
      <c r="K1696" s="206"/>
    </row>
    <row r="1697" spans="1:11" x14ac:dyDescent="0.25">
      <c r="A1697" s="208" t="s">
        <v>294</v>
      </c>
      <c r="B1697" s="52"/>
      <c r="C1697" s="237"/>
      <c r="D1697" s="96">
        <v>0</v>
      </c>
      <c r="E1697" s="96">
        <v>0</v>
      </c>
      <c r="F1697" s="281">
        <v>1000000</v>
      </c>
      <c r="G1697" s="281">
        <v>1000000</v>
      </c>
      <c r="H1697" s="279"/>
      <c r="I1697" s="276"/>
      <c r="J1697" s="94"/>
      <c r="K1697" s="391"/>
    </row>
    <row r="1698" spans="1:11" x14ac:dyDescent="0.25">
      <c r="A1698" s="270"/>
      <c r="B1698" s="235" t="s">
        <v>295</v>
      </c>
      <c r="C1698" s="236"/>
      <c r="D1698" s="86"/>
      <c r="E1698" s="86"/>
      <c r="F1698" s="277"/>
      <c r="G1698" s="277"/>
      <c r="H1698" s="279"/>
      <c r="I1698" s="276"/>
      <c r="J1698" s="86"/>
      <c r="K1698" s="390"/>
    </row>
    <row r="1699" spans="1:11" x14ac:dyDescent="0.25">
      <c r="A1699" s="208" t="s">
        <v>294</v>
      </c>
      <c r="B1699" s="52"/>
      <c r="C1699" s="237"/>
      <c r="D1699" s="95"/>
      <c r="E1699" s="95"/>
      <c r="F1699" s="220"/>
      <c r="G1699" s="282">
        <v>0</v>
      </c>
      <c r="H1699" s="279"/>
      <c r="I1699" s="276"/>
      <c r="J1699" s="97"/>
      <c r="K1699" s="207"/>
    </row>
    <row r="1700" spans="1:11" ht="21" x14ac:dyDescent="0.25">
      <c r="A1700" s="208" t="s">
        <v>296</v>
      </c>
      <c r="B1700" s="52"/>
      <c r="C1700" s="237"/>
      <c r="D1700" s="87">
        <v>0</v>
      </c>
      <c r="E1700" s="87">
        <v>0</v>
      </c>
      <c r="F1700" s="278">
        <v>1000000</v>
      </c>
      <c r="G1700" s="278">
        <v>1000000</v>
      </c>
      <c r="H1700" s="279"/>
      <c r="I1700" s="276"/>
      <c r="J1700" s="97"/>
      <c r="K1700" s="207"/>
    </row>
    <row r="1701" spans="1:11" x14ac:dyDescent="0.25">
      <c r="A1701" s="269">
        <v>80</v>
      </c>
      <c r="B1701" s="612" t="s">
        <v>1479</v>
      </c>
      <c r="C1701" s="613"/>
      <c r="D1701" s="613"/>
      <c r="E1701" s="613"/>
      <c r="F1701" s="613"/>
      <c r="G1701" s="614"/>
      <c r="H1701" s="279"/>
      <c r="I1701" s="276"/>
      <c r="J1701" s="85"/>
      <c r="K1701" s="389"/>
    </row>
    <row r="1702" spans="1:11" ht="19.149999999999999" customHeight="1" x14ac:dyDescent="0.25">
      <c r="A1702" s="270"/>
      <c r="B1702" s="592" t="s">
        <v>255</v>
      </c>
      <c r="C1702" s="593"/>
      <c r="D1702" s="86"/>
      <c r="E1702" s="86"/>
      <c r="F1702" s="277"/>
      <c r="G1702" s="277"/>
      <c r="H1702" s="279"/>
      <c r="I1702" s="276"/>
      <c r="J1702" s="86"/>
      <c r="K1702" s="390"/>
    </row>
    <row r="1703" spans="1:11" x14ac:dyDescent="0.25">
      <c r="A1703" s="271"/>
      <c r="B1703" s="231" t="s">
        <v>3518</v>
      </c>
      <c r="C1703" s="232" t="s">
        <v>265</v>
      </c>
      <c r="D1703" s="87">
        <v>0</v>
      </c>
      <c r="E1703" s="87">
        <v>0</v>
      </c>
      <c r="F1703" s="278">
        <v>1000000</v>
      </c>
      <c r="G1703" s="278">
        <v>1000000</v>
      </c>
      <c r="H1703" s="279"/>
      <c r="I1703" s="276"/>
      <c r="J1703" s="85"/>
      <c r="K1703" s="389"/>
    </row>
    <row r="1704" spans="1:11" ht="22.5" x14ac:dyDescent="0.25">
      <c r="A1704" s="206">
        <v>1</v>
      </c>
      <c r="B1704" s="233" t="s">
        <v>3519</v>
      </c>
      <c r="C1704" s="234" t="s">
        <v>661</v>
      </c>
      <c r="D1704" s="90">
        <v>0</v>
      </c>
      <c r="E1704" s="90">
        <v>0</v>
      </c>
      <c r="F1704" s="219">
        <v>1000000</v>
      </c>
      <c r="G1704" s="219">
        <v>500000</v>
      </c>
      <c r="H1704" s="279"/>
      <c r="I1704" s="276" t="s">
        <v>4631</v>
      </c>
      <c r="J1704" s="89" t="s">
        <v>16</v>
      </c>
      <c r="K1704" s="206"/>
    </row>
    <row r="1705" spans="1:11" ht="22.5" x14ac:dyDescent="0.25">
      <c r="A1705" s="206">
        <v>2</v>
      </c>
      <c r="B1705" s="233" t="s">
        <v>3520</v>
      </c>
      <c r="C1705" s="234" t="s">
        <v>1480</v>
      </c>
      <c r="D1705" s="90">
        <v>0</v>
      </c>
      <c r="E1705" s="90">
        <v>0</v>
      </c>
      <c r="F1705" s="218">
        <v>0</v>
      </c>
      <c r="G1705" s="219">
        <v>500000</v>
      </c>
      <c r="H1705" s="279"/>
      <c r="I1705" s="276" t="s">
        <v>4631</v>
      </c>
      <c r="J1705" s="92">
        <v>0</v>
      </c>
      <c r="K1705" s="206"/>
    </row>
    <row r="1706" spans="1:11" x14ac:dyDescent="0.25">
      <c r="A1706" s="208" t="s">
        <v>294</v>
      </c>
      <c r="B1706" s="52"/>
      <c r="C1706" s="237"/>
      <c r="D1706" s="96">
        <v>0</v>
      </c>
      <c r="E1706" s="96">
        <v>0</v>
      </c>
      <c r="F1706" s="281">
        <v>1000000</v>
      </c>
      <c r="G1706" s="281">
        <v>1000000</v>
      </c>
      <c r="H1706" s="279"/>
      <c r="I1706" s="276"/>
      <c r="J1706" s="94"/>
      <c r="K1706" s="391"/>
    </row>
    <row r="1707" spans="1:11" x14ac:dyDescent="0.25">
      <c r="A1707" s="270"/>
      <c r="B1707" s="235" t="s">
        <v>295</v>
      </c>
      <c r="C1707" s="236"/>
      <c r="D1707" s="86"/>
      <c r="E1707" s="86"/>
      <c r="F1707" s="277"/>
      <c r="G1707" s="277"/>
      <c r="H1707" s="279"/>
      <c r="I1707" s="276"/>
      <c r="J1707" s="86"/>
      <c r="K1707" s="390"/>
    </row>
    <row r="1708" spans="1:11" x14ac:dyDescent="0.25">
      <c r="A1708" s="208" t="s">
        <v>294</v>
      </c>
      <c r="B1708" s="52"/>
      <c r="C1708" s="237"/>
      <c r="D1708" s="95"/>
      <c r="E1708" s="95"/>
      <c r="F1708" s="220"/>
      <c r="G1708" s="282">
        <v>0</v>
      </c>
      <c r="H1708" s="279"/>
      <c r="I1708" s="276"/>
      <c r="J1708" s="97"/>
      <c r="K1708" s="207"/>
    </row>
    <row r="1709" spans="1:11" ht="21" x14ac:dyDescent="0.25">
      <c r="A1709" s="208" t="s">
        <v>296</v>
      </c>
      <c r="B1709" s="52"/>
      <c r="C1709" s="237"/>
      <c r="D1709" s="87">
        <v>0</v>
      </c>
      <c r="E1709" s="87">
        <v>0</v>
      </c>
      <c r="F1709" s="278">
        <v>1000000</v>
      </c>
      <c r="G1709" s="278">
        <v>1000000</v>
      </c>
      <c r="H1709" s="279"/>
      <c r="I1709" s="276"/>
      <c r="J1709" s="97"/>
      <c r="K1709" s="207"/>
    </row>
    <row r="1710" spans="1:11" x14ac:dyDescent="0.25">
      <c r="A1710" s="269">
        <v>81</v>
      </c>
      <c r="B1710" s="589" t="s">
        <v>1481</v>
      </c>
      <c r="C1710" s="590"/>
      <c r="D1710" s="590"/>
      <c r="E1710" s="590"/>
      <c r="F1710" s="590"/>
      <c r="G1710" s="591"/>
      <c r="H1710" s="279"/>
      <c r="I1710" s="276"/>
      <c r="J1710" s="85"/>
      <c r="K1710" s="389"/>
    </row>
    <row r="1711" spans="1:11" x14ac:dyDescent="0.25">
      <c r="A1711" s="270"/>
      <c r="B1711" s="592" t="s">
        <v>255</v>
      </c>
      <c r="C1711" s="593"/>
      <c r="D1711" s="86"/>
      <c r="E1711" s="86"/>
      <c r="F1711" s="277"/>
      <c r="G1711" s="277"/>
      <c r="H1711" s="279"/>
      <c r="I1711" s="276"/>
      <c r="J1711" s="86"/>
      <c r="K1711" s="390"/>
    </row>
    <row r="1712" spans="1:11" x14ac:dyDescent="0.25">
      <c r="A1712" s="271"/>
      <c r="B1712" s="231" t="s">
        <v>3521</v>
      </c>
      <c r="C1712" s="232" t="s">
        <v>715</v>
      </c>
      <c r="D1712" s="87">
        <v>0</v>
      </c>
      <c r="E1712" s="87">
        <v>0</v>
      </c>
      <c r="F1712" s="278">
        <v>1000000</v>
      </c>
      <c r="G1712" s="278">
        <v>1000000</v>
      </c>
      <c r="H1712" s="279"/>
      <c r="I1712" s="276"/>
      <c r="J1712" s="85"/>
      <c r="K1712" s="389"/>
    </row>
    <row r="1713" spans="1:11" ht="22.5" x14ac:dyDescent="0.25">
      <c r="A1713" s="206">
        <v>1</v>
      </c>
      <c r="B1713" s="233" t="s">
        <v>3522</v>
      </c>
      <c r="C1713" s="234" t="s">
        <v>1482</v>
      </c>
      <c r="D1713" s="90">
        <v>0</v>
      </c>
      <c r="E1713" s="90">
        <v>0</v>
      </c>
      <c r="F1713" s="219">
        <v>1000000</v>
      </c>
      <c r="G1713" s="218">
        <v>0</v>
      </c>
      <c r="H1713" s="279"/>
      <c r="I1713" s="276" t="s">
        <v>6061</v>
      </c>
      <c r="J1713" s="89" t="s">
        <v>16</v>
      </c>
      <c r="K1713" s="206"/>
    </row>
    <row r="1714" spans="1:11" ht="22.5" x14ac:dyDescent="0.25">
      <c r="A1714" s="206">
        <v>2</v>
      </c>
      <c r="B1714" s="233" t="s">
        <v>3523</v>
      </c>
      <c r="C1714" s="234" t="s">
        <v>1483</v>
      </c>
      <c r="D1714" s="90">
        <v>0</v>
      </c>
      <c r="E1714" s="90">
        <v>0</v>
      </c>
      <c r="F1714" s="218">
        <v>0</v>
      </c>
      <c r="G1714" s="219">
        <v>1000000</v>
      </c>
      <c r="H1714" s="279"/>
      <c r="I1714" s="276" t="s">
        <v>4631</v>
      </c>
      <c r="J1714" s="92">
        <v>0</v>
      </c>
      <c r="K1714" s="206"/>
    </row>
    <row r="1715" spans="1:11" x14ac:dyDescent="0.25">
      <c r="A1715" s="208" t="s">
        <v>294</v>
      </c>
      <c r="B1715" s="52"/>
      <c r="C1715" s="237"/>
      <c r="D1715" s="96">
        <v>0</v>
      </c>
      <c r="E1715" s="96">
        <v>0</v>
      </c>
      <c r="F1715" s="281">
        <v>1000000</v>
      </c>
      <c r="G1715" s="281">
        <v>1000000</v>
      </c>
      <c r="H1715" s="279"/>
      <c r="I1715" s="276"/>
      <c r="J1715" s="94"/>
      <c r="K1715" s="391"/>
    </row>
    <row r="1716" spans="1:11" x14ac:dyDescent="0.25">
      <c r="A1716" s="270"/>
      <c r="B1716" s="235" t="s">
        <v>295</v>
      </c>
      <c r="C1716" s="236"/>
      <c r="D1716" s="86"/>
      <c r="E1716" s="86"/>
      <c r="F1716" s="277"/>
      <c r="G1716" s="277"/>
      <c r="H1716" s="279"/>
      <c r="I1716" s="276"/>
      <c r="J1716" s="86"/>
      <c r="K1716" s="390"/>
    </row>
    <row r="1717" spans="1:11" x14ac:dyDescent="0.25">
      <c r="A1717" s="208" t="s">
        <v>294</v>
      </c>
      <c r="B1717" s="52"/>
      <c r="C1717" s="237"/>
      <c r="D1717" s="95"/>
      <c r="E1717" s="95"/>
      <c r="F1717" s="220"/>
      <c r="G1717" s="282">
        <v>0</v>
      </c>
      <c r="H1717" s="279"/>
      <c r="I1717" s="276"/>
      <c r="J1717" s="97"/>
      <c r="K1717" s="207"/>
    </row>
    <row r="1718" spans="1:11" ht="21" x14ac:dyDescent="0.25">
      <c r="A1718" s="208" t="s">
        <v>296</v>
      </c>
      <c r="B1718" s="52"/>
      <c r="C1718" s="237"/>
      <c r="D1718" s="87">
        <v>0</v>
      </c>
      <c r="E1718" s="87">
        <v>0</v>
      </c>
      <c r="F1718" s="278">
        <v>1000000</v>
      </c>
      <c r="G1718" s="278">
        <v>1000000</v>
      </c>
      <c r="H1718" s="279"/>
      <c r="I1718" s="276"/>
      <c r="J1718" s="97"/>
      <c r="K1718" s="207"/>
    </row>
    <row r="1719" spans="1:11" x14ac:dyDescent="0.25">
      <c r="A1719" s="269">
        <v>82</v>
      </c>
      <c r="B1719" s="589" t="s">
        <v>1484</v>
      </c>
      <c r="C1719" s="590"/>
      <c r="D1719" s="590"/>
      <c r="E1719" s="590"/>
      <c r="F1719" s="590"/>
      <c r="G1719" s="591"/>
      <c r="H1719" s="279"/>
      <c r="I1719" s="276"/>
      <c r="J1719" s="85"/>
      <c r="K1719" s="389"/>
    </row>
    <row r="1720" spans="1:11" x14ac:dyDescent="0.25">
      <c r="A1720" s="270"/>
      <c r="B1720" s="592" t="s">
        <v>255</v>
      </c>
      <c r="C1720" s="593"/>
      <c r="D1720" s="86"/>
      <c r="E1720" s="86"/>
      <c r="F1720" s="277"/>
      <c r="G1720" s="277"/>
      <c r="H1720" s="279"/>
      <c r="I1720" s="276"/>
      <c r="J1720" s="86"/>
      <c r="K1720" s="390"/>
    </row>
    <row r="1721" spans="1:11" x14ac:dyDescent="0.25">
      <c r="A1721" s="271"/>
      <c r="B1721" s="231" t="s">
        <v>3524</v>
      </c>
      <c r="C1721" s="232" t="s">
        <v>1485</v>
      </c>
      <c r="D1721" s="88">
        <v>26354726</v>
      </c>
      <c r="E1721" s="87">
        <v>0</v>
      </c>
      <c r="F1721" s="278">
        <v>30000000</v>
      </c>
      <c r="G1721" s="278">
        <v>1350000000</v>
      </c>
      <c r="H1721" s="279"/>
      <c r="I1721" s="276"/>
      <c r="J1721" s="85"/>
      <c r="K1721" s="389"/>
    </row>
    <row r="1722" spans="1:11" ht="27.6" customHeight="1" x14ac:dyDescent="0.25">
      <c r="A1722" s="206">
        <v>1</v>
      </c>
      <c r="B1722" s="233" t="s">
        <v>3525</v>
      </c>
      <c r="C1722" s="234" t="s">
        <v>1486</v>
      </c>
      <c r="D1722" s="91">
        <v>26354726</v>
      </c>
      <c r="E1722" s="90">
        <v>0</v>
      </c>
      <c r="F1722" s="219">
        <v>30000000</v>
      </c>
      <c r="G1722" s="219">
        <v>1300000000</v>
      </c>
      <c r="H1722" s="286">
        <f>G1722</f>
        <v>1300000000</v>
      </c>
      <c r="I1722" s="276" t="s">
        <v>5897</v>
      </c>
      <c r="J1722" s="276" t="s">
        <v>5897</v>
      </c>
      <c r="K1722" s="396" t="s">
        <v>5897</v>
      </c>
    </row>
    <row r="1723" spans="1:11" ht="22.5" x14ac:dyDescent="0.25">
      <c r="A1723" s="206">
        <v>2</v>
      </c>
      <c r="B1723" s="233" t="s">
        <v>3526</v>
      </c>
      <c r="C1723" s="234" t="s">
        <v>1487</v>
      </c>
      <c r="D1723" s="90">
        <v>0</v>
      </c>
      <c r="E1723" s="90">
        <v>0</v>
      </c>
      <c r="F1723" s="218">
        <v>0</v>
      </c>
      <c r="G1723" s="219">
        <v>50000000</v>
      </c>
      <c r="H1723" s="279"/>
      <c r="I1723" s="276" t="s">
        <v>4631</v>
      </c>
      <c r="J1723" s="92">
        <v>0</v>
      </c>
      <c r="K1723" s="398"/>
    </row>
    <row r="1724" spans="1:11" x14ac:dyDescent="0.25">
      <c r="A1724" s="271"/>
      <c r="B1724" s="231" t="s">
        <v>3527</v>
      </c>
      <c r="C1724" s="232" t="s">
        <v>1488</v>
      </c>
      <c r="D1724" s="88">
        <v>370867503.60000002</v>
      </c>
      <c r="E1724" s="87">
        <v>0</v>
      </c>
      <c r="F1724" s="278">
        <v>335650000</v>
      </c>
      <c r="G1724" s="278">
        <v>209472500</v>
      </c>
      <c r="H1724" s="279"/>
      <c r="I1724" s="276"/>
      <c r="J1724" s="85"/>
      <c r="K1724" s="397"/>
    </row>
    <row r="1725" spans="1:11" ht="22.5" x14ac:dyDescent="0.25">
      <c r="A1725" s="206">
        <v>3</v>
      </c>
      <c r="B1725" s="233" t="s">
        <v>3528</v>
      </c>
      <c r="C1725" s="234" t="s">
        <v>1489</v>
      </c>
      <c r="D1725" s="91">
        <v>147980000</v>
      </c>
      <c r="E1725" s="90">
        <v>0</v>
      </c>
      <c r="F1725" s="219">
        <v>130650000</v>
      </c>
      <c r="G1725" s="219">
        <v>97987500</v>
      </c>
      <c r="H1725" s="279"/>
      <c r="I1725" s="276" t="s">
        <v>4631</v>
      </c>
      <c r="J1725" s="89" t="s">
        <v>16</v>
      </c>
      <c r="K1725" s="398"/>
    </row>
    <row r="1726" spans="1:11" ht="22.5" x14ac:dyDescent="0.25">
      <c r="A1726" s="206">
        <v>4</v>
      </c>
      <c r="B1726" s="233" t="s">
        <v>3529</v>
      </c>
      <c r="C1726" s="234" t="s">
        <v>1490</v>
      </c>
      <c r="D1726" s="90">
        <v>0</v>
      </c>
      <c r="E1726" s="90">
        <v>0</v>
      </c>
      <c r="F1726" s="219">
        <v>35000000</v>
      </c>
      <c r="G1726" s="219">
        <v>26485000</v>
      </c>
      <c r="H1726" s="279"/>
      <c r="I1726" s="276" t="s">
        <v>4631</v>
      </c>
      <c r="J1726" s="89" t="s">
        <v>16</v>
      </c>
      <c r="K1726" s="398"/>
    </row>
    <row r="1727" spans="1:11" ht="22.5" x14ac:dyDescent="0.25">
      <c r="A1727" s="206">
        <v>6</v>
      </c>
      <c r="B1727" s="233" t="s">
        <v>3530</v>
      </c>
      <c r="C1727" s="234" t="s">
        <v>1491</v>
      </c>
      <c r="D1727" s="91">
        <v>147887503.59999999</v>
      </c>
      <c r="E1727" s="90">
        <v>0</v>
      </c>
      <c r="F1727" s="219">
        <v>20000000</v>
      </c>
      <c r="G1727" s="219">
        <v>15000000</v>
      </c>
      <c r="H1727" s="279"/>
      <c r="I1727" s="276" t="s">
        <v>4631</v>
      </c>
      <c r="J1727" s="89" t="s">
        <v>16</v>
      </c>
      <c r="K1727" s="398"/>
    </row>
    <row r="1728" spans="1:11" ht="22.5" x14ac:dyDescent="0.25">
      <c r="A1728" s="206">
        <v>8</v>
      </c>
      <c r="B1728" s="233" t="s">
        <v>3531</v>
      </c>
      <c r="C1728" s="234" t="s">
        <v>1492</v>
      </c>
      <c r="D1728" s="90">
        <v>0</v>
      </c>
      <c r="E1728" s="90">
        <v>0</v>
      </c>
      <c r="F1728" s="218">
        <v>0</v>
      </c>
      <c r="G1728" s="219">
        <v>20000000</v>
      </c>
      <c r="H1728" s="279"/>
      <c r="I1728" s="276" t="s">
        <v>4631</v>
      </c>
      <c r="J1728" s="89" t="s">
        <v>16</v>
      </c>
      <c r="K1728" s="398"/>
    </row>
    <row r="1729" spans="1:11" ht="25.15" customHeight="1" x14ac:dyDescent="0.25">
      <c r="A1729" s="206">
        <v>9</v>
      </c>
      <c r="B1729" s="233" t="s">
        <v>3532</v>
      </c>
      <c r="C1729" s="234" t="s">
        <v>1493</v>
      </c>
      <c r="D1729" s="90">
        <v>0</v>
      </c>
      <c r="E1729" s="90">
        <v>0</v>
      </c>
      <c r="F1729" s="219">
        <v>150000000</v>
      </c>
      <c r="G1729" s="219">
        <v>50000000</v>
      </c>
      <c r="H1729" s="286">
        <f>G1729</f>
        <v>50000000</v>
      </c>
      <c r="I1729" s="276"/>
      <c r="J1729" s="276" t="s">
        <v>5897</v>
      </c>
      <c r="K1729" s="396" t="s">
        <v>7349</v>
      </c>
    </row>
    <row r="1730" spans="1:11" ht="22.5" x14ac:dyDescent="0.25">
      <c r="A1730" s="271"/>
      <c r="B1730" s="231" t="s">
        <v>3533</v>
      </c>
      <c r="C1730" s="232" t="s">
        <v>1494</v>
      </c>
      <c r="D1730" s="88">
        <v>35134000</v>
      </c>
      <c r="E1730" s="88">
        <v>15000000</v>
      </c>
      <c r="F1730" s="278">
        <v>264850000</v>
      </c>
      <c r="G1730" s="278">
        <v>131975000</v>
      </c>
      <c r="H1730" s="279"/>
      <c r="I1730" s="276" t="s">
        <v>4631</v>
      </c>
      <c r="J1730" s="85"/>
      <c r="K1730" s="389"/>
    </row>
    <row r="1731" spans="1:11" ht="22.5" x14ac:dyDescent="0.25">
      <c r="A1731" s="206">
        <v>11</v>
      </c>
      <c r="B1731" s="233" t="s">
        <v>3534</v>
      </c>
      <c r="C1731" s="234" t="s">
        <v>1495</v>
      </c>
      <c r="D1731" s="90">
        <v>0</v>
      </c>
      <c r="E1731" s="90">
        <v>0</v>
      </c>
      <c r="F1731" s="219">
        <v>2200000</v>
      </c>
      <c r="G1731" s="219">
        <v>10000000</v>
      </c>
      <c r="H1731" s="279"/>
      <c r="I1731" s="276" t="s">
        <v>4631</v>
      </c>
      <c r="J1731" s="89" t="s">
        <v>16</v>
      </c>
      <c r="K1731" s="206"/>
    </row>
    <row r="1732" spans="1:11" ht="22.5" x14ac:dyDescent="0.25">
      <c r="A1732" s="206">
        <v>12</v>
      </c>
      <c r="B1732" s="233" t="s">
        <v>3535</v>
      </c>
      <c r="C1732" s="234" t="s">
        <v>1496</v>
      </c>
      <c r="D1732" s="90">
        <v>0</v>
      </c>
      <c r="E1732" s="90">
        <v>0</v>
      </c>
      <c r="F1732" s="218">
        <v>0</v>
      </c>
      <c r="G1732" s="219">
        <v>3000000</v>
      </c>
      <c r="H1732" s="279"/>
      <c r="I1732" s="276" t="s">
        <v>4631</v>
      </c>
      <c r="J1732" s="89" t="s">
        <v>16</v>
      </c>
      <c r="K1732" s="206"/>
    </row>
    <row r="1733" spans="1:11" ht="22.5" x14ac:dyDescent="0.25">
      <c r="A1733" s="206">
        <v>13</v>
      </c>
      <c r="B1733" s="233" t="s">
        <v>3536</v>
      </c>
      <c r="C1733" s="234" t="s">
        <v>1497</v>
      </c>
      <c r="D1733" s="90">
        <v>0</v>
      </c>
      <c r="E1733" s="90">
        <v>0</v>
      </c>
      <c r="F1733" s="219">
        <v>500000</v>
      </c>
      <c r="G1733" s="219">
        <v>700000</v>
      </c>
      <c r="H1733" s="279"/>
      <c r="I1733" s="276" t="s">
        <v>4631</v>
      </c>
      <c r="J1733" s="89" t="s">
        <v>16</v>
      </c>
      <c r="K1733" s="206"/>
    </row>
    <row r="1734" spans="1:11" ht="22.5" x14ac:dyDescent="0.25">
      <c r="A1734" s="206">
        <v>14</v>
      </c>
      <c r="B1734" s="233" t="s">
        <v>3537</v>
      </c>
      <c r="C1734" s="234" t="s">
        <v>1498</v>
      </c>
      <c r="D1734" s="91">
        <v>3076000</v>
      </c>
      <c r="E1734" s="90">
        <v>0</v>
      </c>
      <c r="F1734" s="219">
        <v>5000000</v>
      </c>
      <c r="G1734" s="219">
        <v>15000000</v>
      </c>
      <c r="H1734" s="279"/>
      <c r="I1734" s="276" t="s">
        <v>4631</v>
      </c>
      <c r="J1734" s="89" t="s">
        <v>16</v>
      </c>
      <c r="K1734" s="206"/>
    </row>
    <row r="1735" spans="1:11" ht="22.5" x14ac:dyDescent="0.25">
      <c r="A1735" s="206">
        <v>16</v>
      </c>
      <c r="B1735" s="233" t="s">
        <v>3538</v>
      </c>
      <c r="C1735" s="234" t="s">
        <v>1499</v>
      </c>
      <c r="D1735" s="91">
        <v>500000</v>
      </c>
      <c r="E1735" s="90">
        <v>0</v>
      </c>
      <c r="F1735" s="219">
        <v>1250000</v>
      </c>
      <c r="G1735" s="219">
        <v>4450000</v>
      </c>
      <c r="H1735" s="279"/>
      <c r="I1735" s="276" t="s">
        <v>4631</v>
      </c>
      <c r="J1735" s="89" t="s">
        <v>16</v>
      </c>
      <c r="K1735" s="206"/>
    </row>
    <row r="1736" spans="1:11" ht="22.5" x14ac:dyDescent="0.25">
      <c r="A1736" s="206">
        <v>17</v>
      </c>
      <c r="B1736" s="233" t="s">
        <v>3539</v>
      </c>
      <c r="C1736" s="234" t="s">
        <v>1500</v>
      </c>
      <c r="D1736" s="90">
        <v>0</v>
      </c>
      <c r="E1736" s="90">
        <v>0</v>
      </c>
      <c r="F1736" s="218">
        <v>0</v>
      </c>
      <c r="G1736" s="219">
        <v>2000000</v>
      </c>
      <c r="H1736" s="279"/>
      <c r="I1736" s="276" t="s">
        <v>4631</v>
      </c>
      <c r="J1736" s="89" t="s">
        <v>16</v>
      </c>
      <c r="K1736" s="206"/>
    </row>
    <row r="1737" spans="1:11" ht="22.5" x14ac:dyDescent="0.25">
      <c r="A1737" s="206">
        <v>18</v>
      </c>
      <c r="B1737" s="233" t="s">
        <v>3540</v>
      </c>
      <c r="C1737" s="234" t="s">
        <v>1501</v>
      </c>
      <c r="D1737" s="90">
        <v>0</v>
      </c>
      <c r="E1737" s="90">
        <v>0</v>
      </c>
      <c r="F1737" s="219">
        <v>200000</v>
      </c>
      <c r="G1737" s="219">
        <v>650000</v>
      </c>
      <c r="H1737" s="279"/>
      <c r="I1737" s="276" t="s">
        <v>4631</v>
      </c>
      <c r="J1737" s="89" t="s">
        <v>16</v>
      </c>
      <c r="K1737" s="206"/>
    </row>
    <row r="1738" spans="1:11" ht="22.5" x14ac:dyDescent="0.25">
      <c r="A1738" s="206">
        <v>19</v>
      </c>
      <c r="B1738" s="233" t="s">
        <v>3541</v>
      </c>
      <c r="C1738" s="234" t="s">
        <v>1502</v>
      </c>
      <c r="D1738" s="90">
        <v>0</v>
      </c>
      <c r="E1738" s="90">
        <v>0</v>
      </c>
      <c r="F1738" s="218">
        <v>0</v>
      </c>
      <c r="G1738" s="219">
        <v>2000000</v>
      </c>
      <c r="H1738" s="279"/>
      <c r="I1738" s="276" t="s">
        <v>4631</v>
      </c>
      <c r="J1738" s="89" t="s">
        <v>16</v>
      </c>
      <c r="K1738" s="206"/>
    </row>
    <row r="1739" spans="1:11" ht="22.5" x14ac:dyDescent="0.25">
      <c r="A1739" s="206">
        <v>20</v>
      </c>
      <c r="B1739" s="233" t="s">
        <v>3542</v>
      </c>
      <c r="C1739" s="234" t="s">
        <v>1503</v>
      </c>
      <c r="D1739" s="91">
        <v>3160000</v>
      </c>
      <c r="E1739" s="90">
        <v>0</v>
      </c>
      <c r="F1739" s="218">
        <v>0</v>
      </c>
      <c r="G1739" s="219">
        <v>1000000</v>
      </c>
      <c r="H1739" s="279"/>
      <c r="I1739" s="276" t="s">
        <v>4631</v>
      </c>
      <c r="J1739" s="89" t="s">
        <v>16</v>
      </c>
      <c r="K1739" s="206"/>
    </row>
    <row r="1740" spans="1:11" ht="22.5" x14ac:dyDescent="0.25">
      <c r="A1740" s="206">
        <v>21</v>
      </c>
      <c r="B1740" s="233" t="s">
        <v>3543</v>
      </c>
      <c r="C1740" s="234" t="s">
        <v>1504</v>
      </c>
      <c r="D1740" s="91">
        <v>1478000</v>
      </c>
      <c r="E1740" s="90">
        <v>0</v>
      </c>
      <c r="F1740" s="219">
        <v>2000000</v>
      </c>
      <c r="G1740" s="219">
        <v>6500000</v>
      </c>
      <c r="H1740" s="279"/>
      <c r="I1740" s="276" t="s">
        <v>4631</v>
      </c>
      <c r="J1740" s="89" t="s">
        <v>16</v>
      </c>
      <c r="K1740" s="206"/>
    </row>
    <row r="1741" spans="1:11" ht="22.5" x14ac:dyDescent="0.25">
      <c r="A1741" s="206">
        <v>22</v>
      </c>
      <c r="B1741" s="233" t="s">
        <v>3544</v>
      </c>
      <c r="C1741" s="234" t="s">
        <v>1505</v>
      </c>
      <c r="D1741" s="90">
        <v>0</v>
      </c>
      <c r="E1741" s="90">
        <v>0</v>
      </c>
      <c r="F1741" s="219">
        <v>1000000</v>
      </c>
      <c r="G1741" s="219">
        <v>12750000</v>
      </c>
      <c r="H1741" s="279"/>
      <c r="I1741" s="276" t="s">
        <v>4631</v>
      </c>
      <c r="J1741" s="89" t="s">
        <v>16</v>
      </c>
      <c r="K1741" s="206"/>
    </row>
    <row r="1742" spans="1:11" ht="22.5" x14ac:dyDescent="0.25">
      <c r="A1742" s="206">
        <v>23</v>
      </c>
      <c r="B1742" s="233" t="s">
        <v>3545</v>
      </c>
      <c r="C1742" s="234" t="s">
        <v>1304</v>
      </c>
      <c r="D1742" s="90">
        <v>0</v>
      </c>
      <c r="E1742" s="90">
        <v>0</v>
      </c>
      <c r="F1742" s="219">
        <v>2000000</v>
      </c>
      <c r="G1742" s="219">
        <v>5000000</v>
      </c>
      <c r="H1742" s="279"/>
      <c r="I1742" s="276" t="s">
        <v>4631</v>
      </c>
      <c r="J1742" s="89" t="s">
        <v>16</v>
      </c>
      <c r="K1742" s="206"/>
    </row>
    <row r="1743" spans="1:11" ht="22.5" x14ac:dyDescent="0.25">
      <c r="A1743" s="206">
        <v>24</v>
      </c>
      <c r="B1743" s="233" t="s">
        <v>3546</v>
      </c>
      <c r="C1743" s="234" t="s">
        <v>1506</v>
      </c>
      <c r="D1743" s="91">
        <v>960000</v>
      </c>
      <c r="E1743" s="90">
        <v>0</v>
      </c>
      <c r="F1743" s="218">
        <v>0</v>
      </c>
      <c r="G1743" s="219">
        <v>4500000</v>
      </c>
      <c r="H1743" s="279"/>
      <c r="I1743" s="276" t="s">
        <v>4631</v>
      </c>
      <c r="J1743" s="89" t="s">
        <v>16</v>
      </c>
      <c r="K1743" s="206"/>
    </row>
    <row r="1744" spans="1:11" ht="22.5" x14ac:dyDescent="0.25">
      <c r="A1744" s="206">
        <v>25</v>
      </c>
      <c r="B1744" s="233" t="s">
        <v>3547</v>
      </c>
      <c r="C1744" s="234" t="s">
        <v>1507</v>
      </c>
      <c r="D1744" s="91">
        <v>25960000</v>
      </c>
      <c r="E1744" s="91">
        <v>15000000</v>
      </c>
      <c r="F1744" s="219">
        <v>250000000</v>
      </c>
      <c r="G1744" s="219">
        <v>40000000</v>
      </c>
      <c r="H1744" s="279"/>
      <c r="I1744" s="276" t="s">
        <v>4631</v>
      </c>
      <c r="J1744" s="89" t="s">
        <v>16</v>
      </c>
      <c r="K1744" s="206"/>
    </row>
    <row r="1745" spans="1:11" ht="22.5" x14ac:dyDescent="0.25">
      <c r="A1745" s="206">
        <v>26</v>
      </c>
      <c r="B1745" s="233" t="s">
        <v>3548</v>
      </c>
      <c r="C1745" s="234" t="s">
        <v>1508</v>
      </c>
      <c r="D1745" s="90">
        <v>0</v>
      </c>
      <c r="E1745" s="90">
        <v>0</v>
      </c>
      <c r="F1745" s="218">
        <v>0</v>
      </c>
      <c r="G1745" s="219">
        <v>18000000</v>
      </c>
      <c r="H1745" s="279"/>
      <c r="I1745" s="276" t="s">
        <v>4631</v>
      </c>
      <c r="J1745" s="89" t="s">
        <v>16</v>
      </c>
      <c r="K1745" s="206"/>
    </row>
    <row r="1746" spans="1:11" ht="22.5" x14ac:dyDescent="0.25">
      <c r="A1746" s="206">
        <v>27</v>
      </c>
      <c r="B1746" s="233" t="s">
        <v>3549</v>
      </c>
      <c r="C1746" s="234" t="s">
        <v>1509</v>
      </c>
      <c r="D1746" s="90">
        <v>0</v>
      </c>
      <c r="E1746" s="90">
        <v>0</v>
      </c>
      <c r="F1746" s="219">
        <v>300000</v>
      </c>
      <c r="G1746" s="219">
        <v>225000</v>
      </c>
      <c r="H1746" s="279"/>
      <c r="I1746" s="276" t="s">
        <v>4631</v>
      </c>
      <c r="J1746" s="89" t="s">
        <v>16</v>
      </c>
      <c r="K1746" s="206"/>
    </row>
    <row r="1747" spans="1:11" ht="22.5" x14ac:dyDescent="0.25">
      <c r="A1747" s="206">
        <v>28</v>
      </c>
      <c r="B1747" s="233" t="s">
        <v>3550</v>
      </c>
      <c r="C1747" s="234" t="s">
        <v>1510</v>
      </c>
      <c r="D1747" s="90">
        <v>0</v>
      </c>
      <c r="E1747" s="90">
        <v>0</v>
      </c>
      <c r="F1747" s="219">
        <v>300000</v>
      </c>
      <c r="G1747" s="219">
        <v>1000000</v>
      </c>
      <c r="H1747" s="279"/>
      <c r="I1747" s="276" t="s">
        <v>4631</v>
      </c>
      <c r="J1747" s="92">
        <v>0</v>
      </c>
      <c r="K1747" s="206"/>
    </row>
    <row r="1748" spans="1:11" ht="22.5" x14ac:dyDescent="0.25">
      <c r="A1748" s="206">
        <v>29</v>
      </c>
      <c r="B1748" s="233" t="s">
        <v>3551</v>
      </c>
      <c r="C1748" s="234" t="s">
        <v>1511</v>
      </c>
      <c r="D1748" s="90">
        <v>0</v>
      </c>
      <c r="E1748" s="90">
        <v>0</v>
      </c>
      <c r="F1748" s="218">
        <v>0</v>
      </c>
      <c r="G1748" s="219">
        <v>1000000</v>
      </c>
      <c r="H1748" s="279"/>
      <c r="I1748" s="276" t="s">
        <v>4631</v>
      </c>
      <c r="J1748" s="92">
        <v>0</v>
      </c>
      <c r="K1748" s="206"/>
    </row>
    <row r="1749" spans="1:11" ht="22.5" x14ac:dyDescent="0.25">
      <c r="A1749" s="206">
        <v>30</v>
      </c>
      <c r="B1749" s="233" t="s">
        <v>3552</v>
      </c>
      <c r="C1749" s="234" t="s">
        <v>1512</v>
      </c>
      <c r="D1749" s="90">
        <v>0</v>
      </c>
      <c r="E1749" s="90">
        <v>0</v>
      </c>
      <c r="F1749" s="218">
        <v>0</v>
      </c>
      <c r="G1749" s="218">
        <v>0</v>
      </c>
      <c r="H1749" s="279"/>
      <c r="I1749" s="276" t="s">
        <v>4631</v>
      </c>
      <c r="J1749" s="92">
        <v>0</v>
      </c>
      <c r="K1749" s="206"/>
    </row>
    <row r="1750" spans="1:11" ht="22.5" x14ac:dyDescent="0.25">
      <c r="A1750" s="206">
        <v>31</v>
      </c>
      <c r="B1750" s="233" t="s">
        <v>3553</v>
      </c>
      <c r="C1750" s="234" t="s">
        <v>1513</v>
      </c>
      <c r="D1750" s="90">
        <v>0</v>
      </c>
      <c r="E1750" s="90">
        <v>0</v>
      </c>
      <c r="F1750" s="218">
        <v>0</v>
      </c>
      <c r="G1750" s="218">
        <v>0</v>
      </c>
      <c r="H1750" s="279"/>
      <c r="I1750" s="276" t="s">
        <v>4631</v>
      </c>
      <c r="J1750" s="92">
        <v>0</v>
      </c>
      <c r="K1750" s="206"/>
    </row>
    <row r="1751" spans="1:11" ht="22.5" x14ac:dyDescent="0.25">
      <c r="A1751" s="206">
        <v>32</v>
      </c>
      <c r="B1751" s="233" t="s">
        <v>3554</v>
      </c>
      <c r="C1751" s="234" t="s">
        <v>1514</v>
      </c>
      <c r="D1751" s="90">
        <v>0</v>
      </c>
      <c r="E1751" s="90">
        <v>0</v>
      </c>
      <c r="F1751" s="219">
        <v>100000</v>
      </c>
      <c r="G1751" s="219">
        <v>4200000</v>
      </c>
      <c r="H1751" s="279"/>
      <c r="I1751" s="276" t="s">
        <v>4631</v>
      </c>
      <c r="J1751" s="92">
        <v>0</v>
      </c>
      <c r="K1751" s="206"/>
    </row>
    <row r="1752" spans="1:11" x14ac:dyDescent="0.25">
      <c r="A1752" s="271"/>
      <c r="B1752" s="231" t="s">
        <v>3555</v>
      </c>
      <c r="C1752" s="232" t="s">
        <v>1515</v>
      </c>
      <c r="D1752" s="87">
        <v>0</v>
      </c>
      <c r="E1752" s="87">
        <v>0</v>
      </c>
      <c r="F1752" s="278">
        <v>500000</v>
      </c>
      <c r="G1752" s="278">
        <v>19449000</v>
      </c>
      <c r="H1752" s="279"/>
      <c r="I1752" s="276"/>
      <c r="J1752" s="85"/>
      <c r="K1752" s="389"/>
    </row>
    <row r="1753" spans="1:11" ht="22.5" x14ac:dyDescent="0.25">
      <c r="A1753" s="206">
        <v>33</v>
      </c>
      <c r="B1753" s="233" t="s">
        <v>3556</v>
      </c>
      <c r="C1753" s="234" t="s">
        <v>1516</v>
      </c>
      <c r="D1753" s="90">
        <v>0</v>
      </c>
      <c r="E1753" s="90">
        <v>0</v>
      </c>
      <c r="F1753" s="218">
        <v>0</v>
      </c>
      <c r="G1753" s="219">
        <v>7400000</v>
      </c>
      <c r="H1753" s="279"/>
      <c r="I1753" s="276" t="s">
        <v>4631</v>
      </c>
      <c r="J1753" s="89" t="s">
        <v>16</v>
      </c>
      <c r="K1753" s="206"/>
    </row>
    <row r="1754" spans="1:11" ht="22.5" x14ac:dyDescent="0.25">
      <c r="A1754" s="206">
        <v>34</v>
      </c>
      <c r="B1754" s="233" t="s">
        <v>3557</v>
      </c>
      <c r="C1754" s="234" t="s">
        <v>1517</v>
      </c>
      <c r="D1754" s="90">
        <v>0</v>
      </c>
      <c r="E1754" s="90">
        <v>0</v>
      </c>
      <c r="F1754" s="218">
        <v>0</v>
      </c>
      <c r="G1754" s="218">
        <v>0</v>
      </c>
      <c r="H1754" s="279"/>
      <c r="I1754" s="276" t="s">
        <v>4631</v>
      </c>
      <c r="J1754" s="92">
        <v>0</v>
      </c>
      <c r="K1754" s="206"/>
    </row>
    <row r="1755" spans="1:11" ht="22.5" x14ac:dyDescent="0.25">
      <c r="A1755" s="206">
        <v>35</v>
      </c>
      <c r="B1755" s="233" t="s">
        <v>3558</v>
      </c>
      <c r="C1755" s="234" t="s">
        <v>1518</v>
      </c>
      <c r="D1755" s="90">
        <v>0</v>
      </c>
      <c r="E1755" s="90">
        <v>0</v>
      </c>
      <c r="F1755" s="218">
        <v>0</v>
      </c>
      <c r="G1755" s="219">
        <v>2849000</v>
      </c>
      <c r="H1755" s="279"/>
      <c r="I1755" s="276" t="s">
        <v>4631</v>
      </c>
      <c r="J1755" s="92">
        <v>0</v>
      </c>
      <c r="K1755" s="206"/>
    </row>
    <row r="1756" spans="1:11" ht="22.5" x14ac:dyDescent="0.25">
      <c r="A1756" s="206">
        <v>36</v>
      </c>
      <c r="B1756" s="233" t="s">
        <v>3559</v>
      </c>
      <c r="C1756" s="234" t="s">
        <v>1519</v>
      </c>
      <c r="D1756" s="90">
        <v>0</v>
      </c>
      <c r="E1756" s="90">
        <v>0</v>
      </c>
      <c r="F1756" s="218">
        <v>0</v>
      </c>
      <c r="G1756" s="218">
        <v>0</v>
      </c>
      <c r="H1756" s="279"/>
      <c r="I1756" s="276" t="s">
        <v>4631</v>
      </c>
      <c r="J1756" s="92">
        <v>0</v>
      </c>
      <c r="K1756" s="206"/>
    </row>
    <row r="1757" spans="1:11" ht="22.5" x14ac:dyDescent="0.25">
      <c r="A1757" s="206">
        <v>37</v>
      </c>
      <c r="B1757" s="233" t="s">
        <v>3560</v>
      </c>
      <c r="C1757" s="234" t="s">
        <v>1520</v>
      </c>
      <c r="D1757" s="90">
        <v>0</v>
      </c>
      <c r="E1757" s="90">
        <v>0</v>
      </c>
      <c r="F1757" s="219">
        <v>300000</v>
      </c>
      <c r="G1757" s="219">
        <v>500000</v>
      </c>
      <c r="H1757" s="279"/>
      <c r="I1757" s="276" t="s">
        <v>4631</v>
      </c>
      <c r="J1757" s="92">
        <v>0</v>
      </c>
      <c r="K1757" s="206"/>
    </row>
    <row r="1758" spans="1:11" ht="22.5" x14ac:dyDescent="0.25">
      <c r="A1758" s="206">
        <v>38</v>
      </c>
      <c r="B1758" s="233" t="s">
        <v>3561</v>
      </c>
      <c r="C1758" s="234" t="s">
        <v>1521</v>
      </c>
      <c r="D1758" s="90">
        <v>0</v>
      </c>
      <c r="E1758" s="90">
        <v>0</v>
      </c>
      <c r="F1758" s="219">
        <v>200000</v>
      </c>
      <c r="G1758" s="219">
        <v>2000000</v>
      </c>
      <c r="H1758" s="279"/>
      <c r="I1758" s="276" t="s">
        <v>4631</v>
      </c>
      <c r="J1758" s="92">
        <v>0</v>
      </c>
      <c r="K1758" s="206"/>
    </row>
    <row r="1759" spans="1:11" ht="22.5" x14ac:dyDescent="0.25">
      <c r="A1759" s="206">
        <v>39</v>
      </c>
      <c r="B1759" s="233" t="s">
        <v>3562</v>
      </c>
      <c r="C1759" s="234" t="s">
        <v>1522</v>
      </c>
      <c r="D1759" s="90">
        <v>0</v>
      </c>
      <c r="E1759" s="90">
        <v>0</v>
      </c>
      <c r="F1759" s="218">
        <v>0</v>
      </c>
      <c r="G1759" s="219">
        <v>1700000</v>
      </c>
      <c r="H1759" s="279"/>
      <c r="I1759" s="276" t="s">
        <v>4631</v>
      </c>
      <c r="J1759" s="92">
        <v>0</v>
      </c>
      <c r="K1759" s="206"/>
    </row>
    <row r="1760" spans="1:11" ht="22.5" x14ac:dyDescent="0.25">
      <c r="A1760" s="206">
        <v>40</v>
      </c>
      <c r="B1760" s="233" t="s">
        <v>3563</v>
      </c>
      <c r="C1760" s="234" t="s">
        <v>1523</v>
      </c>
      <c r="D1760" s="90">
        <v>0</v>
      </c>
      <c r="E1760" s="90">
        <v>0</v>
      </c>
      <c r="F1760" s="218">
        <v>0</v>
      </c>
      <c r="G1760" s="219">
        <v>5000000</v>
      </c>
      <c r="H1760" s="279"/>
      <c r="I1760" s="276" t="s">
        <v>4631</v>
      </c>
      <c r="J1760" s="92">
        <v>0</v>
      </c>
      <c r="K1760" s="206"/>
    </row>
    <row r="1761" spans="1:11" x14ac:dyDescent="0.25">
      <c r="A1761" s="271"/>
      <c r="B1761" s="231" t="s">
        <v>3564</v>
      </c>
      <c r="C1761" s="232" t="s">
        <v>1524</v>
      </c>
      <c r="D1761" s="87">
        <v>0</v>
      </c>
      <c r="E1761" s="87">
        <v>0</v>
      </c>
      <c r="F1761" s="278">
        <v>5000000</v>
      </c>
      <c r="G1761" s="278">
        <v>5000000</v>
      </c>
      <c r="H1761" s="279"/>
      <c r="I1761" s="276"/>
      <c r="J1761" s="85"/>
      <c r="K1761" s="389"/>
    </row>
    <row r="1762" spans="1:11" ht="22.5" x14ac:dyDescent="0.25">
      <c r="A1762" s="206">
        <v>41</v>
      </c>
      <c r="B1762" s="233" t="s">
        <v>3565</v>
      </c>
      <c r="C1762" s="234" t="s">
        <v>1525</v>
      </c>
      <c r="D1762" s="90">
        <v>0</v>
      </c>
      <c r="E1762" s="90">
        <v>0</v>
      </c>
      <c r="F1762" s="219">
        <v>5000000</v>
      </c>
      <c r="G1762" s="219">
        <v>5000000</v>
      </c>
      <c r="H1762" s="279"/>
      <c r="I1762" s="276" t="s">
        <v>4631</v>
      </c>
      <c r="J1762" s="92">
        <v>0</v>
      </c>
      <c r="K1762" s="206"/>
    </row>
    <row r="1763" spans="1:11" ht="22.5" x14ac:dyDescent="0.25">
      <c r="A1763" s="206">
        <v>42</v>
      </c>
      <c r="B1763" s="233" t="s">
        <v>3566</v>
      </c>
      <c r="C1763" s="234" t="s">
        <v>1526</v>
      </c>
      <c r="D1763" s="90">
        <v>0</v>
      </c>
      <c r="E1763" s="90">
        <v>0</v>
      </c>
      <c r="F1763" s="218">
        <v>0</v>
      </c>
      <c r="G1763" s="218">
        <v>0</v>
      </c>
      <c r="H1763" s="279"/>
      <c r="I1763" s="276" t="s">
        <v>4631</v>
      </c>
      <c r="J1763" s="92">
        <v>0</v>
      </c>
      <c r="K1763" s="206"/>
    </row>
    <row r="1764" spans="1:11" ht="22.5" x14ac:dyDescent="0.25">
      <c r="A1764" s="271"/>
      <c r="B1764" s="231" t="s">
        <v>3567</v>
      </c>
      <c r="C1764" s="232" t="s">
        <v>1527</v>
      </c>
      <c r="D1764" s="88">
        <v>5070000</v>
      </c>
      <c r="E1764" s="87">
        <v>0</v>
      </c>
      <c r="F1764" s="278">
        <v>15700000</v>
      </c>
      <c r="G1764" s="278">
        <v>35803500</v>
      </c>
      <c r="H1764" s="279"/>
      <c r="I1764" s="276" t="s">
        <v>4631</v>
      </c>
      <c r="J1764" s="85"/>
      <c r="K1764" s="389"/>
    </row>
    <row r="1765" spans="1:11" ht="22.5" x14ac:dyDescent="0.25">
      <c r="A1765" s="206">
        <v>43</v>
      </c>
      <c r="B1765" s="233" t="s">
        <v>3568</v>
      </c>
      <c r="C1765" s="234" t="s">
        <v>1528</v>
      </c>
      <c r="D1765" s="90">
        <v>0</v>
      </c>
      <c r="E1765" s="90">
        <v>0</v>
      </c>
      <c r="F1765" s="218">
        <v>0</v>
      </c>
      <c r="G1765" s="219">
        <v>6060000</v>
      </c>
      <c r="H1765" s="279"/>
      <c r="I1765" s="276" t="s">
        <v>4631</v>
      </c>
      <c r="J1765" s="89" t="s">
        <v>16</v>
      </c>
      <c r="K1765" s="206"/>
    </row>
    <row r="1766" spans="1:11" ht="22.5" x14ac:dyDescent="0.25">
      <c r="A1766" s="206">
        <v>44</v>
      </c>
      <c r="B1766" s="233" t="s">
        <v>3569</v>
      </c>
      <c r="C1766" s="234" t="s">
        <v>1529</v>
      </c>
      <c r="D1766" s="90">
        <v>0</v>
      </c>
      <c r="E1766" s="90">
        <v>0</v>
      </c>
      <c r="F1766" s="218">
        <v>0</v>
      </c>
      <c r="G1766" s="219">
        <v>1716000</v>
      </c>
      <c r="H1766" s="279"/>
      <c r="I1766" s="276" t="s">
        <v>4631</v>
      </c>
      <c r="J1766" s="89" t="s">
        <v>16</v>
      </c>
      <c r="K1766" s="206"/>
    </row>
    <row r="1767" spans="1:11" ht="22.5" x14ac:dyDescent="0.25">
      <c r="A1767" s="206">
        <v>45</v>
      </c>
      <c r="B1767" s="233" t="s">
        <v>3570</v>
      </c>
      <c r="C1767" s="234" t="s">
        <v>1530</v>
      </c>
      <c r="D1767" s="90">
        <v>0</v>
      </c>
      <c r="E1767" s="90">
        <v>0</v>
      </c>
      <c r="F1767" s="218">
        <v>0</v>
      </c>
      <c r="G1767" s="219">
        <v>4600000</v>
      </c>
      <c r="H1767" s="279"/>
      <c r="I1767" s="276" t="s">
        <v>4631</v>
      </c>
      <c r="J1767" s="89" t="s">
        <v>16</v>
      </c>
      <c r="K1767" s="206"/>
    </row>
    <row r="1768" spans="1:11" ht="22.5" x14ac:dyDescent="0.25">
      <c r="A1768" s="206">
        <v>46</v>
      </c>
      <c r="B1768" s="233" t="s">
        <v>3571</v>
      </c>
      <c r="C1768" s="234" t="s">
        <v>1531</v>
      </c>
      <c r="D1768" s="90">
        <v>0</v>
      </c>
      <c r="E1768" s="90">
        <v>0</v>
      </c>
      <c r="F1768" s="219">
        <v>200000</v>
      </c>
      <c r="G1768" s="219">
        <v>1000000</v>
      </c>
      <c r="H1768" s="279"/>
      <c r="I1768" s="276" t="s">
        <v>4631</v>
      </c>
      <c r="J1768" s="89" t="s">
        <v>16</v>
      </c>
      <c r="K1768" s="206"/>
    </row>
    <row r="1769" spans="1:11" ht="44.45" customHeight="1" x14ac:dyDescent="0.25">
      <c r="A1769" s="206">
        <v>47</v>
      </c>
      <c r="B1769" s="233" t="s">
        <v>3572</v>
      </c>
      <c r="C1769" s="234" t="s">
        <v>1532</v>
      </c>
      <c r="D1769" s="91">
        <v>5070000</v>
      </c>
      <c r="E1769" s="90">
        <v>0</v>
      </c>
      <c r="F1769" s="219">
        <v>15000000</v>
      </c>
      <c r="G1769" s="219">
        <v>5000000</v>
      </c>
      <c r="H1769" s="286">
        <f>G1769</f>
        <v>5000000</v>
      </c>
      <c r="I1769" s="276"/>
      <c r="J1769" s="276" t="s">
        <v>5897</v>
      </c>
      <c r="K1769" s="396" t="s">
        <v>7263</v>
      </c>
    </row>
    <row r="1770" spans="1:11" ht="22.5" x14ac:dyDescent="0.25">
      <c r="A1770" s="206">
        <v>48</v>
      </c>
      <c r="B1770" s="233" t="s">
        <v>3573</v>
      </c>
      <c r="C1770" s="234" t="s">
        <v>1533</v>
      </c>
      <c r="D1770" s="90">
        <v>0</v>
      </c>
      <c r="E1770" s="90">
        <v>0</v>
      </c>
      <c r="F1770" s="219">
        <v>500000</v>
      </c>
      <c r="G1770" s="219">
        <v>10000000</v>
      </c>
      <c r="H1770" s="279"/>
      <c r="I1770" s="276" t="s">
        <v>4631</v>
      </c>
      <c r="J1770" s="89" t="s">
        <v>16</v>
      </c>
      <c r="K1770" s="206"/>
    </row>
    <row r="1771" spans="1:11" ht="22.5" x14ac:dyDescent="0.25">
      <c r="A1771" s="206">
        <v>49</v>
      </c>
      <c r="B1771" s="233" t="s">
        <v>3574</v>
      </c>
      <c r="C1771" s="234" t="s">
        <v>1534</v>
      </c>
      <c r="D1771" s="90">
        <v>0</v>
      </c>
      <c r="E1771" s="90">
        <v>0</v>
      </c>
      <c r="F1771" s="218">
        <v>0</v>
      </c>
      <c r="G1771" s="219">
        <v>2427500</v>
      </c>
      <c r="H1771" s="279"/>
      <c r="I1771" s="276" t="s">
        <v>4631</v>
      </c>
      <c r="J1771" s="92">
        <v>0</v>
      </c>
      <c r="K1771" s="206"/>
    </row>
    <row r="1772" spans="1:11" ht="22.5" x14ac:dyDescent="0.25">
      <c r="A1772" s="206">
        <v>50</v>
      </c>
      <c r="B1772" s="233" t="s">
        <v>3575</v>
      </c>
      <c r="C1772" s="234" t="s">
        <v>1535</v>
      </c>
      <c r="D1772" s="90">
        <v>0</v>
      </c>
      <c r="E1772" s="90">
        <v>0</v>
      </c>
      <c r="F1772" s="218">
        <v>0</v>
      </c>
      <c r="G1772" s="219">
        <v>5000000</v>
      </c>
      <c r="H1772" s="279"/>
      <c r="I1772" s="276" t="s">
        <v>4631</v>
      </c>
      <c r="J1772" s="92">
        <v>0</v>
      </c>
      <c r="K1772" s="206"/>
    </row>
    <row r="1773" spans="1:11" ht="22.5" x14ac:dyDescent="0.25">
      <c r="A1773" s="271"/>
      <c r="B1773" s="231" t="s">
        <v>3576</v>
      </c>
      <c r="C1773" s="232" t="s">
        <v>265</v>
      </c>
      <c r="D1773" s="87">
        <v>0</v>
      </c>
      <c r="E1773" s="87">
        <v>0</v>
      </c>
      <c r="F1773" s="278">
        <v>5000000</v>
      </c>
      <c r="G1773" s="278">
        <v>3750000</v>
      </c>
      <c r="H1773" s="279"/>
      <c r="I1773" s="276" t="s">
        <v>4631</v>
      </c>
      <c r="J1773" s="85"/>
      <c r="K1773" s="389"/>
    </row>
    <row r="1774" spans="1:11" ht="22.5" x14ac:dyDescent="0.25">
      <c r="A1774" s="206">
        <v>51</v>
      </c>
      <c r="B1774" s="233" t="s">
        <v>3577</v>
      </c>
      <c r="C1774" s="234" t="s">
        <v>1536</v>
      </c>
      <c r="D1774" s="90">
        <v>0</v>
      </c>
      <c r="E1774" s="90">
        <v>0</v>
      </c>
      <c r="F1774" s="219">
        <v>5000000</v>
      </c>
      <c r="G1774" s="219">
        <v>3750000</v>
      </c>
      <c r="H1774" s="279"/>
      <c r="I1774" s="276" t="s">
        <v>4631</v>
      </c>
      <c r="J1774" s="89" t="s">
        <v>16</v>
      </c>
      <c r="K1774" s="206"/>
    </row>
    <row r="1775" spans="1:11" ht="22.5" x14ac:dyDescent="0.25">
      <c r="A1775" s="271"/>
      <c r="B1775" s="231" t="s">
        <v>3578</v>
      </c>
      <c r="C1775" s="232" t="s">
        <v>674</v>
      </c>
      <c r="D1775" s="88">
        <v>771333.33</v>
      </c>
      <c r="E1775" s="87">
        <v>0</v>
      </c>
      <c r="F1775" s="280">
        <v>0</v>
      </c>
      <c r="G1775" s="280">
        <v>0</v>
      </c>
      <c r="H1775" s="279"/>
      <c r="I1775" s="276" t="s">
        <v>4631</v>
      </c>
      <c r="J1775" s="85"/>
      <c r="K1775" s="389"/>
    </row>
    <row r="1776" spans="1:11" ht="22.5" x14ac:dyDescent="0.25">
      <c r="A1776" s="206">
        <v>52</v>
      </c>
      <c r="B1776" s="233" t="s">
        <v>3579</v>
      </c>
      <c r="C1776" s="234" t="s">
        <v>1537</v>
      </c>
      <c r="D1776" s="90">
        <v>0</v>
      </c>
      <c r="E1776" s="90">
        <v>0</v>
      </c>
      <c r="F1776" s="218">
        <v>0</v>
      </c>
      <c r="G1776" s="218">
        <v>0</v>
      </c>
      <c r="H1776" s="279"/>
      <c r="I1776" s="276" t="s">
        <v>4631</v>
      </c>
      <c r="J1776" s="92">
        <v>0</v>
      </c>
      <c r="K1776" s="206"/>
    </row>
    <row r="1777" spans="1:11" ht="22.5" x14ac:dyDescent="0.25">
      <c r="A1777" s="206">
        <v>53</v>
      </c>
      <c r="B1777" s="233" t="s">
        <v>3580</v>
      </c>
      <c r="C1777" s="234" t="s">
        <v>1538</v>
      </c>
      <c r="D1777" s="90">
        <v>0</v>
      </c>
      <c r="E1777" s="90">
        <v>0</v>
      </c>
      <c r="F1777" s="218">
        <v>0</v>
      </c>
      <c r="G1777" s="218">
        <v>0</v>
      </c>
      <c r="H1777" s="279"/>
      <c r="I1777" s="276" t="s">
        <v>4631</v>
      </c>
      <c r="J1777" s="92">
        <v>0</v>
      </c>
      <c r="K1777" s="206"/>
    </row>
    <row r="1778" spans="1:11" ht="22.5" x14ac:dyDescent="0.25">
      <c r="A1778" s="206">
        <v>54</v>
      </c>
      <c r="B1778" s="233" t="s">
        <v>3581</v>
      </c>
      <c r="C1778" s="234" t="s">
        <v>1539</v>
      </c>
      <c r="D1778" s="91">
        <v>771333.33</v>
      </c>
      <c r="E1778" s="90">
        <v>0</v>
      </c>
      <c r="F1778" s="218">
        <v>0</v>
      </c>
      <c r="G1778" s="218">
        <v>0</v>
      </c>
      <c r="H1778" s="279"/>
      <c r="I1778" s="276" t="s">
        <v>4631</v>
      </c>
      <c r="J1778" s="92">
        <v>0</v>
      </c>
      <c r="K1778" s="206"/>
    </row>
    <row r="1779" spans="1:11" ht="22.5" x14ac:dyDescent="0.25">
      <c r="A1779" s="206">
        <v>55</v>
      </c>
      <c r="B1779" s="233" t="s">
        <v>3582</v>
      </c>
      <c r="C1779" s="234" t="s">
        <v>1540</v>
      </c>
      <c r="D1779" s="90">
        <v>0</v>
      </c>
      <c r="E1779" s="90">
        <v>0</v>
      </c>
      <c r="F1779" s="218">
        <v>0</v>
      </c>
      <c r="G1779" s="218">
        <v>0</v>
      </c>
      <c r="H1779" s="279"/>
      <c r="I1779" s="276" t="s">
        <v>4631</v>
      </c>
      <c r="J1779" s="92">
        <v>0</v>
      </c>
      <c r="K1779" s="206"/>
    </row>
    <row r="1780" spans="1:11" ht="22.5" x14ac:dyDescent="0.25">
      <c r="A1780" s="206">
        <v>56</v>
      </c>
      <c r="B1780" s="233" t="s">
        <v>3583</v>
      </c>
      <c r="C1780" s="234" t="s">
        <v>1541</v>
      </c>
      <c r="D1780" s="90">
        <v>0</v>
      </c>
      <c r="E1780" s="90">
        <v>0</v>
      </c>
      <c r="F1780" s="218">
        <v>0</v>
      </c>
      <c r="G1780" s="218">
        <v>0</v>
      </c>
      <c r="H1780" s="279"/>
      <c r="I1780" s="276" t="s">
        <v>4631</v>
      </c>
      <c r="J1780" s="92">
        <v>0</v>
      </c>
      <c r="K1780" s="206"/>
    </row>
    <row r="1781" spans="1:11" ht="22.5" x14ac:dyDescent="0.25">
      <c r="A1781" s="271"/>
      <c r="B1781" s="231" t="s">
        <v>3584</v>
      </c>
      <c r="C1781" s="232" t="s">
        <v>1542</v>
      </c>
      <c r="D1781" s="88">
        <v>1650000</v>
      </c>
      <c r="E1781" s="87">
        <v>0</v>
      </c>
      <c r="F1781" s="278">
        <v>4800000</v>
      </c>
      <c r="G1781" s="278">
        <v>89550000</v>
      </c>
      <c r="H1781" s="279"/>
      <c r="I1781" s="276" t="s">
        <v>4631</v>
      </c>
      <c r="J1781" s="85"/>
      <c r="K1781" s="389"/>
    </row>
    <row r="1782" spans="1:11" ht="22.5" x14ac:dyDescent="0.25">
      <c r="A1782" s="206">
        <v>57</v>
      </c>
      <c r="B1782" s="233" t="s">
        <v>3585</v>
      </c>
      <c r="C1782" s="234" t="s">
        <v>1543</v>
      </c>
      <c r="D1782" s="90">
        <v>0</v>
      </c>
      <c r="E1782" s="90">
        <v>0</v>
      </c>
      <c r="F1782" s="219">
        <v>200000</v>
      </c>
      <c r="G1782" s="219">
        <v>7000000</v>
      </c>
      <c r="H1782" s="279"/>
      <c r="I1782" s="276" t="s">
        <v>4631</v>
      </c>
      <c r="J1782" s="89" t="s">
        <v>16</v>
      </c>
      <c r="K1782" s="206"/>
    </row>
    <row r="1783" spans="1:11" ht="22.5" x14ac:dyDescent="0.25">
      <c r="A1783" s="206">
        <v>58</v>
      </c>
      <c r="B1783" s="233" t="s">
        <v>3586</v>
      </c>
      <c r="C1783" s="234" t="s">
        <v>1544</v>
      </c>
      <c r="D1783" s="91">
        <v>900000</v>
      </c>
      <c r="E1783" s="90">
        <v>0</v>
      </c>
      <c r="F1783" s="218">
        <v>0</v>
      </c>
      <c r="G1783" s="219">
        <v>4000000</v>
      </c>
      <c r="H1783" s="279"/>
      <c r="I1783" s="276" t="s">
        <v>4631</v>
      </c>
      <c r="J1783" s="89" t="s">
        <v>16</v>
      </c>
      <c r="K1783" s="206"/>
    </row>
    <row r="1784" spans="1:11" ht="22.5" x14ac:dyDescent="0.25">
      <c r="A1784" s="206">
        <v>59</v>
      </c>
      <c r="B1784" s="233" t="s">
        <v>3587</v>
      </c>
      <c r="C1784" s="234" t="s">
        <v>1545</v>
      </c>
      <c r="D1784" s="91">
        <v>750000</v>
      </c>
      <c r="E1784" s="90">
        <v>0</v>
      </c>
      <c r="F1784" s="219">
        <v>900000</v>
      </c>
      <c r="G1784" s="219">
        <v>3000000</v>
      </c>
      <c r="H1784" s="279"/>
      <c r="I1784" s="276" t="s">
        <v>4631</v>
      </c>
      <c r="J1784" s="89" t="s">
        <v>16</v>
      </c>
      <c r="K1784" s="206"/>
    </row>
    <row r="1785" spans="1:11" ht="22.5" x14ac:dyDescent="0.25">
      <c r="A1785" s="206">
        <v>60</v>
      </c>
      <c r="B1785" s="233" t="s">
        <v>3588</v>
      </c>
      <c r="C1785" s="234" t="s">
        <v>1546</v>
      </c>
      <c r="D1785" s="90">
        <v>0</v>
      </c>
      <c r="E1785" s="90">
        <v>0</v>
      </c>
      <c r="F1785" s="218">
        <v>0</v>
      </c>
      <c r="G1785" s="219">
        <v>5000000</v>
      </c>
      <c r="H1785" s="279"/>
      <c r="I1785" s="276" t="s">
        <v>4631</v>
      </c>
      <c r="J1785" s="89" t="s">
        <v>16</v>
      </c>
      <c r="K1785" s="206"/>
    </row>
    <row r="1786" spans="1:11" ht="22.5" x14ac:dyDescent="0.25">
      <c r="A1786" s="206">
        <v>61</v>
      </c>
      <c r="B1786" s="233" t="s">
        <v>3589</v>
      </c>
      <c r="C1786" s="234" t="s">
        <v>1547</v>
      </c>
      <c r="D1786" s="90">
        <v>0</v>
      </c>
      <c r="E1786" s="90">
        <v>0</v>
      </c>
      <c r="F1786" s="219">
        <v>3000000</v>
      </c>
      <c r="G1786" s="219">
        <v>6000000</v>
      </c>
      <c r="H1786" s="279"/>
      <c r="I1786" s="276" t="s">
        <v>4631</v>
      </c>
      <c r="J1786" s="89" t="s">
        <v>16</v>
      </c>
      <c r="K1786" s="206"/>
    </row>
    <row r="1787" spans="1:11" ht="22.5" x14ac:dyDescent="0.25">
      <c r="A1787" s="206">
        <v>62</v>
      </c>
      <c r="B1787" s="233" t="s">
        <v>3590</v>
      </c>
      <c r="C1787" s="234" t="s">
        <v>1548</v>
      </c>
      <c r="D1787" s="90">
        <v>0</v>
      </c>
      <c r="E1787" s="90">
        <v>0</v>
      </c>
      <c r="F1787" s="219">
        <v>300000</v>
      </c>
      <c r="G1787" s="219">
        <v>2250000</v>
      </c>
      <c r="H1787" s="279"/>
      <c r="I1787" s="276" t="s">
        <v>4631</v>
      </c>
      <c r="J1787" s="89" t="s">
        <v>16</v>
      </c>
      <c r="K1787" s="206"/>
    </row>
    <row r="1788" spans="1:11" ht="22.5" x14ac:dyDescent="0.25">
      <c r="A1788" s="206">
        <v>63</v>
      </c>
      <c r="B1788" s="233" t="s">
        <v>3591</v>
      </c>
      <c r="C1788" s="234" t="s">
        <v>1549</v>
      </c>
      <c r="D1788" s="90">
        <v>0</v>
      </c>
      <c r="E1788" s="90">
        <v>0</v>
      </c>
      <c r="F1788" s="219">
        <v>200000</v>
      </c>
      <c r="G1788" s="219">
        <v>2150000</v>
      </c>
      <c r="H1788" s="279"/>
      <c r="I1788" s="276" t="s">
        <v>4631</v>
      </c>
      <c r="J1788" s="89" t="s">
        <v>16</v>
      </c>
      <c r="K1788" s="206"/>
    </row>
    <row r="1789" spans="1:11" ht="22.5" x14ac:dyDescent="0.25">
      <c r="A1789" s="206">
        <v>64</v>
      </c>
      <c r="B1789" s="233" t="s">
        <v>3592</v>
      </c>
      <c r="C1789" s="234" t="s">
        <v>1550</v>
      </c>
      <c r="D1789" s="90">
        <v>0</v>
      </c>
      <c r="E1789" s="90">
        <v>0</v>
      </c>
      <c r="F1789" s="218">
        <v>0</v>
      </c>
      <c r="G1789" s="219">
        <v>2000000</v>
      </c>
      <c r="H1789" s="279"/>
      <c r="I1789" s="276" t="s">
        <v>4631</v>
      </c>
      <c r="J1789" s="89" t="s">
        <v>16</v>
      </c>
      <c r="K1789" s="206"/>
    </row>
    <row r="1790" spans="1:11" ht="22.5" x14ac:dyDescent="0.25">
      <c r="A1790" s="206">
        <v>65</v>
      </c>
      <c r="B1790" s="233" t="s">
        <v>3593</v>
      </c>
      <c r="C1790" s="234" t="s">
        <v>1551</v>
      </c>
      <c r="D1790" s="90">
        <v>0</v>
      </c>
      <c r="E1790" s="90">
        <v>0</v>
      </c>
      <c r="F1790" s="218">
        <v>0</v>
      </c>
      <c r="G1790" s="218">
        <v>0</v>
      </c>
      <c r="H1790" s="279"/>
      <c r="I1790" s="276" t="s">
        <v>4631</v>
      </c>
      <c r="J1790" s="89" t="s">
        <v>16</v>
      </c>
      <c r="K1790" s="206"/>
    </row>
    <row r="1791" spans="1:11" ht="22.5" x14ac:dyDescent="0.25">
      <c r="A1791" s="206">
        <v>66</v>
      </c>
      <c r="B1791" s="233" t="s">
        <v>3594</v>
      </c>
      <c r="C1791" s="234" t="s">
        <v>1552</v>
      </c>
      <c r="D1791" s="90">
        <v>0</v>
      </c>
      <c r="E1791" s="90">
        <v>0</v>
      </c>
      <c r="F1791" s="218">
        <v>0</v>
      </c>
      <c r="G1791" s="218">
        <v>0</v>
      </c>
      <c r="H1791" s="279"/>
      <c r="I1791" s="276" t="s">
        <v>4631</v>
      </c>
      <c r="J1791" s="89" t="s">
        <v>16</v>
      </c>
      <c r="K1791" s="206"/>
    </row>
    <row r="1792" spans="1:11" ht="22.5" x14ac:dyDescent="0.25">
      <c r="A1792" s="206">
        <v>67</v>
      </c>
      <c r="B1792" s="233" t="s">
        <v>3595</v>
      </c>
      <c r="C1792" s="234" t="s">
        <v>1553</v>
      </c>
      <c r="D1792" s="90">
        <v>0</v>
      </c>
      <c r="E1792" s="90">
        <v>0</v>
      </c>
      <c r="F1792" s="219">
        <v>200000</v>
      </c>
      <c r="G1792" s="219">
        <v>6150000</v>
      </c>
      <c r="H1792" s="279"/>
      <c r="I1792" s="276" t="s">
        <v>4631</v>
      </c>
      <c r="J1792" s="92">
        <v>0</v>
      </c>
      <c r="K1792" s="206"/>
    </row>
    <row r="1793" spans="1:11" ht="22.5" x14ac:dyDescent="0.25">
      <c r="A1793" s="206">
        <v>68</v>
      </c>
      <c r="B1793" s="233" t="s">
        <v>3596</v>
      </c>
      <c r="C1793" s="234" t="s">
        <v>1554</v>
      </c>
      <c r="D1793" s="90">
        <v>0</v>
      </c>
      <c r="E1793" s="90">
        <v>0</v>
      </c>
      <c r="F1793" s="218">
        <v>0</v>
      </c>
      <c r="G1793" s="219">
        <v>2000000</v>
      </c>
      <c r="H1793" s="279"/>
      <c r="I1793" s="276" t="s">
        <v>4631</v>
      </c>
      <c r="J1793" s="92">
        <v>0</v>
      </c>
      <c r="K1793" s="206"/>
    </row>
    <row r="1794" spans="1:11" ht="22.5" x14ac:dyDescent="0.25">
      <c r="A1794" s="206">
        <v>69</v>
      </c>
      <c r="B1794" s="233" t="s">
        <v>3597</v>
      </c>
      <c r="C1794" s="234" t="s">
        <v>1487</v>
      </c>
      <c r="D1794" s="90">
        <v>0</v>
      </c>
      <c r="E1794" s="90">
        <v>0</v>
      </c>
      <c r="F1794" s="218">
        <v>0</v>
      </c>
      <c r="G1794" s="219">
        <v>50000000</v>
      </c>
      <c r="H1794" s="279"/>
      <c r="I1794" s="276" t="s">
        <v>4631</v>
      </c>
      <c r="J1794" s="92">
        <v>0</v>
      </c>
      <c r="K1794" s="206"/>
    </row>
    <row r="1795" spans="1:11" ht="22.5" x14ac:dyDescent="0.25">
      <c r="A1795" s="271"/>
      <c r="B1795" s="231" t="s">
        <v>3598</v>
      </c>
      <c r="C1795" s="232" t="s">
        <v>1555</v>
      </c>
      <c r="D1795" s="88">
        <v>20000000</v>
      </c>
      <c r="E1795" s="87">
        <v>0</v>
      </c>
      <c r="F1795" s="278">
        <v>1470000000</v>
      </c>
      <c r="G1795" s="278">
        <v>160000000</v>
      </c>
      <c r="H1795" s="279"/>
      <c r="I1795" s="276" t="s">
        <v>4631</v>
      </c>
      <c r="J1795" s="85"/>
      <c r="K1795" s="389"/>
    </row>
    <row r="1796" spans="1:11" ht="22.5" x14ac:dyDescent="0.25">
      <c r="A1796" s="206">
        <v>70</v>
      </c>
      <c r="B1796" s="233" t="s">
        <v>3599</v>
      </c>
      <c r="C1796" s="234" t="s">
        <v>1556</v>
      </c>
      <c r="D1796" s="91">
        <v>20000000</v>
      </c>
      <c r="E1796" s="90">
        <v>0</v>
      </c>
      <c r="F1796" s="219">
        <v>20000000</v>
      </c>
      <c r="G1796" s="219">
        <v>10000000</v>
      </c>
      <c r="H1796" s="279"/>
      <c r="I1796" s="276" t="s">
        <v>4631</v>
      </c>
      <c r="J1796" s="92">
        <v>0</v>
      </c>
      <c r="K1796" s="206"/>
    </row>
    <row r="1797" spans="1:11" ht="22.5" x14ac:dyDescent="0.25">
      <c r="A1797" s="206">
        <v>71</v>
      </c>
      <c r="B1797" s="233" t="s">
        <v>3600</v>
      </c>
      <c r="C1797" s="234" t="s">
        <v>1557</v>
      </c>
      <c r="D1797" s="90">
        <v>0</v>
      </c>
      <c r="E1797" s="90">
        <v>0</v>
      </c>
      <c r="F1797" s="219">
        <v>350000000</v>
      </c>
      <c r="G1797" s="219">
        <v>150000000</v>
      </c>
      <c r="H1797" s="279"/>
      <c r="I1797" s="276" t="s">
        <v>4631</v>
      </c>
      <c r="J1797" s="92">
        <v>0</v>
      </c>
      <c r="K1797" s="206"/>
    </row>
    <row r="1798" spans="1:11" ht="22.5" x14ac:dyDescent="0.25">
      <c r="A1798" s="206">
        <v>72</v>
      </c>
      <c r="B1798" s="233" t="s">
        <v>3601</v>
      </c>
      <c r="C1798" s="234" t="s">
        <v>1558</v>
      </c>
      <c r="D1798" s="90">
        <v>0</v>
      </c>
      <c r="E1798" s="90">
        <v>0</v>
      </c>
      <c r="F1798" s="219">
        <v>1100000000</v>
      </c>
      <c r="G1798" s="218">
        <v>0</v>
      </c>
      <c r="H1798" s="279"/>
      <c r="I1798" s="276" t="s">
        <v>4631</v>
      </c>
      <c r="J1798" s="92">
        <v>0</v>
      </c>
      <c r="K1798" s="206"/>
    </row>
    <row r="1799" spans="1:11" x14ac:dyDescent="0.25">
      <c r="A1799" s="271"/>
      <c r="B1799" s="231" t="s">
        <v>3602</v>
      </c>
      <c r="C1799" s="232" t="s">
        <v>715</v>
      </c>
      <c r="D1799" s="88">
        <v>700000</v>
      </c>
      <c r="E1799" s="87">
        <v>0</v>
      </c>
      <c r="F1799" s="278">
        <v>4000000</v>
      </c>
      <c r="G1799" s="278">
        <v>5000000</v>
      </c>
      <c r="H1799" s="279"/>
      <c r="I1799" s="276"/>
      <c r="J1799" s="85"/>
      <c r="K1799" s="389"/>
    </row>
    <row r="1800" spans="1:11" ht="22.5" x14ac:dyDescent="0.25">
      <c r="A1800" s="206">
        <v>73</v>
      </c>
      <c r="B1800" s="233" t="s">
        <v>3603</v>
      </c>
      <c r="C1800" s="234" t="s">
        <v>1559</v>
      </c>
      <c r="D1800" s="91">
        <v>700000</v>
      </c>
      <c r="E1800" s="90">
        <v>0</v>
      </c>
      <c r="F1800" s="219">
        <v>2000000</v>
      </c>
      <c r="G1800" s="219">
        <v>3000000</v>
      </c>
      <c r="H1800" s="279"/>
      <c r="I1800" s="276" t="s">
        <v>4631</v>
      </c>
      <c r="J1800" s="89" t="s">
        <v>16</v>
      </c>
      <c r="K1800" s="206"/>
    </row>
    <row r="1801" spans="1:11" ht="22.5" x14ac:dyDescent="0.25">
      <c r="A1801" s="206">
        <v>74</v>
      </c>
      <c r="B1801" s="233" t="s">
        <v>3604</v>
      </c>
      <c r="C1801" s="234" t="s">
        <v>1560</v>
      </c>
      <c r="D1801" s="90">
        <v>0</v>
      </c>
      <c r="E1801" s="90">
        <v>0</v>
      </c>
      <c r="F1801" s="219">
        <v>2000000</v>
      </c>
      <c r="G1801" s="219">
        <v>2000000</v>
      </c>
      <c r="H1801" s="279"/>
      <c r="I1801" s="276" t="s">
        <v>4631</v>
      </c>
      <c r="J1801" s="92">
        <v>0</v>
      </c>
      <c r="K1801" s="206"/>
    </row>
    <row r="1802" spans="1:11" x14ac:dyDescent="0.25">
      <c r="A1802" s="208" t="s">
        <v>294</v>
      </c>
      <c r="B1802" s="52"/>
      <c r="C1802" s="237"/>
      <c r="D1802" s="93">
        <v>460547562.93000001</v>
      </c>
      <c r="E1802" s="93">
        <v>15000000</v>
      </c>
      <c r="F1802" s="281">
        <v>2135500000</v>
      </c>
      <c r="G1802" s="281">
        <v>2010000000</v>
      </c>
      <c r="H1802" s="281"/>
      <c r="I1802" s="276"/>
      <c r="J1802" s="94"/>
      <c r="K1802" s="391"/>
    </row>
    <row r="1803" spans="1:11" x14ac:dyDescent="0.25">
      <c r="A1803" s="270"/>
      <c r="B1803" s="235" t="s">
        <v>295</v>
      </c>
      <c r="C1803" s="236"/>
      <c r="D1803" s="86"/>
      <c r="E1803" s="86"/>
      <c r="F1803" s="277"/>
      <c r="G1803" s="277"/>
      <c r="H1803" s="279"/>
      <c r="I1803" s="276"/>
      <c r="J1803" s="86"/>
      <c r="K1803" s="390"/>
    </row>
    <row r="1804" spans="1:11" x14ac:dyDescent="0.25">
      <c r="A1804" s="208" t="s">
        <v>294</v>
      </c>
      <c r="B1804" s="52"/>
      <c r="C1804" s="237"/>
      <c r="D1804" s="95"/>
      <c r="E1804" s="95"/>
      <c r="F1804" s="220"/>
      <c r="G1804" s="282">
        <v>0</v>
      </c>
      <c r="H1804" s="279"/>
      <c r="I1804" s="276"/>
      <c r="J1804" s="97"/>
      <c r="K1804" s="207"/>
    </row>
    <row r="1805" spans="1:11" ht="21" x14ac:dyDescent="0.25">
      <c r="A1805" s="208" t="s">
        <v>296</v>
      </c>
      <c r="B1805" s="52"/>
      <c r="C1805" s="237"/>
      <c r="D1805" s="88">
        <v>460547562.93000001</v>
      </c>
      <c r="E1805" s="88">
        <v>15000000</v>
      </c>
      <c r="F1805" s="278">
        <v>2135500000</v>
      </c>
      <c r="G1805" s="278">
        <v>2010000000</v>
      </c>
      <c r="H1805" s="278">
        <f>SUM(H1722:H1804)</f>
        <v>1355000000</v>
      </c>
      <c r="I1805" s="276"/>
      <c r="J1805" s="97"/>
      <c r="K1805" s="207"/>
    </row>
    <row r="1806" spans="1:11" x14ac:dyDescent="0.25">
      <c r="A1806" s="269">
        <v>83</v>
      </c>
      <c r="B1806" s="589" t="s">
        <v>1561</v>
      </c>
      <c r="C1806" s="590"/>
      <c r="D1806" s="590"/>
      <c r="E1806" s="590"/>
      <c r="F1806" s="590"/>
      <c r="G1806" s="591"/>
      <c r="H1806" s="279"/>
      <c r="I1806" s="276"/>
      <c r="J1806" s="85"/>
      <c r="K1806" s="389"/>
    </row>
    <row r="1807" spans="1:11" x14ac:dyDescent="0.25">
      <c r="A1807" s="270"/>
      <c r="B1807" s="592" t="s">
        <v>255</v>
      </c>
      <c r="C1807" s="593"/>
      <c r="D1807" s="86"/>
      <c r="E1807" s="86"/>
      <c r="F1807" s="277"/>
      <c r="G1807" s="277"/>
      <c r="H1807" s="279"/>
      <c r="I1807" s="276"/>
      <c r="J1807" s="86"/>
      <c r="K1807" s="390"/>
    </row>
    <row r="1808" spans="1:11" x14ac:dyDescent="0.25">
      <c r="A1808" s="271"/>
      <c r="B1808" s="231" t="s">
        <v>3605</v>
      </c>
      <c r="C1808" s="232" t="s">
        <v>1562</v>
      </c>
      <c r="D1808" s="88">
        <v>20000000</v>
      </c>
      <c r="E1808" s="87">
        <v>0</v>
      </c>
      <c r="F1808" s="278">
        <v>59000000</v>
      </c>
      <c r="G1808" s="278">
        <v>70000000</v>
      </c>
      <c r="H1808" s="279"/>
      <c r="I1808" s="276"/>
      <c r="J1808" s="85"/>
      <c r="K1808" s="389"/>
    </row>
    <row r="1809" spans="1:11" ht="22.5" x14ac:dyDescent="0.25">
      <c r="A1809" s="206">
        <v>1</v>
      </c>
      <c r="B1809" s="233" t="s">
        <v>3606</v>
      </c>
      <c r="C1809" s="234" t="s">
        <v>1563</v>
      </c>
      <c r="D1809" s="90">
        <v>0</v>
      </c>
      <c r="E1809" s="90">
        <v>0</v>
      </c>
      <c r="F1809" s="219">
        <v>2750000</v>
      </c>
      <c r="G1809" s="219">
        <v>3000000</v>
      </c>
      <c r="H1809" s="279"/>
      <c r="I1809" s="276" t="s">
        <v>4631</v>
      </c>
      <c r="J1809" s="89" t="s">
        <v>16</v>
      </c>
      <c r="K1809" s="206"/>
    </row>
    <row r="1810" spans="1:11" ht="22.5" x14ac:dyDescent="0.25">
      <c r="A1810" s="206">
        <v>2</v>
      </c>
      <c r="B1810" s="233" t="s">
        <v>3607</v>
      </c>
      <c r="C1810" s="234" t="s">
        <v>1564</v>
      </c>
      <c r="D1810" s="91">
        <v>15000000</v>
      </c>
      <c r="E1810" s="90">
        <v>0</v>
      </c>
      <c r="F1810" s="219">
        <v>7000000</v>
      </c>
      <c r="G1810" s="219">
        <v>10000000</v>
      </c>
      <c r="H1810" s="279"/>
      <c r="I1810" s="276" t="s">
        <v>4631</v>
      </c>
      <c r="J1810" s="89" t="s">
        <v>16</v>
      </c>
      <c r="K1810" s="206"/>
    </row>
    <row r="1811" spans="1:11" ht="22.5" x14ac:dyDescent="0.25">
      <c r="A1811" s="206">
        <v>3</v>
      </c>
      <c r="B1811" s="233" t="s">
        <v>3608</v>
      </c>
      <c r="C1811" s="234" t="s">
        <v>1565</v>
      </c>
      <c r="D1811" s="90">
        <v>0</v>
      </c>
      <c r="E1811" s="90">
        <v>0</v>
      </c>
      <c r="F1811" s="219">
        <v>2125000</v>
      </c>
      <c r="G1811" s="219">
        <v>2000000</v>
      </c>
      <c r="H1811" s="279"/>
      <c r="I1811" s="276" t="s">
        <v>4631</v>
      </c>
      <c r="J1811" s="89" t="s">
        <v>16</v>
      </c>
      <c r="K1811" s="206"/>
    </row>
    <row r="1812" spans="1:11" ht="22.5" x14ac:dyDescent="0.25">
      <c r="A1812" s="206">
        <v>4</v>
      </c>
      <c r="B1812" s="233" t="s">
        <v>3609</v>
      </c>
      <c r="C1812" s="234" t="s">
        <v>1304</v>
      </c>
      <c r="D1812" s="91">
        <v>5000000</v>
      </c>
      <c r="E1812" s="90">
        <v>0</v>
      </c>
      <c r="F1812" s="219">
        <v>3000000</v>
      </c>
      <c r="G1812" s="219">
        <v>2000000</v>
      </c>
      <c r="H1812" s="279"/>
      <c r="I1812" s="276" t="s">
        <v>4631</v>
      </c>
      <c r="J1812" s="89" t="s">
        <v>16</v>
      </c>
      <c r="K1812" s="206"/>
    </row>
    <row r="1813" spans="1:11" ht="22.5" x14ac:dyDescent="0.25">
      <c r="A1813" s="206">
        <v>5</v>
      </c>
      <c r="B1813" s="233" t="s">
        <v>3610</v>
      </c>
      <c r="C1813" s="234" t="s">
        <v>1566</v>
      </c>
      <c r="D1813" s="90">
        <v>0</v>
      </c>
      <c r="E1813" s="90">
        <v>0</v>
      </c>
      <c r="F1813" s="218">
        <v>0</v>
      </c>
      <c r="G1813" s="219">
        <v>5000000</v>
      </c>
      <c r="H1813" s="279"/>
      <c r="I1813" s="276" t="s">
        <v>4631</v>
      </c>
      <c r="J1813" s="89" t="s">
        <v>16</v>
      </c>
      <c r="K1813" s="206"/>
    </row>
    <row r="1814" spans="1:11" ht="22.5" x14ac:dyDescent="0.25">
      <c r="A1814" s="206">
        <v>8</v>
      </c>
      <c r="B1814" s="233" t="s">
        <v>3611</v>
      </c>
      <c r="C1814" s="234" t="s">
        <v>1567</v>
      </c>
      <c r="D1814" s="90">
        <v>0</v>
      </c>
      <c r="E1814" s="90">
        <v>0</v>
      </c>
      <c r="F1814" s="219">
        <v>250000</v>
      </c>
      <c r="G1814" s="219">
        <v>1000000</v>
      </c>
      <c r="H1814" s="279"/>
      <c r="I1814" s="276" t="s">
        <v>4631</v>
      </c>
      <c r="J1814" s="89" t="s">
        <v>16</v>
      </c>
      <c r="K1814" s="206"/>
    </row>
    <row r="1815" spans="1:11" ht="22.5" x14ac:dyDescent="0.25">
      <c r="A1815" s="206">
        <v>10</v>
      </c>
      <c r="B1815" s="233" t="s">
        <v>3612</v>
      </c>
      <c r="C1815" s="234" t="s">
        <v>1568</v>
      </c>
      <c r="D1815" s="90">
        <v>0</v>
      </c>
      <c r="E1815" s="90">
        <v>0</v>
      </c>
      <c r="F1815" s="219">
        <v>125000</v>
      </c>
      <c r="G1815" s="219">
        <v>1000000</v>
      </c>
      <c r="H1815" s="279"/>
      <c r="I1815" s="276" t="s">
        <v>4631</v>
      </c>
      <c r="J1815" s="89" t="s">
        <v>16</v>
      </c>
      <c r="K1815" s="206"/>
    </row>
    <row r="1816" spans="1:11" ht="22.5" x14ac:dyDescent="0.25">
      <c r="A1816" s="206">
        <v>12</v>
      </c>
      <c r="B1816" s="233" t="s">
        <v>3613</v>
      </c>
      <c r="C1816" s="234" t="s">
        <v>1569</v>
      </c>
      <c r="D1816" s="90">
        <v>0</v>
      </c>
      <c r="E1816" s="90">
        <v>0</v>
      </c>
      <c r="F1816" s="219">
        <v>125000</v>
      </c>
      <c r="G1816" s="219">
        <v>1000000</v>
      </c>
      <c r="H1816" s="279"/>
      <c r="I1816" s="276" t="s">
        <v>4631</v>
      </c>
      <c r="J1816" s="89" t="s">
        <v>16</v>
      </c>
      <c r="K1816" s="206"/>
    </row>
    <row r="1817" spans="1:11" ht="22.5" x14ac:dyDescent="0.25">
      <c r="A1817" s="206">
        <v>13</v>
      </c>
      <c r="B1817" s="233" t="s">
        <v>3614</v>
      </c>
      <c r="C1817" s="234" t="s">
        <v>1570</v>
      </c>
      <c r="D1817" s="90">
        <v>0</v>
      </c>
      <c r="E1817" s="90">
        <v>0</v>
      </c>
      <c r="F1817" s="219">
        <v>5000000</v>
      </c>
      <c r="G1817" s="219">
        <v>3000000</v>
      </c>
      <c r="H1817" s="279"/>
      <c r="I1817" s="276" t="s">
        <v>4631</v>
      </c>
      <c r="J1817" s="89" t="s">
        <v>16</v>
      </c>
      <c r="K1817" s="206"/>
    </row>
    <row r="1818" spans="1:11" ht="22.5" x14ac:dyDescent="0.25">
      <c r="A1818" s="206">
        <v>14</v>
      </c>
      <c r="B1818" s="233" t="s">
        <v>3615</v>
      </c>
      <c r="C1818" s="234" t="s">
        <v>1571</v>
      </c>
      <c r="D1818" s="90">
        <v>0</v>
      </c>
      <c r="E1818" s="90">
        <v>0</v>
      </c>
      <c r="F1818" s="219">
        <v>2500000</v>
      </c>
      <c r="G1818" s="219">
        <v>2000000</v>
      </c>
      <c r="H1818" s="279"/>
      <c r="I1818" s="276" t="s">
        <v>4631</v>
      </c>
      <c r="J1818" s="89" t="s">
        <v>16</v>
      </c>
      <c r="K1818" s="206"/>
    </row>
    <row r="1819" spans="1:11" ht="22.5" x14ac:dyDescent="0.25">
      <c r="A1819" s="206">
        <v>16</v>
      </c>
      <c r="B1819" s="233" t="s">
        <v>3616</v>
      </c>
      <c r="C1819" s="234" t="s">
        <v>1572</v>
      </c>
      <c r="D1819" s="90">
        <v>0</v>
      </c>
      <c r="E1819" s="90">
        <v>0</v>
      </c>
      <c r="F1819" s="219">
        <v>1000000</v>
      </c>
      <c r="G1819" s="219">
        <v>4000000</v>
      </c>
      <c r="H1819" s="279"/>
      <c r="I1819" s="276" t="s">
        <v>4631</v>
      </c>
      <c r="J1819" s="89" t="s">
        <v>16</v>
      </c>
      <c r="K1819" s="206"/>
    </row>
    <row r="1820" spans="1:11" ht="22.5" x14ac:dyDescent="0.25">
      <c r="A1820" s="206">
        <v>17</v>
      </c>
      <c r="B1820" s="233" t="s">
        <v>3617</v>
      </c>
      <c r="C1820" s="234" t="s">
        <v>1573</v>
      </c>
      <c r="D1820" s="90">
        <v>0</v>
      </c>
      <c r="E1820" s="90">
        <v>0</v>
      </c>
      <c r="F1820" s="219">
        <v>2000000</v>
      </c>
      <c r="G1820" s="219">
        <v>2000000</v>
      </c>
      <c r="H1820" s="279"/>
      <c r="I1820" s="276" t="s">
        <v>4631</v>
      </c>
      <c r="J1820" s="89" t="s">
        <v>16</v>
      </c>
      <c r="K1820" s="206"/>
    </row>
    <row r="1821" spans="1:11" ht="22.5" x14ac:dyDescent="0.25">
      <c r="A1821" s="206">
        <v>18</v>
      </c>
      <c r="B1821" s="233" t="s">
        <v>3618</v>
      </c>
      <c r="C1821" s="234" t="s">
        <v>1574</v>
      </c>
      <c r="D1821" s="90">
        <v>0</v>
      </c>
      <c r="E1821" s="90">
        <v>0</v>
      </c>
      <c r="F1821" s="219">
        <v>500000</v>
      </c>
      <c r="G1821" s="219">
        <v>1000000</v>
      </c>
      <c r="H1821" s="279"/>
      <c r="I1821" s="276" t="s">
        <v>4631</v>
      </c>
      <c r="J1821" s="89" t="s">
        <v>16</v>
      </c>
      <c r="K1821" s="206"/>
    </row>
    <row r="1822" spans="1:11" ht="22.5" x14ac:dyDescent="0.25">
      <c r="A1822" s="206">
        <v>20</v>
      </c>
      <c r="B1822" s="233" t="s">
        <v>3619</v>
      </c>
      <c r="C1822" s="234" t="s">
        <v>1575</v>
      </c>
      <c r="D1822" s="90">
        <v>0</v>
      </c>
      <c r="E1822" s="90">
        <v>0</v>
      </c>
      <c r="F1822" s="219">
        <v>5000000</v>
      </c>
      <c r="G1822" s="219">
        <v>8000000</v>
      </c>
      <c r="H1822" s="279"/>
      <c r="I1822" s="276" t="s">
        <v>4631</v>
      </c>
      <c r="J1822" s="89" t="s">
        <v>16</v>
      </c>
      <c r="K1822" s="206"/>
    </row>
    <row r="1823" spans="1:11" ht="22.5" x14ac:dyDescent="0.25">
      <c r="A1823" s="206">
        <v>23</v>
      </c>
      <c r="B1823" s="233" t="s">
        <v>3620</v>
      </c>
      <c r="C1823" s="234" t="s">
        <v>1576</v>
      </c>
      <c r="D1823" s="90">
        <v>0</v>
      </c>
      <c r="E1823" s="90">
        <v>0</v>
      </c>
      <c r="F1823" s="219">
        <v>8250000</v>
      </c>
      <c r="G1823" s="219">
        <v>7000000</v>
      </c>
      <c r="H1823" s="279"/>
      <c r="I1823" s="276" t="s">
        <v>4631</v>
      </c>
      <c r="J1823" s="92">
        <v>0</v>
      </c>
      <c r="K1823" s="206"/>
    </row>
    <row r="1824" spans="1:11" ht="22.5" x14ac:dyDescent="0.25">
      <c r="A1824" s="206">
        <v>24</v>
      </c>
      <c r="B1824" s="233" t="s">
        <v>3621</v>
      </c>
      <c r="C1824" s="234" t="s">
        <v>1577</v>
      </c>
      <c r="D1824" s="90">
        <v>0</v>
      </c>
      <c r="E1824" s="90">
        <v>0</v>
      </c>
      <c r="F1824" s="219">
        <v>2250000</v>
      </c>
      <c r="G1824" s="219">
        <v>5000000</v>
      </c>
      <c r="H1824" s="279"/>
      <c r="I1824" s="276" t="s">
        <v>4631</v>
      </c>
      <c r="J1824" s="92">
        <v>0</v>
      </c>
      <c r="K1824" s="206"/>
    </row>
    <row r="1825" spans="1:11" ht="22.5" x14ac:dyDescent="0.25">
      <c r="A1825" s="206">
        <v>25</v>
      </c>
      <c r="B1825" s="233" t="s">
        <v>3622</v>
      </c>
      <c r="C1825" s="234" t="s">
        <v>1578</v>
      </c>
      <c r="D1825" s="90">
        <v>0</v>
      </c>
      <c r="E1825" s="90">
        <v>0</v>
      </c>
      <c r="F1825" s="219">
        <v>3000000</v>
      </c>
      <c r="G1825" s="219">
        <v>3000000</v>
      </c>
      <c r="H1825" s="279"/>
      <c r="I1825" s="276" t="s">
        <v>4631</v>
      </c>
      <c r="J1825" s="92">
        <v>0</v>
      </c>
      <c r="K1825" s="206"/>
    </row>
    <row r="1826" spans="1:11" ht="22.5" x14ac:dyDescent="0.25">
      <c r="A1826" s="206">
        <v>29</v>
      </c>
      <c r="B1826" s="233" t="s">
        <v>3623</v>
      </c>
      <c r="C1826" s="234" t="s">
        <v>1579</v>
      </c>
      <c r="D1826" s="90">
        <v>0</v>
      </c>
      <c r="E1826" s="90">
        <v>0</v>
      </c>
      <c r="F1826" s="219">
        <v>14125000</v>
      </c>
      <c r="G1826" s="219">
        <v>10000000</v>
      </c>
      <c r="H1826" s="279"/>
      <c r="I1826" s="276" t="s">
        <v>4631</v>
      </c>
      <c r="J1826" s="92">
        <v>0</v>
      </c>
      <c r="K1826" s="206"/>
    </row>
    <row r="1827" spans="1:11" x14ac:dyDescent="0.25">
      <c r="A1827" s="271"/>
      <c r="B1827" s="231" t="s">
        <v>3624</v>
      </c>
      <c r="C1827" s="232" t="s">
        <v>1580</v>
      </c>
      <c r="D1827" s="88">
        <v>18000000</v>
      </c>
      <c r="E1827" s="87">
        <v>0</v>
      </c>
      <c r="F1827" s="278">
        <v>6000000</v>
      </c>
      <c r="G1827" s="278">
        <v>10000000</v>
      </c>
      <c r="H1827" s="279"/>
      <c r="I1827" s="276"/>
      <c r="J1827" s="85"/>
      <c r="K1827" s="389"/>
    </row>
    <row r="1828" spans="1:11" ht="22.5" x14ac:dyDescent="0.25">
      <c r="A1828" s="206">
        <v>31</v>
      </c>
      <c r="B1828" s="233" t="s">
        <v>3625</v>
      </c>
      <c r="C1828" s="234" t="s">
        <v>1581</v>
      </c>
      <c r="D1828" s="91">
        <v>18000000</v>
      </c>
      <c r="E1828" s="90">
        <v>0</v>
      </c>
      <c r="F1828" s="219">
        <v>6000000</v>
      </c>
      <c r="G1828" s="219">
        <v>10000000</v>
      </c>
      <c r="H1828" s="279"/>
      <c r="I1828" s="276" t="s">
        <v>4631</v>
      </c>
      <c r="J1828" s="92">
        <v>0</v>
      </c>
      <c r="K1828" s="206"/>
    </row>
    <row r="1829" spans="1:11" x14ac:dyDescent="0.25">
      <c r="A1829" s="271"/>
      <c r="B1829" s="231" t="s">
        <v>3626</v>
      </c>
      <c r="C1829" s="232" t="s">
        <v>1584</v>
      </c>
      <c r="D1829" s="87">
        <v>0</v>
      </c>
      <c r="E1829" s="87">
        <v>0</v>
      </c>
      <c r="F1829" s="278">
        <v>200000000</v>
      </c>
      <c r="G1829" s="278">
        <v>314375000</v>
      </c>
      <c r="H1829" s="279"/>
      <c r="I1829" s="276"/>
      <c r="J1829" s="85"/>
      <c r="K1829" s="389"/>
    </row>
    <row r="1830" spans="1:11" ht="21" customHeight="1" x14ac:dyDescent="0.25">
      <c r="A1830" s="206">
        <v>40</v>
      </c>
      <c r="B1830" s="233" t="s">
        <v>3627</v>
      </c>
      <c r="C1830" s="234" t="s">
        <v>1584</v>
      </c>
      <c r="D1830" s="90">
        <v>0</v>
      </c>
      <c r="E1830" s="90">
        <v>0</v>
      </c>
      <c r="F1830" s="219">
        <v>200000000</v>
      </c>
      <c r="G1830" s="219">
        <v>251500000</v>
      </c>
      <c r="H1830" s="286">
        <f>G1830</f>
        <v>251500000</v>
      </c>
      <c r="I1830" s="276"/>
      <c r="J1830" s="276" t="s">
        <v>5898</v>
      </c>
      <c r="K1830" s="396" t="s">
        <v>7268</v>
      </c>
    </row>
    <row r="1831" spans="1:11" ht="22.5" x14ac:dyDescent="0.25">
      <c r="A1831" s="206">
        <v>41</v>
      </c>
      <c r="B1831" s="233" t="s">
        <v>3628</v>
      </c>
      <c r="C1831" s="234" t="s">
        <v>1585</v>
      </c>
      <c r="D1831" s="90">
        <v>0</v>
      </c>
      <c r="E1831" s="90">
        <v>0</v>
      </c>
      <c r="F1831" s="218">
        <v>0</v>
      </c>
      <c r="G1831" s="219">
        <v>62875000</v>
      </c>
      <c r="H1831" s="279"/>
      <c r="I1831" s="276" t="s">
        <v>4631</v>
      </c>
      <c r="J1831" s="92">
        <v>0</v>
      </c>
      <c r="K1831" s="206"/>
    </row>
    <row r="1832" spans="1:11" x14ac:dyDescent="0.25">
      <c r="A1832" s="208" t="s">
        <v>294</v>
      </c>
      <c r="B1832" s="52"/>
      <c r="C1832" s="237"/>
      <c r="D1832" s="93">
        <v>845811902.45000005</v>
      </c>
      <c r="E1832" s="93">
        <v>1429311700</v>
      </c>
      <c r="F1832" s="281">
        <v>265000000</v>
      </c>
      <c r="G1832" s="281">
        <v>394375000</v>
      </c>
      <c r="H1832" s="279"/>
      <c r="I1832" s="276"/>
      <c r="J1832" s="94"/>
      <c r="K1832" s="391"/>
    </row>
    <row r="1833" spans="1:11" x14ac:dyDescent="0.25">
      <c r="A1833" s="270"/>
      <c r="B1833" s="235" t="s">
        <v>295</v>
      </c>
      <c r="C1833" s="236"/>
      <c r="D1833" s="86"/>
      <c r="E1833" s="86"/>
      <c r="F1833" s="277"/>
      <c r="G1833" s="277"/>
      <c r="H1833" s="279"/>
      <c r="I1833" s="276"/>
      <c r="J1833" s="86"/>
      <c r="K1833" s="390"/>
    </row>
    <row r="1834" spans="1:11" x14ac:dyDescent="0.25">
      <c r="A1834" s="601" t="s">
        <v>294</v>
      </c>
      <c r="B1834" s="602"/>
      <c r="C1834" s="237"/>
      <c r="D1834" s="95"/>
      <c r="E1834" s="95"/>
      <c r="F1834" s="220"/>
      <c r="G1834" s="282">
        <v>0</v>
      </c>
      <c r="H1834" s="279"/>
      <c r="I1834" s="276"/>
      <c r="J1834" s="97"/>
      <c r="K1834" s="207"/>
    </row>
    <row r="1835" spans="1:11" x14ac:dyDescent="0.25">
      <c r="A1835" s="622" t="s">
        <v>296</v>
      </c>
      <c r="B1835" s="623"/>
      <c r="C1835" s="237"/>
      <c r="D1835" s="88">
        <v>845811902.45000005</v>
      </c>
      <c r="E1835" s="88">
        <v>1429311700</v>
      </c>
      <c r="F1835" s="278">
        <v>265000000</v>
      </c>
      <c r="G1835" s="278">
        <v>394375000</v>
      </c>
      <c r="H1835" s="278">
        <f>SUM(H1809:H1832)</f>
        <v>251500000</v>
      </c>
      <c r="I1835" s="276"/>
      <c r="J1835" s="97"/>
      <c r="K1835" s="207"/>
    </row>
    <row r="1836" spans="1:11" x14ac:dyDescent="0.25">
      <c r="A1836" s="269">
        <v>84</v>
      </c>
      <c r="B1836" s="589" t="s">
        <v>1586</v>
      </c>
      <c r="C1836" s="590"/>
      <c r="D1836" s="590"/>
      <c r="E1836" s="590"/>
      <c r="F1836" s="590"/>
      <c r="G1836" s="591"/>
      <c r="H1836" s="279"/>
      <c r="I1836" s="276"/>
      <c r="J1836" s="85"/>
      <c r="K1836" s="389"/>
    </row>
    <row r="1837" spans="1:11" x14ac:dyDescent="0.25">
      <c r="A1837" s="270"/>
      <c r="B1837" s="592" t="s">
        <v>255</v>
      </c>
      <c r="C1837" s="593"/>
      <c r="D1837" s="86"/>
      <c r="E1837" s="86"/>
      <c r="F1837" s="277"/>
      <c r="G1837" s="277"/>
      <c r="H1837" s="279"/>
      <c r="I1837" s="276"/>
      <c r="J1837" s="86"/>
      <c r="K1837" s="390"/>
    </row>
    <row r="1838" spans="1:11" x14ac:dyDescent="0.25">
      <c r="A1838" s="271"/>
      <c r="B1838" s="231" t="s">
        <v>3629</v>
      </c>
      <c r="C1838" s="232" t="s">
        <v>345</v>
      </c>
      <c r="D1838" s="87">
        <v>0</v>
      </c>
      <c r="E1838" s="88">
        <v>147470633.97</v>
      </c>
      <c r="F1838" s="278">
        <v>170000000</v>
      </c>
      <c r="G1838" s="278">
        <v>150000000</v>
      </c>
      <c r="H1838" s="279"/>
      <c r="I1838" s="276"/>
      <c r="J1838" s="85"/>
      <c r="K1838" s="389"/>
    </row>
    <row r="1839" spans="1:11" ht="22.5" x14ac:dyDescent="0.25">
      <c r="A1839" s="206">
        <v>1</v>
      </c>
      <c r="B1839" s="233" t="s">
        <v>3630</v>
      </c>
      <c r="C1839" s="234" t="s">
        <v>1587</v>
      </c>
      <c r="D1839" s="90">
        <v>0</v>
      </c>
      <c r="E1839" s="90">
        <v>0</v>
      </c>
      <c r="F1839" s="218">
        <v>0</v>
      </c>
      <c r="G1839" s="219">
        <v>30000000</v>
      </c>
      <c r="H1839" s="279"/>
      <c r="I1839" s="276" t="s">
        <v>4631</v>
      </c>
      <c r="J1839" s="89" t="s">
        <v>16</v>
      </c>
      <c r="K1839" s="206"/>
    </row>
    <row r="1840" spans="1:11" ht="24.6" customHeight="1" x14ac:dyDescent="0.25">
      <c r="A1840" s="206">
        <v>2</v>
      </c>
      <c r="B1840" s="233" t="s">
        <v>3631</v>
      </c>
      <c r="C1840" s="234" t="s">
        <v>1588</v>
      </c>
      <c r="D1840" s="90">
        <v>0</v>
      </c>
      <c r="E1840" s="91">
        <v>147470633.97</v>
      </c>
      <c r="F1840" s="219">
        <v>170000000</v>
      </c>
      <c r="G1840" s="219">
        <v>120000000</v>
      </c>
      <c r="H1840" s="286">
        <f>G1840</f>
        <v>120000000</v>
      </c>
      <c r="I1840" s="276"/>
      <c r="J1840" s="276" t="s">
        <v>5898</v>
      </c>
      <c r="K1840" s="396" t="s">
        <v>5898</v>
      </c>
    </row>
    <row r="1841" spans="1:11" x14ac:dyDescent="0.25">
      <c r="A1841" s="271"/>
      <c r="B1841" s="231" t="s">
        <v>3632</v>
      </c>
      <c r="C1841" s="232" t="s">
        <v>265</v>
      </c>
      <c r="D1841" s="87">
        <v>0</v>
      </c>
      <c r="E1841" s="87">
        <v>0</v>
      </c>
      <c r="F1841" s="280">
        <v>0</v>
      </c>
      <c r="G1841" s="278">
        <v>20000000</v>
      </c>
      <c r="H1841" s="279"/>
      <c r="I1841" s="276"/>
      <c r="J1841" s="85"/>
      <c r="K1841" s="397"/>
    </row>
    <row r="1842" spans="1:11" ht="22.5" x14ac:dyDescent="0.25">
      <c r="A1842" s="206">
        <v>4</v>
      </c>
      <c r="B1842" s="233" t="s">
        <v>3633</v>
      </c>
      <c r="C1842" s="234" t="s">
        <v>1589</v>
      </c>
      <c r="D1842" s="90">
        <v>0</v>
      </c>
      <c r="E1842" s="90">
        <v>0</v>
      </c>
      <c r="F1842" s="218">
        <v>0</v>
      </c>
      <c r="G1842" s="219">
        <v>20000000</v>
      </c>
      <c r="H1842" s="279"/>
      <c r="I1842" s="276" t="s">
        <v>4631</v>
      </c>
      <c r="J1842" s="92">
        <v>0</v>
      </c>
      <c r="K1842" s="398"/>
    </row>
    <row r="1843" spans="1:11" x14ac:dyDescent="0.25">
      <c r="A1843" s="271"/>
      <c r="B1843" s="231" t="s">
        <v>3634</v>
      </c>
      <c r="C1843" s="232" t="s">
        <v>1590</v>
      </c>
      <c r="D1843" s="87">
        <v>0</v>
      </c>
      <c r="E1843" s="87">
        <v>0</v>
      </c>
      <c r="F1843" s="278">
        <v>110000000</v>
      </c>
      <c r="G1843" s="278">
        <v>50000000</v>
      </c>
      <c r="H1843" s="279"/>
      <c r="I1843" s="276"/>
      <c r="J1843" s="85"/>
      <c r="K1843" s="397"/>
    </row>
    <row r="1844" spans="1:11" ht="22.5" x14ac:dyDescent="0.25">
      <c r="A1844" s="206">
        <v>5</v>
      </c>
      <c r="B1844" s="233" t="s">
        <v>3635</v>
      </c>
      <c r="C1844" s="234" t="s">
        <v>1591</v>
      </c>
      <c r="D1844" s="90">
        <v>0</v>
      </c>
      <c r="E1844" s="90">
        <v>0</v>
      </c>
      <c r="F1844" s="219">
        <v>95000000</v>
      </c>
      <c r="G1844" s="219">
        <v>35000000</v>
      </c>
      <c r="H1844" s="279"/>
      <c r="I1844" s="276" t="s">
        <v>4631</v>
      </c>
      <c r="J1844" s="89" t="s">
        <v>16</v>
      </c>
      <c r="K1844" s="398"/>
    </row>
    <row r="1845" spans="1:11" ht="27" customHeight="1" x14ac:dyDescent="0.25">
      <c r="A1845" s="206">
        <v>6</v>
      </c>
      <c r="B1845" s="233" t="s">
        <v>3636</v>
      </c>
      <c r="C1845" s="234" t="s">
        <v>1592</v>
      </c>
      <c r="D1845" s="90">
        <v>0</v>
      </c>
      <c r="E1845" s="90">
        <v>0</v>
      </c>
      <c r="F1845" s="219">
        <v>15000000</v>
      </c>
      <c r="G1845" s="219">
        <v>15000000</v>
      </c>
      <c r="H1845" s="286">
        <f>G1845</f>
        <v>15000000</v>
      </c>
      <c r="I1845" s="276"/>
      <c r="J1845" s="276" t="s">
        <v>6064</v>
      </c>
      <c r="K1845" s="396" t="s">
        <v>6064</v>
      </c>
    </row>
    <row r="1846" spans="1:11" x14ac:dyDescent="0.25">
      <c r="A1846" s="271"/>
      <c r="B1846" s="231" t="s">
        <v>3637</v>
      </c>
      <c r="C1846" s="232" t="s">
        <v>664</v>
      </c>
      <c r="D1846" s="88">
        <v>309000</v>
      </c>
      <c r="E1846" s="87">
        <v>0</v>
      </c>
      <c r="F1846" s="278">
        <v>10000000</v>
      </c>
      <c r="G1846" s="278">
        <v>30000000</v>
      </c>
      <c r="H1846" s="279"/>
      <c r="I1846" s="276"/>
      <c r="J1846" s="85"/>
      <c r="K1846" s="389"/>
    </row>
    <row r="1847" spans="1:11" ht="22.5" x14ac:dyDescent="0.25">
      <c r="A1847" s="206">
        <v>7</v>
      </c>
      <c r="B1847" s="233" t="s">
        <v>3638</v>
      </c>
      <c r="C1847" s="234" t="s">
        <v>1593</v>
      </c>
      <c r="D1847" s="91">
        <v>309000</v>
      </c>
      <c r="E1847" s="90">
        <v>0</v>
      </c>
      <c r="F1847" s="219">
        <v>10000000</v>
      </c>
      <c r="G1847" s="219">
        <v>30000000</v>
      </c>
      <c r="H1847" s="279"/>
      <c r="I1847" s="276" t="s">
        <v>4631</v>
      </c>
      <c r="J1847" s="89" t="s">
        <v>16</v>
      </c>
      <c r="K1847" s="206"/>
    </row>
    <row r="1848" spans="1:11" x14ac:dyDescent="0.25">
      <c r="A1848" s="208" t="s">
        <v>294</v>
      </c>
      <c r="B1848" s="52"/>
      <c r="C1848" s="237"/>
      <c r="D1848" s="93">
        <v>309000</v>
      </c>
      <c r="E1848" s="93">
        <v>147470633.97</v>
      </c>
      <c r="F1848" s="281">
        <v>290000000</v>
      </c>
      <c r="G1848" s="281">
        <v>250000000</v>
      </c>
      <c r="H1848" s="279"/>
      <c r="I1848" s="276"/>
      <c r="J1848" s="94"/>
      <c r="K1848" s="391"/>
    </row>
    <row r="1849" spans="1:11" x14ac:dyDescent="0.25">
      <c r="A1849" s="270"/>
      <c r="B1849" s="235" t="s">
        <v>295</v>
      </c>
      <c r="C1849" s="236"/>
      <c r="D1849" s="86"/>
      <c r="E1849" s="86"/>
      <c r="F1849" s="277"/>
      <c r="G1849" s="277"/>
      <c r="H1849" s="279"/>
      <c r="I1849" s="276"/>
      <c r="J1849" s="86"/>
      <c r="K1849" s="390"/>
    </row>
    <row r="1850" spans="1:11" x14ac:dyDescent="0.25">
      <c r="A1850" s="208" t="s">
        <v>294</v>
      </c>
      <c r="B1850" s="52"/>
      <c r="C1850" s="237"/>
      <c r="D1850" s="95"/>
      <c r="E1850" s="95"/>
      <c r="F1850" s="220"/>
      <c r="G1850" s="282">
        <v>0</v>
      </c>
      <c r="H1850" s="279"/>
      <c r="I1850" s="276"/>
      <c r="J1850" s="97"/>
      <c r="K1850" s="207"/>
    </row>
    <row r="1851" spans="1:11" x14ac:dyDescent="0.25">
      <c r="A1851" s="601" t="s">
        <v>296</v>
      </c>
      <c r="B1851" s="602"/>
      <c r="C1851" s="237"/>
      <c r="D1851" s="88">
        <v>309000</v>
      </c>
      <c r="E1851" s="88">
        <v>147470633.97</v>
      </c>
      <c r="F1851" s="278">
        <v>290000000</v>
      </c>
      <c r="G1851" s="278">
        <v>250000000</v>
      </c>
      <c r="H1851" s="278">
        <f>SUM(H1838:H1850)</f>
        <v>135000000</v>
      </c>
      <c r="I1851" s="276"/>
      <c r="J1851" s="97"/>
      <c r="K1851" s="207"/>
    </row>
    <row r="1852" spans="1:11" x14ac:dyDescent="0.25">
      <c r="A1852" s="269">
        <v>85</v>
      </c>
      <c r="B1852" s="589" t="s">
        <v>1594</v>
      </c>
      <c r="C1852" s="590"/>
      <c r="D1852" s="590"/>
      <c r="E1852" s="590"/>
      <c r="F1852" s="590"/>
      <c r="G1852" s="591"/>
      <c r="H1852" s="279"/>
      <c r="I1852" s="276"/>
      <c r="J1852" s="85"/>
      <c r="K1852" s="389"/>
    </row>
    <row r="1853" spans="1:11" x14ac:dyDescent="0.25">
      <c r="A1853" s="270"/>
      <c r="B1853" s="592" t="s">
        <v>255</v>
      </c>
      <c r="C1853" s="593"/>
      <c r="D1853" s="86"/>
      <c r="E1853" s="86"/>
      <c r="F1853" s="277"/>
      <c r="G1853" s="277"/>
      <c r="H1853" s="279"/>
      <c r="I1853" s="276"/>
      <c r="J1853" s="86"/>
      <c r="K1853" s="390"/>
    </row>
    <row r="1854" spans="1:11" x14ac:dyDescent="0.25">
      <c r="A1854" s="271"/>
      <c r="B1854" s="231" t="s">
        <v>3639</v>
      </c>
      <c r="C1854" s="232" t="s">
        <v>1595</v>
      </c>
      <c r="D1854" s="87">
        <v>0</v>
      </c>
      <c r="E1854" s="87">
        <v>0</v>
      </c>
      <c r="F1854" s="278">
        <v>1200000</v>
      </c>
      <c r="G1854" s="278">
        <v>1000000</v>
      </c>
      <c r="H1854" s="279"/>
      <c r="I1854" s="276"/>
      <c r="J1854" s="85"/>
      <c r="K1854" s="389"/>
    </row>
    <row r="1855" spans="1:11" ht="22.5" x14ac:dyDescent="0.25">
      <c r="A1855" s="206">
        <v>1</v>
      </c>
      <c r="B1855" s="233" t="s">
        <v>3640</v>
      </c>
      <c r="C1855" s="234" t="s">
        <v>1595</v>
      </c>
      <c r="D1855" s="90">
        <v>0</v>
      </c>
      <c r="E1855" s="90">
        <v>0</v>
      </c>
      <c r="F1855" s="219">
        <v>1200000</v>
      </c>
      <c r="G1855" s="219">
        <v>1000000</v>
      </c>
      <c r="H1855" s="279"/>
      <c r="I1855" s="276" t="s">
        <v>4631</v>
      </c>
      <c r="J1855" s="89" t="s">
        <v>16</v>
      </c>
      <c r="K1855" s="206"/>
    </row>
    <row r="1856" spans="1:11" x14ac:dyDescent="0.25">
      <c r="A1856" s="271"/>
      <c r="B1856" s="231" t="s">
        <v>3641</v>
      </c>
      <c r="C1856" s="232" t="s">
        <v>1596</v>
      </c>
      <c r="D1856" s="87">
        <v>0</v>
      </c>
      <c r="E1856" s="87">
        <v>0</v>
      </c>
      <c r="F1856" s="278">
        <v>800000</v>
      </c>
      <c r="G1856" s="278">
        <v>1100000</v>
      </c>
      <c r="H1856" s="279"/>
      <c r="I1856" s="276"/>
      <c r="J1856" s="85"/>
      <c r="K1856" s="389"/>
    </row>
    <row r="1857" spans="1:11" ht="22.5" x14ac:dyDescent="0.25">
      <c r="A1857" s="206">
        <v>2</v>
      </c>
      <c r="B1857" s="233" t="s">
        <v>3642</v>
      </c>
      <c r="C1857" s="234" t="s">
        <v>313</v>
      </c>
      <c r="D1857" s="90">
        <v>0</v>
      </c>
      <c r="E1857" s="90">
        <v>0</v>
      </c>
      <c r="F1857" s="219">
        <v>800000</v>
      </c>
      <c r="G1857" s="218">
        <v>0</v>
      </c>
      <c r="H1857" s="279"/>
      <c r="I1857" s="276" t="s">
        <v>6061</v>
      </c>
      <c r="J1857" s="89" t="s">
        <v>16</v>
      </c>
      <c r="K1857" s="206"/>
    </row>
    <row r="1858" spans="1:11" ht="22.5" x14ac:dyDescent="0.25">
      <c r="A1858" s="206">
        <v>3</v>
      </c>
      <c r="B1858" s="233" t="s">
        <v>3643</v>
      </c>
      <c r="C1858" s="234" t="s">
        <v>1597</v>
      </c>
      <c r="D1858" s="90">
        <v>0</v>
      </c>
      <c r="E1858" s="90">
        <v>0</v>
      </c>
      <c r="F1858" s="218">
        <v>0</v>
      </c>
      <c r="G1858" s="219">
        <v>500000</v>
      </c>
      <c r="H1858" s="279"/>
      <c r="I1858" s="276" t="s">
        <v>4631</v>
      </c>
      <c r="J1858" s="92">
        <v>0</v>
      </c>
      <c r="K1858" s="206"/>
    </row>
    <row r="1859" spans="1:11" ht="22.5" x14ac:dyDescent="0.25">
      <c r="A1859" s="206">
        <v>4</v>
      </c>
      <c r="B1859" s="233" t="s">
        <v>3644</v>
      </c>
      <c r="C1859" s="234" t="s">
        <v>1598</v>
      </c>
      <c r="D1859" s="90">
        <v>0</v>
      </c>
      <c r="E1859" s="90">
        <v>0</v>
      </c>
      <c r="F1859" s="218">
        <v>0</v>
      </c>
      <c r="G1859" s="219">
        <v>75000</v>
      </c>
      <c r="H1859" s="279"/>
      <c r="I1859" s="276" t="s">
        <v>4631</v>
      </c>
      <c r="J1859" s="92">
        <v>0</v>
      </c>
      <c r="K1859" s="206"/>
    </row>
    <row r="1860" spans="1:11" ht="22.5" x14ac:dyDescent="0.25">
      <c r="A1860" s="206">
        <v>5</v>
      </c>
      <c r="B1860" s="233" t="s">
        <v>3645</v>
      </c>
      <c r="C1860" s="234" t="s">
        <v>1599</v>
      </c>
      <c r="D1860" s="90">
        <v>0</v>
      </c>
      <c r="E1860" s="90">
        <v>0</v>
      </c>
      <c r="F1860" s="218">
        <v>0</v>
      </c>
      <c r="G1860" s="219">
        <v>325000</v>
      </c>
      <c r="H1860" s="279"/>
      <c r="I1860" s="276" t="s">
        <v>4631</v>
      </c>
      <c r="J1860" s="92">
        <v>0</v>
      </c>
      <c r="K1860" s="206"/>
    </row>
    <row r="1861" spans="1:11" ht="22.5" x14ac:dyDescent="0.25">
      <c r="A1861" s="206">
        <v>6</v>
      </c>
      <c r="B1861" s="233" t="s">
        <v>3646</v>
      </c>
      <c r="C1861" s="234" t="s">
        <v>1600</v>
      </c>
      <c r="D1861" s="90">
        <v>0</v>
      </c>
      <c r="E1861" s="90">
        <v>0</v>
      </c>
      <c r="F1861" s="218">
        <v>0</v>
      </c>
      <c r="G1861" s="219">
        <v>200000</v>
      </c>
      <c r="H1861" s="279"/>
      <c r="I1861" s="276" t="s">
        <v>4631</v>
      </c>
      <c r="J1861" s="92">
        <v>0</v>
      </c>
      <c r="K1861" s="206"/>
    </row>
    <row r="1862" spans="1:11" x14ac:dyDescent="0.25">
      <c r="A1862" s="208" t="s">
        <v>294</v>
      </c>
      <c r="B1862" s="52"/>
      <c r="C1862" s="237"/>
      <c r="D1862" s="96">
        <v>0</v>
      </c>
      <c r="E1862" s="96">
        <v>0</v>
      </c>
      <c r="F1862" s="281">
        <v>2000000</v>
      </c>
      <c r="G1862" s="281">
        <v>2100000</v>
      </c>
      <c r="H1862" s="279"/>
      <c r="I1862" s="276"/>
      <c r="J1862" s="94"/>
      <c r="K1862" s="391"/>
    </row>
    <row r="1863" spans="1:11" x14ac:dyDescent="0.25">
      <c r="A1863" s="270"/>
      <c r="B1863" s="235" t="s">
        <v>295</v>
      </c>
      <c r="C1863" s="236"/>
      <c r="D1863" s="86"/>
      <c r="E1863" s="86"/>
      <c r="F1863" s="277"/>
      <c r="G1863" s="277"/>
      <c r="H1863" s="279"/>
      <c r="I1863" s="276"/>
      <c r="J1863" s="86"/>
      <c r="K1863" s="390"/>
    </row>
    <row r="1864" spans="1:11" x14ac:dyDescent="0.25">
      <c r="A1864" s="272"/>
      <c r="B1864" s="238" t="s">
        <v>3647</v>
      </c>
      <c r="C1864" s="239" t="s">
        <v>1601</v>
      </c>
      <c r="D1864" s="98"/>
      <c r="E1864" s="98"/>
      <c r="F1864" s="283"/>
      <c r="G1864" s="284">
        <v>400000</v>
      </c>
      <c r="H1864" s="279"/>
      <c r="I1864" s="276"/>
      <c r="J1864" s="98"/>
      <c r="K1864" s="392"/>
    </row>
    <row r="1865" spans="1:11" x14ac:dyDescent="0.25">
      <c r="A1865" s="273"/>
      <c r="B1865" s="231" t="s">
        <v>3648</v>
      </c>
      <c r="C1865" s="232" t="s">
        <v>345</v>
      </c>
      <c r="D1865" s="85"/>
      <c r="E1865" s="85"/>
      <c r="F1865" s="285"/>
      <c r="G1865" s="278">
        <v>400000</v>
      </c>
      <c r="H1865" s="279"/>
      <c r="I1865" s="276"/>
      <c r="J1865" s="85"/>
      <c r="K1865" s="389"/>
    </row>
    <row r="1866" spans="1:11" ht="22.5" x14ac:dyDescent="0.25">
      <c r="A1866" s="206">
        <v>1</v>
      </c>
      <c r="B1866" s="233" t="s">
        <v>3649</v>
      </c>
      <c r="C1866" s="240" t="s">
        <v>1602</v>
      </c>
      <c r="D1866" s="97"/>
      <c r="E1866" s="97"/>
      <c r="F1866" s="29"/>
      <c r="G1866" s="219">
        <v>400000</v>
      </c>
      <c r="H1866" s="279"/>
      <c r="I1866" s="276" t="s">
        <v>4631</v>
      </c>
      <c r="J1866" s="92">
        <v>0</v>
      </c>
      <c r="K1866" s="206"/>
    </row>
    <row r="1867" spans="1:11" x14ac:dyDescent="0.25">
      <c r="A1867" s="208" t="s">
        <v>294</v>
      </c>
      <c r="B1867" s="52"/>
      <c r="C1867" s="237"/>
      <c r="D1867" s="95"/>
      <c r="E1867" s="95"/>
      <c r="F1867" s="220"/>
      <c r="G1867" s="281">
        <v>400000</v>
      </c>
      <c r="H1867" s="279"/>
      <c r="I1867" s="276"/>
      <c r="J1867" s="97"/>
      <c r="K1867" s="207"/>
    </row>
    <row r="1868" spans="1:11" x14ac:dyDescent="0.25">
      <c r="A1868" s="601" t="s">
        <v>296</v>
      </c>
      <c r="B1868" s="602"/>
      <c r="C1868" s="237"/>
      <c r="D1868" s="87">
        <v>0</v>
      </c>
      <c r="E1868" s="87">
        <v>0</v>
      </c>
      <c r="F1868" s="278">
        <v>2000000</v>
      </c>
      <c r="G1868" s="278">
        <v>2500000</v>
      </c>
      <c r="H1868" s="279"/>
      <c r="I1868" s="276"/>
      <c r="J1868" s="97"/>
      <c r="K1868" s="207"/>
    </row>
    <row r="1869" spans="1:11" x14ac:dyDescent="0.25">
      <c r="A1869" s="269">
        <v>88</v>
      </c>
      <c r="B1869" s="589" t="s">
        <v>1603</v>
      </c>
      <c r="C1869" s="590"/>
      <c r="D1869" s="590"/>
      <c r="E1869" s="590"/>
      <c r="F1869" s="590"/>
      <c r="G1869" s="591"/>
      <c r="H1869" s="279"/>
      <c r="I1869" s="276"/>
      <c r="J1869" s="85"/>
      <c r="K1869" s="389"/>
    </row>
    <row r="1870" spans="1:11" x14ac:dyDescent="0.25">
      <c r="A1870" s="270"/>
      <c r="B1870" s="592" t="s">
        <v>255</v>
      </c>
      <c r="C1870" s="615"/>
      <c r="D1870" s="593"/>
      <c r="E1870" s="86"/>
      <c r="F1870" s="277"/>
      <c r="G1870" s="277"/>
      <c r="H1870" s="279"/>
      <c r="I1870" s="276"/>
      <c r="J1870" s="86"/>
      <c r="K1870" s="390"/>
    </row>
    <row r="1871" spans="1:11" hidden="1" x14ac:dyDescent="0.25">
      <c r="A1871" s="271"/>
      <c r="B1871" s="231" t="s">
        <v>3650</v>
      </c>
      <c r="C1871" s="232" t="s">
        <v>1604</v>
      </c>
      <c r="D1871" s="87">
        <v>0</v>
      </c>
      <c r="E1871" s="87">
        <v>0</v>
      </c>
      <c r="F1871" s="280">
        <v>0</v>
      </c>
      <c r="G1871" s="280">
        <v>0</v>
      </c>
      <c r="H1871" s="279"/>
      <c r="I1871" s="276"/>
      <c r="J1871" s="85"/>
      <c r="K1871" s="389"/>
    </row>
    <row r="1872" spans="1:11" hidden="1" x14ac:dyDescent="0.25">
      <c r="A1872" s="206">
        <v>1</v>
      </c>
      <c r="B1872" s="233" t="s">
        <v>3651</v>
      </c>
      <c r="C1872" s="234" t="s">
        <v>1605</v>
      </c>
      <c r="D1872" s="90">
        <v>0</v>
      </c>
      <c r="E1872" s="90">
        <v>0</v>
      </c>
      <c r="F1872" s="218">
        <v>0</v>
      </c>
      <c r="G1872" s="218">
        <v>0</v>
      </c>
      <c r="H1872" s="279"/>
      <c r="I1872" s="276"/>
      <c r="J1872" s="89" t="s">
        <v>16</v>
      </c>
      <c r="K1872" s="206"/>
    </row>
    <row r="1873" spans="1:11" hidden="1" x14ac:dyDescent="0.25">
      <c r="A1873" s="271"/>
      <c r="B1873" s="231" t="s">
        <v>3652</v>
      </c>
      <c r="C1873" s="232" t="s">
        <v>1606</v>
      </c>
      <c r="D1873" s="87">
        <v>0</v>
      </c>
      <c r="E1873" s="87">
        <v>0</v>
      </c>
      <c r="F1873" s="280">
        <v>0</v>
      </c>
      <c r="G1873" s="280">
        <v>0</v>
      </c>
      <c r="H1873" s="279"/>
      <c r="I1873" s="276"/>
      <c r="J1873" s="85"/>
      <c r="K1873" s="389"/>
    </row>
    <row r="1874" spans="1:11" hidden="1" x14ac:dyDescent="0.25">
      <c r="A1874" s="206">
        <v>2</v>
      </c>
      <c r="B1874" s="233" t="s">
        <v>3653</v>
      </c>
      <c r="C1874" s="234" t="s">
        <v>1607</v>
      </c>
      <c r="D1874" s="90">
        <v>0</v>
      </c>
      <c r="E1874" s="90">
        <v>0</v>
      </c>
      <c r="F1874" s="218">
        <v>0</v>
      </c>
      <c r="G1874" s="218">
        <v>0</v>
      </c>
      <c r="H1874" s="279"/>
      <c r="I1874" s="276"/>
      <c r="J1874" s="89" t="s">
        <v>16</v>
      </c>
      <c r="K1874" s="206"/>
    </row>
    <row r="1875" spans="1:11" hidden="1" x14ac:dyDescent="0.25">
      <c r="A1875" s="206">
        <v>3</v>
      </c>
      <c r="B1875" s="233" t="s">
        <v>3654</v>
      </c>
      <c r="C1875" s="234" t="s">
        <v>1608</v>
      </c>
      <c r="D1875" s="90">
        <v>0</v>
      </c>
      <c r="E1875" s="90">
        <v>0</v>
      </c>
      <c r="F1875" s="218">
        <v>0</v>
      </c>
      <c r="G1875" s="218">
        <v>0</v>
      </c>
      <c r="H1875" s="279"/>
      <c r="I1875" s="276"/>
      <c r="J1875" s="92">
        <v>0</v>
      </c>
      <c r="K1875" s="206"/>
    </row>
    <row r="1876" spans="1:11" x14ac:dyDescent="0.25">
      <c r="A1876" s="271"/>
      <c r="B1876" s="231" t="s">
        <v>3655</v>
      </c>
      <c r="C1876" s="232" t="s">
        <v>1609</v>
      </c>
      <c r="D1876" s="87">
        <v>0</v>
      </c>
      <c r="E1876" s="87">
        <v>0</v>
      </c>
      <c r="F1876" s="278">
        <v>2000000</v>
      </c>
      <c r="G1876" s="278">
        <v>3000000</v>
      </c>
      <c r="H1876" s="279"/>
      <c r="I1876" s="276"/>
      <c r="J1876" s="85"/>
      <c r="K1876" s="389"/>
    </row>
    <row r="1877" spans="1:11" ht="22.5" x14ac:dyDescent="0.25">
      <c r="A1877" s="206">
        <v>4</v>
      </c>
      <c r="B1877" s="233" t="s">
        <v>3656</v>
      </c>
      <c r="C1877" s="234" t="s">
        <v>1610</v>
      </c>
      <c r="D1877" s="90">
        <v>0</v>
      </c>
      <c r="E1877" s="90">
        <v>0</v>
      </c>
      <c r="F1877" s="219">
        <v>2000000</v>
      </c>
      <c r="G1877" s="219">
        <v>3000000</v>
      </c>
      <c r="H1877" s="279"/>
      <c r="I1877" s="276" t="s">
        <v>4631</v>
      </c>
      <c r="J1877" s="89" t="s">
        <v>16</v>
      </c>
      <c r="K1877" s="206"/>
    </row>
    <row r="1878" spans="1:11" x14ac:dyDescent="0.25">
      <c r="A1878" s="271"/>
      <c r="B1878" s="231" t="s">
        <v>3657</v>
      </c>
      <c r="C1878" s="232" t="s">
        <v>1611</v>
      </c>
      <c r="D1878" s="87">
        <v>0</v>
      </c>
      <c r="E1878" s="87">
        <v>0</v>
      </c>
      <c r="F1878" s="278">
        <v>6000000</v>
      </c>
      <c r="G1878" s="278">
        <v>5500000</v>
      </c>
      <c r="H1878" s="279"/>
      <c r="I1878" s="276"/>
      <c r="J1878" s="85"/>
      <c r="K1878" s="389"/>
    </row>
    <row r="1879" spans="1:11" ht="22.5" x14ac:dyDescent="0.25">
      <c r="A1879" s="206">
        <v>5</v>
      </c>
      <c r="B1879" s="233" t="s">
        <v>3658</v>
      </c>
      <c r="C1879" s="234" t="s">
        <v>1612</v>
      </c>
      <c r="D1879" s="90">
        <v>0</v>
      </c>
      <c r="E1879" s="90">
        <v>0</v>
      </c>
      <c r="F1879" s="219">
        <v>3000000</v>
      </c>
      <c r="G1879" s="219">
        <v>4000000</v>
      </c>
      <c r="H1879" s="279"/>
      <c r="I1879" s="276" t="s">
        <v>4631</v>
      </c>
      <c r="J1879" s="89" t="s">
        <v>16</v>
      </c>
      <c r="K1879" s="206"/>
    </row>
    <row r="1880" spans="1:11" ht="22.5" hidden="1" x14ac:dyDescent="0.25">
      <c r="A1880" s="206">
        <v>6</v>
      </c>
      <c r="B1880" s="233" t="s">
        <v>3659</v>
      </c>
      <c r="C1880" s="234" t="s">
        <v>668</v>
      </c>
      <c r="D1880" s="90">
        <v>0</v>
      </c>
      <c r="E1880" s="90">
        <v>0</v>
      </c>
      <c r="F1880" s="218">
        <v>0</v>
      </c>
      <c r="G1880" s="218">
        <v>0</v>
      </c>
      <c r="H1880" s="279"/>
      <c r="I1880" s="276" t="s">
        <v>4631</v>
      </c>
      <c r="J1880" s="92">
        <v>0</v>
      </c>
      <c r="K1880" s="206"/>
    </row>
    <row r="1881" spans="1:11" ht="22.5" x14ac:dyDescent="0.25">
      <c r="A1881" s="206">
        <v>7</v>
      </c>
      <c r="B1881" s="233" t="s">
        <v>3660</v>
      </c>
      <c r="C1881" s="234" t="s">
        <v>1613</v>
      </c>
      <c r="D1881" s="90">
        <v>0</v>
      </c>
      <c r="E1881" s="90">
        <v>0</v>
      </c>
      <c r="F1881" s="219">
        <v>3000000</v>
      </c>
      <c r="G1881" s="219">
        <v>1500000</v>
      </c>
      <c r="H1881" s="279"/>
      <c r="I1881" s="276" t="s">
        <v>4631</v>
      </c>
      <c r="J1881" s="92">
        <v>0</v>
      </c>
      <c r="K1881" s="206"/>
    </row>
    <row r="1882" spans="1:11" x14ac:dyDescent="0.25">
      <c r="A1882" s="271"/>
      <c r="B1882" s="231" t="s">
        <v>3661</v>
      </c>
      <c r="C1882" s="232" t="s">
        <v>957</v>
      </c>
      <c r="D1882" s="87">
        <v>0</v>
      </c>
      <c r="E1882" s="87">
        <v>0</v>
      </c>
      <c r="F1882" s="278">
        <v>5000000</v>
      </c>
      <c r="G1882" s="278">
        <v>1500000</v>
      </c>
      <c r="H1882" s="279"/>
      <c r="I1882" s="276"/>
      <c r="J1882" s="85"/>
      <c r="K1882" s="389"/>
    </row>
    <row r="1883" spans="1:11" ht="22.5" hidden="1" x14ac:dyDescent="0.25">
      <c r="A1883" s="206">
        <v>8</v>
      </c>
      <c r="B1883" s="233" t="s">
        <v>3662</v>
      </c>
      <c r="C1883" s="234" t="s">
        <v>1614</v>
      </c>
      <c r="D1883" s="90">
        <v>0</v>
      </c>
      <c r="E1883" s="90">
        <v>0</v>
      </c>
      <c r="F1883" s="218">
        <v>0</v>
      </c>
      <c r="G1883" s="218">
        <v>0</v>
      </c>
      <c r="H1883" s="279"/>
      <c r="I1883" s="276" t="s">
        <v>4631</v>
      </c>
      <c r="J1883" s="92">
        <v>0</v>
      </c>
      <c r="K1883" s="206"/>
    </row>
    <row r="1884" spans="1:11" ht="22.5" x14ac:dyDescent="0.25">
      <c r="A1884" s="206">
        <v>9</v>
      </c>
      <c r="B1884" s="233" t="s">
        <v>3663</v>
      </c>
      <c r="C1884" s="234" t="s">
        <v>1615</v>
      </c>
      <c r="D1884" s="90">
        <v>0</v>
      </c>
      <c r="E1884" s="90">
        <v>0</v>
      </c>
      <c r="F1884" s="219">
        <v>5000000</v>
      </c>
      <c r="G1884" s="219">
        <v>1500000</v>
      </c>
      <c r="H1884" s="279"/>
      <c r="I1884" s="276" t="s">
        <v>4631</v>
      </c>
      <c r="J1884" s="92">
        <v>0</v>
      </c>
      <c r="K1884" s="206"/>
    </row>
    <row r="1885" spans="1:11" x14ac:dyDescent="0.25">
      <c r="A1885" s="208" t="s">
        <v>294</v>
      </c>
      <c r="B1885" s="52"/>
      <c r="C1885" s="237"/>
      <c r="D1885" s="96">
        <v>0</v>
      </c>
      <c r="E1885" s="96">
        <v>0</v>
      </c>
      <c r="F1885" s="281">
        <v>13000000</v>
      </c>
      <c r="G1885" s="281">
        <v>10000000</v>
      </c>
      <c r="H1885" s="279"/>
      <c r="I1885" s="276"/>
      <c r="J1885" s="94"/>
      <c r="K1885" s="391"/>
    </row>
    <row r="1886" spans="1:11" x14ac:dyDescent="0.25">
      <c r="A1886" s="270"/>
      <c r="B1886" s="235" t="s">
        <v>295</v>
      </c>
      <c r="C1886" s="236"/>
      <c r="D1886" s="86"/>
      <c r="E1886" s="86"/>
      <c r="F1886" s="277"/>
      <c r="G1886" s="277"/>
      <c r="H1886" s="279"/>
      <c r="I1886" s="276"/>
      <c r="J1886" s="86"/>
      <c r="K1886" s="390"/>
    </row>
    <row r="1887" spans="1:11" x14ac:dyDescent="0.25">
      <c r="A1887" s="208" t="s">
        <v>294</v>
      </c>
      <c r="B1887" s="52"/>
      <c r="C1887" s="237"/>
      <c r="D1887" s="95"/>
      <c r="E1887" s="95"/>
      <c r="F1887" s="220"/>
      <c r="G1887" s="282">
        <v>0</v>
      </c>
      <c r="H1887" s="279"/>
      <c r="I1887" s="276"/>
      <c r="J1887" s="97"/>
      <c r="K1887" s="207"/>
    </row>
    <row r="1888" spans="1:11" ht="21" x14ac:dyDescent="0.25">
      <c r="A1888" s="208" t="s">
        <v>296</v>
      </c>
      <c r="B1888" s="52"/>
      <c r="C1888" s="237"/>
      <c r="D1888" s="87">
        <v>0</v>
      </c>
      <c r="E1888" s="87">
        <v>0</v>
      </c>
      <c r="F1888" s="278">
        <v>13000000</v>
      </c>
      <c r="G1888" s="278">
        <v>10000000</v>
      </c>
      <c r="H1888" s="279"/>
      <c r="I1888" s="276"/>
      <c r="J1888" s="97"/>
      <c r="K1888" s="207"/>
    </row>
    <row r="1889" spans="1:11" x14ac:dyDescent="0.25">
      <c r="A1889" s="269">
        <v>89</v>
      </c>
      <c r="B1889" s="589" t="s">
        <v>1616</v>
      </c>
      <c r="C1889" s="590"/>
      <c r="D1889" s="590"/>
      <c r="E1889" s="590"/>
      <c r="F1889" s="590"/>
      <c r="G1889" s="591"/>
      <c r="H1889" s="279"/>
      <c r="I1889" s="276"/>
      <c r="J1889" s="85"/>
      <c r="K1889" s="389"/>
    </row>
    <row r="1890" spans="1:11" ht="22.5" x14ac:dyDescent="0.25">
      <c r="A1890" s="270"/>
      <c r="B1890" s="592" t="s">
        <v>255</v>
      </c>
      <c r="C1890" s="615"/>
      <c r="D1890" s="593"/>
      <c r="E1890" s="86"/>
      <c r="F1890" s="277"/>
      <c r="G1890" s="277"/>
      <c r="H1890" s="279"/>
      <c r="I1890" s="276" t="s">
        <v>4631</v>
      </c>
      <c r="J1890" s="86"/>
      <c r="K1890" s="390"/>
    </row>
    <row r="1891" spans="1:11" ht="22.5" x14ac:dyDescent="0.25">
      <c r="A1891" s="271"/>
      <c r="B1891" s="231" t="s">
        <v>3664</v>
      </c>
      <c r="C1891" s="232" t="s">
        <v>1617</v>
      </c>
      <c r="D1891" s="88">
        <v>3756500</v>
      </c>
      <c r="E1891" s="87">
        <v>0</v>
      </c>
      <c r="F1891" s="278">
        <v>14000000</v>
      </c>
      <c r="G1891" s="278">
        <v>35000000</v>
      </c>
      <c r="H1891" s="279"/>
      <c r="I1891" s="276" t="s">
        <v>4631</v>
      </c>
      <c r="J1891" s="85"/>
      <c r="K1891" s="389"/>
    </row>
    <row r="1892" spans="1:11" ht="33.75" x14ac:dyDescent="0.25">
      <c r="A1892" s="206">
        <v>1</v>
      </c>
      <c r="B1892" s="233" t="s">
        <v>3665</v>
      </c>
      <c r="C1892" s="234" t="s">
        <v>1618</v>
      </c>
      <c r="D1892" s="91">
        <v>800000</v>
      </c>
      <c r="E1892" s="90">
        <v>0</v>
      </c>
      <c r="F1892" s="219">
        <v>1000000</v>
      </c>
      <c r="G1892" s="218">
        <v>0</v>
      </c>
      <c r="H1892" s="279"/>
      <c r="I1892" s="276" t="s">
        <v>6061</v>
      </c>
      <c r="J1892" s="89" t="s">
        <v>16</v>
      </c>
      <c r="K1892" s="206"/>
    </row>
    <row r="1893" spans="1:11" ht="22.5" x14ac:dyDescent="0.25">
      <c r="A1893" s="206">
        <v>2</v>
      </c>
      <c r="B1893" s="233" t="s">
        <v>3666</v>
      </c>
      <c r="C1893" s="234" t="s">
        <v>1619</v>
      </c>
      <c r="D1893" s="91">
        <v>221000</v>
      </c>
      <c r="E1893" s="90">
        <v>0</v>
      </c>
      <c r="F1893" s="219">
        <v>500000</v>
      </c>
      <c r="G1893" s="219">
        <v>12000000</v>
      </c>
      <c r="H1893" s="279"/>
      <c r="I1893" s="276" t="s">
        <v>4631</v>
      </c>
      <c r="J1893" s="89" t="s">
        <v>16</v>
      </c>
      <c r="K1893" s="206"/>
    </row>
    <row r="1894" spans="1:11" ht="22.5" x14ac:dyDescent="0.25">
      <c r="A1894" s="206">
        <v>3</v>
      </c>
      <c r="B1894" s="233" t="s">
        <v>3667</v>
      </c>
      <c r="C1894" s="234" t="s">
        <v>1620</v>
      </c>
      <c r="D1894" s="90">
        <v>0</v>
      </c>
      <c r="E1894" s="90">
        <v>0</v>
      </c>
      <c r="F1894" s="219">
        <v>1000000</v>
      </c>
      <c r="G1894" s="219">
        <v>500000</v>
      </c>
      <c r="H1894" s="279"/>
      <c r="I1894" s="276" t="s">
        <v>4631</v>
      </c>
      <c r="J1894" s="89" t="s">
        <v>16</v>
      </c>
      <c r="K1894" s="206"/>
    </row>
    <row r="1895" spans="1:11" ht="22.5" x14ac:dyDescent="0.25">
      <c r="A1895" s="206">
        <v>4</v>
      </c>
      <c r="B1895" s="233" t="s">
        <v>3668</v>
      </c>
      <c r="C1895" s="234" t="s">
        <v>1621</v>
      </c>
      <c r="D1895" s="90">
        <v>0</v>
      </c>
      <c r="E1895" s="90">
        <v>0</v>
      </c>
      <c r="F1895" s="219">
        <v>1000000</v>
      </c>
      <c r="G1895" s="219">
        <v>2000000</v>
      </c>
      <c r="H1895" s="279"/>
      <c r="I1895" s="276" t="s">
        <v>4631</v>
      </c>
      <c r="J1895" s="89" t="s">
        <v>16</v>
      </c>
      <c r="K1895" s="206"/>
    </row>
    <row r="1896" spans="1:11" ht="22.5" x14ac:dyDescent="0.25">
      <c r="A1896" s="206">
        <v>5</v>
      </c>
      <c r="B1896" s="233" t="s">
        <v>3669</v>
      </c>
      <c r="C1896" s="234" t="s">
        <v>1622</v>
      </c>
      <c r="D1896" s="90">
        <v>0</v>
      </c>
      <c r="E1896" s="90">
        <v>0</v>
      </c>
      <c r="F1896" s="219">
        <v>8000000</v>
      </c>
      <c r="G1896" s="219">
        <v>5000000</v>
      </c>
      <c r="H1896" s="279"/>
      <c r="I1896" s="276" t="s">
        <v>4631</v>
      </c>
      <c r="J1896" s="89" t="s">
        <v>16</v>
      </c>
      <c r="K1896" s="206"/>
    </row>
    <row r="1897" spans="1:11" ht="22.5" x14ac:dyDescent="0.25">
      <c r="A1897" s="206">
        <v>6</v>
      </c>
      <c r="B1897" s="233" t="s">
        <v>3670</v>
      </c>
      <c r="C1897" s="234" t="s">
        <v>1623</v>
      </c>
      <c r="D1897" s="91">
        <v>1985500</v>
      </c>
      <c r="E1897" s="90">
        <v>0</v>
      </c>
      <c r="F1897" s="219">
        <v>1500000</v>
      </c>
      <c r="G1897" s="219">
        <v>1000000</v>
      </c>
      <c r="H1897" s="279"/>
      <c r="I1897" s="276" t="s">
        <v>4631</v>
      </c>
      <c r="J1897" s="92">
        <v>0</v>
      </c>
      <c r="K1897" s="206"/>
    </row>
    <row r="1898" spans="1:11" ht="22.5" x14ac:dyDescent="0.25">
      <c r="A1898" s="206">
        <v>7</v>
      </c>
      <c r="B1898" s="233" t="s">
        <v>3671</v>
      </c>
      <c r="C1898" s="234" t="s">
        <v>1624</v>
      </c>
      <c r="D1898" s="91">
        <v>750000</v>
      </c>
      <c r="E1898" s="90">
        <v>0</v>
      </c>
      <c r="F1898" s="219">
        <v>1000000</v>
      </c>
      <c r="G1898" s="219">
        <v>1000000</v>
      </c>
      <c r="H1898" s="279"/>
      <c r="I1898" s="276" t="s">
        <v>4631</v>
      </c>
      <c r="J1898" s="92">
        <v>0</v>
      </c>
      <c r="K1898" s="206"/>
    </row>
    <row r="1899" spans="1:11" ht="22.5" x14ac:dyDescent="0.25">
      <c r="A1899" s="206">
        <v>8</v>
      </c>
      <c r="B1899" s="233" t="s">
        <v>3672</v>
      </c>
      <c r="C1899" s="234" t="s">
        <v>1625</v>
      </c>
      <c r="D1899" s="90">
        <v>0</v>
      </c>
      <c r="E1899" s="90">
        <v>0</v>
      </c>
      <c r="F1899" s="218">
        <v>0</v>
      </c>
      <c r="G1899" s="219">
        <v>13500000</v>
      </c>
      <c r="H1899" s="279"/>
      <c r="I1899" s="276" t="s">
        <v>4631</v>
      </c>
      <c r="J1899" s="92">
        <v>0</v>
      </c>
      <c r="K1899" s="206"/>
    </row>
    <row r="1900" spans="1:11" x14ac:dyDescent="0.25">
      <c r="A1900" s="208" t="s">
        <v>294</v>
      </c>
      <c r="B1900" s="52"/>
      <c r="C1900" s="237"/>
      <c r="D1900" s="93">
        <v>3756500</v>
      </c>
      <c r="E1900" s="96">
        <v>0</v>
      </c>
      <c r="F1900" s="281">
        <v>14000000</v>
      </c>
      <c r="G1900" s="281">
        <v>35000000</v>
      </c>
      <c r="H1900" s="279"/>
      <c r="I1900" s="276"/>
      <c r="J1900" s="94"/>
      <c r="K1900" s="391"/>
    </row>
    <row r="1901" spans="1:11" x14ac:dyDescent="0.25">
      <c r="A1901" s="270"/>
      <c r="B1901" s="235" t="s">
        <v>295</v>
      </c>
      <c r="C1901" s="236"/>
      <c r="D1901" s="86"/>
      <c r="E1901" s="86"/>
      <c r="F1901" s="277"/>
      <c r="G1901" s="277"/>
      <c r="H1901" s="279"/>
      <c r="I1901" s="276"/>
      <c r="J1901" s="86"/>
      <c r="K1901" s="390"/>
    </row>
    <row r="1902" spans="1:11" x14ac:dyDescent="0.25">
      <c r="A1902" s="601" t="s">
        <v>294</v>
      </c>
      <c r="B1902" s="602"/>
      <c r="C1902" s="237"/>
      <c r="D1902" s="95"/>
      <c r="E1902" s="95"/>
      <c r="F1902" s="220"/>
      <c r="G1902" s="282">
        <v>0</v>
      </c>
      <c r="H1902" s="279"/>
      <c r="I1902" s="276"/>
      <c r="J1902" s="97"/>
      <c r="K1902" s="207"/>
    </row>
    <row r="1903" spans="1:11" x14ac:dyDescent="0.25">
      <c r="A1903" s="601" t="s">
        <v>296</v>
      </c>
      <c r="B1903" s="602"/>
      <c r="C1903" s="237"/>
      <c r="D1903" s="88">
        <v>3756500</v>
      </c>
      <c r="E1903" s="87">
        <v>0</v>
      </c>
      <c r="F1903" s="278">
        <v>14000000</v>
      </c>
      <c r="G1903" s="278">
        <v>35000000</v>
      </c>
      <c r="H1903" s="279"/>
      <c r="I1903" s="276"/>
      <c r="J1903" s="97"/>
      <c r="K1903" s="207"/>
    </row>
    <row r="1904" spans="1:11" x14ac:dyDescent="0.25">
      <c r="A1904" s="269">
        <v>90</v>
      </c>
      <c r="B1904" s="589" t="s">
        <v>1626</v>
      </c>
      <c r="C1904" s="590"/>
      <c r="D1904" s="590"/>
      <c r="E1904" s="590"/>
      <c r="F1904" s="590"/>
      <c r="G1904" s="591"/>
      <c r="H1904" s="279"/>
      <c r="I1904" s="276"/>
      <c r="J1904" s="85"/>
      <c r="K1904" s="389"/>
    </row>
    <row r="1905" spans="1:11" x14ac:dyDescent="0.25">
      <c r="A1905" s="270"/>
      <c r="B1905" s="592" t="s">
        <v>255</v>
      </c>
      <c r="C1905" s="615"/>
      <c r="D1905" s="593"/>
      <c r="E1905" s="86"/>
      <c r="F1905" s="277"/>
      <c r="G1905" s="277"/>
      <c r="H1905" s="279"/>
      <c r="I1905" s="276"/>
      <c r="J1905" s="86"/>
      <c r="K1905" s="390"/>
    </row>
    <row r="1906" spans="1:11" x14ac:dyDescent="0.25">
      <c r="A1906" s="271"/>
      <c r="B1906" s="231" t="s">
        <v>3673</v>
      </c>
      <c r="C1906" s="232" t="s">
        <v>345</v>
      </c>
      <c r="D1906" s="87">
        <v>0</v>
      </c>
      <c r="E1906" s="87">
        <v>0</v>
      </c>
      <c r="F1906" s="278">
        <v>20000000</v>
      </c>
      <c r="G1906" s="278">
        <v>15000000</v>
      </c>
      <c r="H1906" s="279"/>
      <c r="I1906" s="276"/>
      <c r="J1906" s="85"/>
      <c r="K1906" s="389"/>
    </row>
    <row r="1907" spans="1:11" hidden="1" x14ac:dyDescent="0.25">
      <c r="A1907" s="206">
        <v>1</v>
      </c>
      <c r="B1907" s="233" t="s">
        <v>3674</v>
      </c>
      <c r="C1907" s="234" t="s">
        <v>1627</v>
      </c>
      <c r="D1907" s="90">
        <v>0</v>
      </c>
      <c r="E1907" s="90">
        <v>0</v>
      </c>
      <c r="F1907" s="218">
        <v>0</v>
      </c>
      <c r="G1907" s="218">
        <v>0</v>
      </c>
      <c r="H1907" s="279"/>
      <c r="I1907" s="276"/>
      <c r="J1907" s="89" t="s">
        <v>16</v>
      </c>
      <c r="K1907" s="206"/>
    </row>
    <row r="1908" spans="1:11" ht="22.5" x14ac:dyDescent="0.25">
      <c r="A1908" s="206">
        <v>2</v>
      </c>
      <c r="B1908" s="233" t="s">
        <v>3675</v>
      </c>
      <c r="C1908" s="234" t="s">
        <v>1628</v>
      </c>
      <c r="D1908" s="90">
        <v>0</v>
      </c>
      <c r="E1908" s="90">
        <v>0</v>
      </c>
      <c r="F1908" s="219">
        <v>5000000</v>
      </c>
      <c r="G1908" s="219">
        <v>3000000</v>
      </c>
      <c r="H1908" s="279"/>
      <c r="I1908" s="276" t="s">
        <v>4631</v>
      </c>
      <c r="J1908" s="92">
        <v>0</v>
      </c>
      <c r="K1908" s="206"/>
    </row>
    <row r="1909" spans="1:11" ht="22.5" x14ac:dyDescent="0.25">
      <c r="A1909" s="206">
        <v>3</v>
      </c>
      <c r="B1909" s="233" t="s">
        <v>3676</v>
      </c>
      <c r="C1909" s="234" t="s">
        <v>1629</v>
      </c>
      <c r="D1909" s="90">
        <v>0</v>
      </c>
      <c r="E1909" s="90">
        <v>0</v>
      </c>
      <c r="F1909" s="219">
        <v>5000000</v>
      </c>
      <c r="G1909" s="219">
        <v>4000000</v>
      </c>
      <c r="H1909" s="279"/>
      <c r="I1909" s="276" t="s">
        <v>4631</v>
      </c>
      <c r="J1909" s="92">
        <v>0</v>
      </c>
      <c r="K1909" s="206"/>
    </row>
    <row r="1910" spans="1:11" ht="22.5" x14ac:dyDescent="0.25">
      <c r="A1910" s="206">
        <v>4</v>
      </c>
      <c r="B1910" s="233" t="s">
        <v>3677</v>
      </c>
      <c r="C1910" s="234" t="s">
        <v>1630</v>
      </c>
      <c r="D1910" s="90">
        <v>0</v>
      </c>
      <c r="E1910" s="90">
        <v>0</v>
      </c>
      <c r="F1910" s="219">
        <v>1500000</v>
      </c>
      <c r="G1910" s="219">
        <v>800000</v>
      </c>
      <c r="H1910" s="279"/>
      <c r="I1910" s="276" t="s">
        <v>4631</v>
      </c>
      <c r="J1910" s="92">
        <v>0</v>
      </c>
      <c r="K1910" s="206"/>
    </row>
    <row r="1911" spans="1:11" ht="22.5" x14ac:dyDescent="0.25">
      <c r="A1911" s="206">
        <v>5</v>
      </c>
      <c r="B1911" s="233" t="s">
        <v>3678</v>
      </c>
      <c r="C1911" s="234" t="s">
        <v>1631</v>
      </c>
      <c r="D1911" s="90">
        <v>0</v>
      </c>
      <c r="E1911" s="90">
        <v>0</v>
      </c>
      <c r="F1911" s="219">
        <v>1000000</v>
      </c>
      <c r="G1911" s="219">
        <v>1000000</v>
      </c>
      <c r="H1911" s="279"/>
      <c r="I1911" s="276" t="s">
        <v>4631</v>
      </c>
      <c r="J1911" s="92">
        <v>0</v>
      </c>
      <c r="K1911" s="206"/>
    </row>
    <row r="1912" spans="1:11" ht="22.5" x14ac:dyDescent="0.25">
      <c r="A1912" s="206">
        <v>6</v>
      </c>
      <c r="B1912" s="233" t="s">
        <v>3679</v>
      </c>
      <c r="C1912" s="234" t="s">
        <v>1632</v>
      </c>
      <c r="D1912" s="90">
        <v>0</v>
      </c>
      <c r="E1912" s="90">
        <v>0</v>
      </c>
      <c r="F1912" s="219">
        <v>1000000</v>
      </c>
      <c r="G1912" s="219">
        <v>800000</v>
      </c>
      <c r="H1912" s="279"/>
      <c r="I1912" s="276" t="s">
        <v>4631</v>
      </c>
      <c r="J1912" s="92">
        <v>0</v>
      </c>
      <c r="K1912" s="206"/>
    </row>
    <row r="1913" spans="1:11" ht="22.5" x14ac:dyDescent="0.25">
      <c r="A1913" s="206">
        <v>7</v>
      </c>
      <c r="B1913" s="233" t="s">
        <v>3680</v>
      </c>
      <c r="C1913" s="234" t="s">
        <v>1633</v>
      </c>
      <c r="D1913" s="90">
        <v>0</v>
      </c>
      <c r="E1913" s="90">
        <v>0</v>
      </c>
      <c r="F1913" s="219">
        <v>1500000</v>
      </c>
      <c r="G1913" s="219">
        <v>1000000</v>
      </c>
      <c r="H1913" s="279"/>
      <c r="I1913" s="276" t="s">
        <v>4631</v>
      </c>
      <c r="J1913" s="92">
        <v>0</v>
      </c>
      <c r="K1913" s="206"/>
    </row>
    <row r="1914" spans="1:11" ht="22.5" x14ac:dyDescent="0.25">
      <c r="A1914" s="206">
        <v>8</v>
      </c>
      <c r="B1914" s="233" t="s">
        <v>3681</v>
      </c>
      <c r="C1914" s="234" t="s">
        <v>1634</v>
      </c>
      <c r="D1914" s="90">
        <v>0</v>
      </c>
      <c r="E1914" s="90">
        <v>0</v>
      </c>
      <c r="F1914" s="219">
        <v>950000</v>
      </c>
      <c r="G1914" s="219">
        <v>850000</v>
      </c>
      <c r="H1914" s="279"/>
      <c r="I1914" s="276" t="s">
        <v>4631</v>
      </c>
      <c r="J1914" s="92">
        <v>0</v>
      </c>
      <c r="K1914" s="206"/>
    </row>
    <row r="1915" spans="1:11" ht="22.5" x14ac:dyDescent="0.25">
      <c r="A1915" s="206">
        <v>9</v>
      </c>
      <c r="B1915" s="233" t="s">
        <v>3682</v>
      </c>
      <c r="C1915" s="234" t="s">
        <v>1635</v>
      </c>
      <c r="D1915" s="90">
        <v>0</v>
      </c>
      <c r="E1915" s="90">
        <v>0</v>
      </c>
      <c r="F1915" s="219">
        <v>840000</v>
      </c>
      <c r="G1915" s="219">
        <v>840000</v>
      </c>
      <c r="H1915" s="279"/>
      <c r="I1915" s="276" t="s">
        <v>4631</v>
      </c>
      <c r="J1915" s="92">
        <v>0</v>
      </c>
      <c r="K1915" s="206"/>
    </row>
    <row r="1916" spans="1:11" ht="22.5" x14ac:dyDescent="0.25">
      <c r="A1916" s="206">
        <v>10</v>
      </c>
      <c r="B1916" s="233" t="s">
        <v>3683</v>
      </c>
      <c r="C1916" s="234" t="s">
        <v>1636</v>
      </c>
      <c r="D1916" s="90">
        <v>0</v>
      </c>
      <c r="E1916" s="90">
        <v>0</v>
      </c>
      <c r="F1916" s="219">
        <v>500000</v>
      </c>
      <c r="G1916" s="219">
        <v>550000</v>
      </c>
      <c r="H1916" s="279"/>
      <c r="I1916" s="276" t="s">
        <v>4631</v>
      </c>
      <c r="J1916" s="92">
        <v>0</v>
      </c>
      <c r="K1916" s="206"/>
    </row>
    <row r="1917" spans="1:11" ht="22.5" x14ac:dyDescent="0.25">
      <c r="A1917" s="206">
        <v>11</v>
      </c>
      <c r="B1917" s="233" t="s">
        <v>3684</v>
      </c>
      <c r="C1917" s="234" t="s">
        <v>1637</v>
      </c>
      <c r="D1917" s="90">
        <v>0</v>
      </c>
      <c r="E1917" s="90">
        <v>0</v>
      </c>
      <c r="F1917" s="219">
        <v>960000</v>
      </c>
      <c r="G1917" s="219">
        <v>760000</v>
      </c>
      <c r="H1917" s="279"/>
      <c r="I1917" s="276" t="s">
        <v>4631</v>
      </c>
      <c r="J1917" s="92">
        <v>0</v>
      </c>
      <c r="K1917" s="206"/>
    </row>
    <row r="1918" spans="1:11" ht="22.5" x14ac:dyDescent="0.25">
      <c r="A1918" s="206">
        <v>12</v>
      </c>
      <c r="B1918" s="233" t="s">
        <v>3685</v>
      </c>
      <c r="C1918" s="234" t="s">
        <v>1638</v>
      </c>
      <c r="D1918" s="90">
        <v>0</v>
      </c>
      <c r="E1918" s="90">
        <v>0</v>
      </c>
      <c r="F1918" s="219">
        <v>850000</v>
      </c>
      <c r="G1918" s="219">
        <v>600000</v>
      </c>
      <c r="H1918" s="279"/>
      <c r="I1918" s="276" t="s">
        <v>4631</v>
      </c>
      <c r="J1918" s="92">
        <v>0</v>
      </c>
      <c r="K1918" s="206"/>
    </row>
    <row r="1919" spans="1:11" ht="22.5" x14ac:dyDescent="0.25">
      <c r="A1919" s="206">
        <v>13</v>
      </c>
      <c r="B1919" s="233" t="s">
        <v>3686</v>
      </c>
      <c r="C1919" s="234" t="s">
        <v>1639</v>
      </c>
      <c r="D1919" s="90">
        <v>0</v>
      </c>
      <c r="E1919" s="90">
        <v>0</v>
      </c>
      <c r="F1919" s="219">
        <v>900000</v>
      </c>
      <c r="G1919" s="219">
        <v>800000</v>
      </c>
      <c r="H1919" s="279"/>
      <c r="I1919" s="276" t="s">
        <v>4631</v>
      </c>
      <c r="J1919" s="92">
        <v>0</v>
      </c>
      <c r="K1919" s="206"/>
    </row>
    <row r="1920" spans="1:11" x14ac:dyDescent="0.25">
      <c r="A1920" s="208" t="s">
        <v>294</v>
      </c>
      <c r="B1920" s="52"/>
      <c r="C1920" s="237"/>
      <c r="D1920" s="96">
        <v>0</v>
      </c>
      <c r="E1920" s="96">
        <v>0</v>
      </c>
      <c r="F1920" s="281">
        <v>20000000</v>
      </c>
      <c r="G1920" s="281">
        <v>15000000</v>
      </c>
      <c r="H1920" s="279"/>
      <c r="I1920" s="276"/>
      <c r="J1920" s="94"/>
      <c r="K1920" s="391"/>
    </row>
    <row r="1921" spans="1:11" x14ac:dyDescent="0.25">
      <c r="A1921" s="270"/>
      <c r="B1921" s="235" t="s">
        <v>295</v>
      </c>
      <c r="C1921" s="236"/>
      <c r="D1921" s="86"/>
      <c r="E1921" s="86"/>
      <c r="F1921" s="277"/>
      <c r="G1921" s="277"/>
      <c r="H1921" s="279"/>
      <c r="I1921" s="276"/>
      <c r="J1921" s="86"/>
      <c r="K1921" s="390"/>
    </row>
    <row r="1922" spans="1:11" x14ac:dyDescent="0.25">
      <c r="A1922" s="622" t="s">
        <v>294</v>
      </c>
      <c r="B1922" s="623"/>
      <c r="C1922" s="237"/>
      <c r="D1922" s="95"/>
      <c r="E1922" s="95"/>
      <c r="F1922" s="220"/>
      <c r="G1922" s="282">
        <v>0</v>
      </c>
      <c r="H1922" s="279"/>
      <c r="I1922" s="276"/>
      <c r="J1922" s="97"/>
      <c r="K1922" s="207"/>
    </row>
    <row r="1923" spans="1:11" x14ac:dyDescent="0.25">
      <c r="A1923" s="609" t="s">
        <v>296</v>
      </c>
      <c r="B1923" s="610"/>
      <c r="C1923" s="611"/>
      <c r="D1923" s="87">
        <v>0</v>
      </c>
      <c r="E1923" s="87">
        <v>0</v>
      </c>
      <c r="F1923" s="278">
        <v>20000000</v>
      </c>
      <c r="G1923" s="278">
        <v>15000000</v>
      </c>
      <c r="H1923" s="279"/>
      <c r="I1923" s="276"/>
      <c r="J1923" s="97"/>
      <c r="K1923" s="207"/>
    </row>
    <row r="1924" spans="1:11" x14ac:dyDescent="0.25">
      <c r="A1924" s="269">
        <v>92</v>
      </c>
      <c r="B1924" s="589" t="s">
        <v>1640</v>
      </c>
      <c r="C1924" s="590"/>
      <c r="D1924" s="590"/>
      <c r="E1924" s="590"/>
      <c r="F1924" s="590"/>
      <c r="G1924" s="591"/>
      <c r="H1924" s="279"/>
      <c r="I1924" s="276"/>
      <c r="J1924" s="85"/>
      <c r="K1924" s="389"/>
    </row>
    <row r="1925" spans="1:11" x14ac:dyDescent="0.25">
      <c r="A1925" s="270"/>
      <c r="B1925" s="592" t="s">
        <v>255</v>
      </c>
      <c r="C1925" s="615"/>
      <c r="D1925" s="615"/>
      <c r="E1925" s="615"/>
      <c r="F1925" s="615"/>
      <c r="G1925" s="593"/>
      <c r="H1925" s="279"/>
      <c r="I1925" s="276"/>
      <c r="J1925" s="86"/>
      <c r="K1925" s="390"/>
    </row>
    <row r="1926" spans="1:11" x14ac:dyDescent="0.25">
      <c r="A1926" s="271"/>
      <c r="B1926" s="231" t="s">
        <v>3687</v>
      </c>
      <c r="C1926" s="232" t="s">
        <v>1641</v>
      </c>
      <c r="D1926" s="88">
        <v>2900000</v>
      </c>
      <c r="E1926" s="88">
        <v>5895000</v>
      </c>
      <c r="F1926" s="278">
        <v>9000000</v>
      </c>
      <c r="G1926" s="278">
        <v>5000000</v>
      </c>
      <c r="H1926" s="279"/>
      <c r="I1926" s="276"/>
      <c r="J1926" s="85"/>
      <c r="K1926" s="389"/>
    </row>
    <row r="1927" spans="1:11" ht="22.5" x14ac:dyDescent="0.25">
      <c r="A1927" s="206">
        <v>1</v>
      </c>
      <c r="B1927" s="233" t="s">
        <v>3688</v>
      </c>
      <c r="C1927" s="234" t="s">
        <v>1642</v>
      </c>
      <c r="D1927" s="91">
        <v>2200000</v>
      </c>
      <c r="E1927" s="91">
        <v>1895000</v>
      </c>
      <c r="F1927" s="219">
        <v>5000000</v>
      </c>
      <c r="G1927" s="219">
        <v>3000000</v>
      </c>
      <c r="H1927" s="279"/>
      <c r="I1927" s="276" t="s">
        <v>4631</v>
      </c>
      <c r="J1927" s="92">
        <v>0</v>
      </c>
      <c r="K1927" s="206"/>
    </row>
    <row r="1928" spans="1:11" ht="33.75" x14ac:dyDescent="0.25">
      <c r="A1928" s="206">
        <v>2</v>
      </c>
      <c r="B1928" s="233" t="s">
        <v>3689</v>
      </c>
      <c r="C1928" s="234" t="s">
        <v>1643</v>
      </c>
      <c r="D1928" s="91">
        <v>700000</v>
      </c>
      <c r="E1928" s="91">
        <v>4000000</v>
      </c>
      <c r="F1928" s="219">
        <v>4000000</v>
      </c>
      <c r="G1928" s="219">
        <v>2000000</v>
      </c>
      <c r="H1928" s="279"/>
      <c r="I1928" s="276" t="s">
        <v>4631</v>
      </c>
      <c r="J1928" s="92">
        <v>0</v>
      </c>
      <c r="K1928" s="206"/>
    </row>
    <row r="1929" spans="1:11" ht="22.5" hidden="1" x14ac:dyDescent="0.25">
      <c r="A1929" s="206">
        <v>3</v>
      </c>
      <c r="B1929" s="233" t="s">
        <v>3690</v>
      </c>
      <c r="C1929" s="234" t="s">
        <v>1644</v>
      </c>
      <c r="D1929" s="90">
        <v>0</v>
      </c>
      <c r="E1929" s="90">
        <v>0</v>
      </c>
      <c r="F1929" s="218">
        <v>0</v>
      </c>
      <c r="G1929" s="218">
        <v>0</v>
      </c>
      <c r="H1929" s="279"/>
      <c r="I1929" s="276" t="s">
        <v>4631</v>
      </c>
      <c r="J1929" s="92">
        <v>0</v>
      </c>
      <c r="K1929" s="206"/>
    </row>
    <row r="1930" spans="1:11" x14ac:dyDescent="0.25">
      <c r="A1930" s="271"/>
      <c r="B1930" s="231" t="s">
        <v>3691</v>
      </c>
      <c r="C1930" s="232" t="s">
        <v>265</v>
      </c>
      <c r="D1930" s="88">
        <v>830000</v>
      </c>
      <c r="E1930" s="88">
        <v>1790000</v>
      </c>
      <c r="F1930" s="280">
        <v>0</v>
      </c>
      <c r="G1930" s="278">
        <v>1500000</v>
      </c>
      <c r="H1930" s="279"/>
      <c r="I1930" s="276"/>
      <c r="J1930" s="85"/>
      <c r="K1930" s="389"/>
    </row>
    <row r="1931" spans="1:11" ht="22.5" hidden="1" x14ac:dyDescent="0.25">
      <c r="A1931" s="206">
        <v>4</v>
      </c>
      <c r="B1931" s="233" t="s">
        <v>3692</v>
      </c>
      <c r="C1931" s="234" t="s">
        <v>1645</v>
      </c>
      <c r="D1931" s="91">
        <v>400000</v>
      </c>
      <c r="E1931" s="91">
        <v>700000</v>
      </c>
      <c r="F1931" s="218">
        <v>0</v>
      </c>
      <c r="G1931" s="218">
        <v>0</v>
      </c>
      <c r="H1931" s="279"/>
      <c r="I1931" s="276" t="s">
        <v>4631</v>
      </c>
      <c r="J1931" s="92">
        <v>0</v>
      </c>
      <c r="K1931" s="206"/>
    </row>
    <row r="1932" spans="1:11" ht="22.5" hidden="1" x14ac:dyDescent="0.25">
      <c r="A1932" s="206">
        <v>5</v>
      </c>
      <c r="B1932" s="233" t="s">
        <v>3693</v>
      </c>
      <c r="C1932" s="234" t="s">
        <v>1646</v>
      </c>
      <c r="D1932" s="91">
        <v>430000</v>
      </c>
      <c r="E1932" s="91">
        <v>700000</v>
      </c>
      <c r="F1932" s="218">
        <v>0</v>
      </c>
      <c r="G1932" s="218">
        <v>0</v>
      </c>
      <c r="H1932" s="279"/>
      <c r="I1932" s="276" t="s">
        <v>4631</v>
      </c>
      <c r="J1932" s="92">
        <v>0</v>
      </c>
      <c r="K1932" s="206"/>
    </row>
    <row r="1933" spans="1:11" ht="22.5" x14ac:dyDescent="0.25">
      <c r="A1933" s="206">
        <v>6</v>
      </c>
      <c r="B1933" s="233" t="s">
        <v>3694</v>
      </c>
      <c r="C1933" s="234" t="s">
        <v>1647</v>
      </c>
      <c r="D1933" s="90">
        <v>0</v>
      </c>
      <c r="E1933" s="90">
        <v>0</v>
      </c>
      <c r="F1933" s="218">
        <v>0</v>
      </c>
      <c r="G1933" s="219">
        <v>1000000</v>
      </c>
      <c r="H1933" s="279"/>
      <c r="I1933" s="276" t="s">
        <v>4631</v>
      </c>
      <c r="J1933" s="92">
        <v>0</v>
      </c>
      <c r="K1933" s="206"/>
    </row>
    <row r="1934" spans="1:11" ht="22.5" x14ac:dyDescent="0.25">
      <c r="A1934" s="206">
        <v>7</v>
      </c>
      <c r="B1934" s="233" t="s">
        <v>3695</v>
      </c>
      <c r="C1934" s="234" t="s">
        <v>1648</v>
      </c>
      <c r="D1934" s="90">
        <v>0</v>
      </c>
      <c r="E1934" s="90">
        <v>0</v>
      </c>
      <c r="F1934" s="218">
        <v>0</v>
      </c>
      <c r="G1934" s="219">
        <v>500000</v>
      </c>
      <c r="H1934" s="279"/>
      <c r="I1934" s="276" t="s">
        <v>4631</v>
      </c>
      <c r="J1934" s="92">
        <v>0</v>
      </c>
      <c r="K1934" s="206"/>
    </row>
    <row r="1935" spans="1:11" x14ac:dyDescent="0.25">
      <c r="A1935" s="271"/>
      <c r="B1935" s="231" t="s">
        <v>3696</v>
      </c>
      <c r="C1935" s="232" t="s">
        <v>298</v>
      </c>
      <c r="D1935" s="88">
        <v>538000</v>
      </c>
      <c r="E1935" s="87">
        <v>0</v>
      </c>
      <c r="F1935" s="280">
        <v>0</v>
      </c>
      <c r="G1935" s="278">
        <v>5000000</v>
      </c>
      <c r="H1935" s="279"/>
      <c r="I1935" s="276"/>
      <c r="J1935" s="85"/>
      <c r="K1935" s="389"/>
    </row>
    <row r="1936" spans="1:11" ht="22.5" x14ac:dyDescent="0.25">
      <c r="A1936" s="206">
        <v>11</v>
      </c>
      <c r="B1936" s="233" t="s">
        <v>3697</v>
      </c>
      <c r="C1936" s="234" t="s">
        <v>1649</v>
      </c>
      <c r="D1936" s="91">
        <v>538000</v>
      </c>
      <c r="E1936" s="90">
        <v>0</v>
      </c>
      <c r="F1936" s="218">
        <v>0</v>
      </c>
      <c r="G1936" s="219">
        <v>5000000</v>
      </c>
      <c r="H1936" s="279"/>
      <c r="I1936" s="276" t="s">
        <v>4631</v>
      </c>
      <c r="J1936" s="92">
        <v>0</v>
      </c>
      <c r="K1936" s="206"/>
    </row>
    <row r="1937" spans="1:11" x14ac:dyDescent="0.25">
      <c r="A1937" s="271"/>
      <c r="B1937" s="231" t="s">
        <v>3698</v>
      </c>
      <c r="C1937" s="232" t="s">
        <v>1650</v>
      </c>
      <c r="D1937" s="88">
        <v>312944.44</v>
      </c>
      <c r="E1937" s="88">
        <v>4000000</v>
      </c>
      <c r="F1937" s="278">
        <v>4000000</v>
      </c>
      <c r="G1937" s="278">
        <v>4000000</v>
      </c>
      <c r="H1937" s="279"/>
      <c r="I1937" s="276"/>
      <c r="J1937" s="85"/>
      <c r="K1937" s="389"/>
    </row>
    <row r="1938" spans="1:11" ht="22.5" x14ac:dyDescent="0.25">
      <c r="A1938" s="206">
        <v>12</v>
      </c>
      <c r="B1938" s="233" t="s">
        <v>3699</v>
      </c>
      <c r="C1938" s="234" t="s">
        <v>1651</v>
      </c>
      <c r="D1938" s="91">
        <v>312944.44</v>
      </c>
      <c r="E1938" s="91">
        <v>4000000</v>
      </c>
      <c r="F1938" s="219">
        <v>4000000</v>
      </c>
      <c r="G1938" s="219">
        <v>4000000</v>
      </c>
      <c r="H1938" s="279"/>
      <c r="I1938" s="276" t="s">
        <v>4631</v>
      </c>
      <c r="J1938" s="89" t="s">
        <v>16</v>
      </c>
      <c r="K1938" s="206"/>
    </row>
    <row r="1939" spans="1:11" x14ac:dyDescent="0.25">
      <c r="A1939" s="271"/>
      <c r="B1939" s="231" t="s">
        <v>3700</v>
      </c>
      <c r="C1939" s="232" t="s">
        <v>1652</v>
      </c>
      <c r="D1939" s="87">
        <v>0</v>
      </c>
      <c r="E1939" s="87">
        <v>0</v>
      </c>
      <c r="F1939" s="280">
        <v>0</v>
      </c>
      <c r="G1939" s="280">
        <v>0</v>
      </c>
      <c r="H1939" s="279"/>
      <c r="I1939" s="276"/>
      <c r="J1939" s="85"/>
      <c r="K1939" s="389"/>
    </row>
    <row r="1940" spans="1:11" ht="22.5" x14ac:dyDescent="0.25">
      <c r="A1940" s="206">
        <v>13</v>
      </c>
      <c r="B1940" s="233" t="s">
        <v>3701</v>
      </c>
      <c r="C1940" s="234" t="s">
        <v>1653</v>
      </c>
      <c r="D1940" s="90">
        <v>0</v>
      </c>
      <c r="E1940" s="90">
        <v>0</v>
      </c>
      <c r="F1940" s="218">
        <v>0</v>
      </c>
      <c r="G1940" s="218">
        <v>0</v>
      </c>
      <c r="H1940" s="279"/>
      <c r="I1940" s="276" t="s">
        <v>4631</v>
      </c>
      <c r="J1940" s="89" t="s">
        <v>16</v>
      </c>
      <c r="K1940" s="206"/>
    </row>
    <row r="1941" spans="1:11" x14ac:dyDescent="0.25">
      <c r="A1941" s="271"/>
      <c r="B1941" s="231" t="s">
        <v>3702</v>
      </c>
      <c r="C1941" s="232" t="s">
        <v>1654</v>
      </c>
      <c r="D1941" s="88">
        <v>273391488.89999998</v>
      </c>
      <c r="E1941" s="88">
        <v>267450000</v>
      </c>
      <c r="F1941" s="278">
        <v>402500000</v>
      </c>
      <c r="G1941" s="278">
        <v>499500000</v>
      </c>
      <c r="H1941" s="279"/>
      <c r="I1941" s="276"/>
      <c r="J1941" s="85"/>
      <c r="K1941" s="389"/>
    </row>
    <row r="1942" spans="1:11" ht="22.5" x14ac:dyDescent="0.25">
      <c r="A1942" s="206">
        <v>14</v>
      </c>
      <c r="B1942" s="233" t="s">
        <v>3703</v>
      </c>
      <c r="C1942" s="234" t="s">
        <v>1655</v>
      </c>
      <c r="D1942" s="91">
        <v>1400000</v>
      </c>
      <c r="E1942" s="91">
        <v>1000000</v>
      </c>
      <c r="F1942" s="219">
        <v>1000000</v>
      </c>
      <c r="G1942" s="219">
        <v>6000000</v>
      </c>
      <c r="H1942" s="279"/>
      <c r="I1942" s="276" t="s">
        <v>4631</v>
      </c>
      <c r="J1942" s="89" t="s">
        <v>16</v>
      </c>
      <c r="K1942" s="206"/>
    </row>
    <row r="1943" spans="1:11" ht="22.5" x14ac:dyDescent="0.25">
      <c r="A1943" s="206">
        <v>15</v>
      </c>
      <c r="B1943" s="233" t="s">
        <v>3704</v>
      </c>
      <c r="C1943" s="234" t="s">
        <v>1656</v>
      </c>
      <c r="D1943" s="91">
        <v>3234666.67</v>
      </c>
      <c r="E1943" s="90">
        <v>0</v>
      </c>
      <c r="F1943" s="219">
        <v>1000000</v>
      </c>
      <c r="G1943" s="218">
        <v>0</v>
      </c>
      <c r="H1943" s="279"/>
      <c r="I1943" s="276" t="s">
        <v>6061</v>
      </c>
      <c r="J1943" s="89" t="s">
        <v>16</v>
      </c>
      <c r="K1943" s="206"/>
    </row>
    <row r="1944" spans="1:11" ht="22.5" x14ac:dyDescent="0.25">
      <c r="A1944" s="206">
        <v>16</v>
      </c>
      <c r="B1944" s="233" t="s">
        <v>3705</v>
      </c>
      <c r="C1944" s="234" t="s">
        <v>1657</v>
      </c>
      <c r="D1944" s="91">
        <v>2223222.23</v>
      </c>
      <c r="E1944" s="91">
        <v>5000000</v>
      </c>
      <c r="F1944" s="219">
        <v>5000000</v>
      </c>
      <c r="G1944" s="219">
        <v>3000000</v>
      </c>
      <c r="H1944" s="279"/>
      <c r="I1944" s="276" t="s">
        <v>4631</v>
      </c>
      <c r="J1944" s="89" t="s">
        <v>16</v>
      </c>
      <c r="K1944" s="206"/>
    </row>
    <row r="1945" spans="1:11" ht="22.5" x14ac:dyDescent="0.25">
      <c r="A1945" s="206">
        <v>17</v>
      </c>
      <c r="B1945" s="233" t="s">
        <v>3706</v>
      </c>
      <c r="C1945" s="234" t="s">
        <v>1658</v>
      </c>
      <c r="D1945" s="91">
        <v>901600</v>
      </c>
      <c r="E1945" s="91">
        <v>3793000</v>
      </c>
      <c r="F1945" s="219">
        <v>5000000</v>
      </c>
      <c r="G1945" s="219">
        <v>4000000</v>
      </c>
      <c r="H1945" s="279"/>
      <c r="I1945" s="276" t="s">
        <v>4631</v>
      </c>
      <c r="J1945" s="89" t="s">
        <v>16</v>
      </c>
      <c r="K1945" s="206"/>
    </row>
    <row r="1946" spans="1:11" ht="22.5" x14ac:dyDescent="0.25">
      <c r="A1946" s="206">
        <v>19</v>
      </c>
      <c r="B1946" s="233" t="s">
        <v>3707</v>
      </c>
      <c r="C1946" s="234" t="s">
        <v>1659</v>
      </c>
      <c r="D1946" s="90">
        <v>0</v>
      </c>
      <c r="E1946" s="91">
        <v>972000</v>
      </c>
      <c r="F1946" s="219">
        <v>2000000</v>
      </c>
      <c r="G1946" s="219">
        <v>2000000</v>
      </c>
      <c r="H1946" s="279"/>
      <c r="I1946" s="276" t="s">
        <v>4631</v>
      </c>
      <c r="J1946" s="89" t="s">
        <v>16</v>
      </c>
      <c r="K1946" s="206"/>
    </row>
    <row r="1947" spans="1:11" ht="22.5" x14ac:dyDescent="0.25">
      <c r="A1947" s="206">
        <v>20</v>
      </c>
      <c r="B1947" s="233" t="s">
        <v>3708</v>
      </c>
      <c r="C1947" s="234" t="s">
        <v>1660</v>
      </c>
      <c r="D1947" s="90">
        <v>0</v>
      </c>
      <c r="E1947" s="91">
        <v>1500000</v>
      </c>
      <c r="F1947" s="219">
        <v>1500000</v>
      </c>
      <c r="G1947" s="219">
        <v>2500000</v>
      </c>
      <c r="H1947" s="279"/>
      <c r="I1947" s="276" t="s">
        <v>4631</v>
      </c>
      <c r="J1947" s="89" t="s">
        <v>16</v>
      </c>
      <c r="K1947" s="206"/>
    </row>
    <row r="1948" spans="1:11" ht="22.5" x14ac:dyDescent="0.25">
      <c r="A1948" s="206">
        <v>21</v>
      </c>
      <c r="B1948" s="233" t="s">
        <v>3709</v>
      </c>
      <c r="C1948" s="234" t="s">
        <v>1661</v>
      </c>
      <c r="D1948" s="91">
        <v>800000</v>
      </c>
      <c r="E1948" s="91">
        <v>1857000</v>
      </c>
      <c r="F1948" s="219">
        <v>7000000</v>
      </c>
      <c r="G1948" s="219">
        <v>4000000</v>
      </c>
      <c r="H1948" s="279"/>
      <c r="I1948" s="276" t="s">
        <v>4631</v>
      </c>
      <c r="J1948" s="89" t="s">
        <v>16</v>
      </c>
      <c r="K1948" s="206"/>
    </row>
    <row r="1949" spans="1:11" ht="22.5" x14ac:dyDescent="0.25">
      <c r="A1949" s="206">
        <v>22</v>
      </c>
      <c r="B1949" s="233" t="s">
        <v>3710</v>
      </c>
      <c r="C1949" s="234" t="s">
        <v>1662</v>
      </c>
      <c r="D1949" s="90">
        <v>0</v>
      </c>
      <c r="E1949" s="90">
        <v>0</v>
      </c>
      <c r="F1949" s="218">
        <v>0</v>
      </c>
      <c r="G1949" s="219">
        <v>10000000</v>
      </c>
      <c r="H1949" s="279"/>
      <c r="I1949" s="276" t="s">
        <v>4631</v>
      </c>
      <c r="J1949" s="89" t="s">
        <v>16</v>
      </c>
      <c r="K1949" s="206"/>
    </row>
    <row r="1950" spans="1:11" ht="43.9" customHeight="1" x14ac:dyDescent="0.25">
      <c r="A1950" s="206">
        <v>23</v>
      </c>
      <c r="B1950" s="233" t="s">
        <v>3711</v>
      </c>
      <c r="C1950" s="234" t="s">
        <v>1663</v>
      </c>
      <c r="D1950" s="91">
        <v>264832000</v>
      </c>
      <c r="E1950" s="91">
        <v>253328000</v>
      </c>
      <c r="F1950" s="219">
        <v>380000000</v>
      </c>
      <c r="G1950" s="219">
        <v>468000000</v>
      </c>
      <c r="H1950" s="263">
        <v>250000000</v>
      </c>
      <c r="I1950" s="276"/>
      <c r="J1950" s="276" t="s">
        <v>7264</v>
      </c>
      <c r="K1950" s="396" t="s">
        <v>7265</v>
      </c>
    </row>
    <row r="1951" spans="1:11" x14ac:dyDescent="0.25">
      <c r="A1951" s="208" t="s">
        <v>294</v>
      </c>
      <c r="B1951" s="52"/>
      <c r="C1951" s="237"/>
      <c r="D1951" s="93">
        <v>277972433.33999997</v>
      </c>
      <c r="E1951" s="93">
        <v>279135000</v>
      </c>
      <c r="F1951" s="281">
        <v>415500000</v>
      </c>
      <c r="G1951" s="281">
        <v>515000000</v>
      </c>
      <c r="H1951" s="279"/>
      <c r="I1951" s="276"/>
      <c r="J1951" s="94"/>
      <c r="K1951" s="391"/>
    </row>
    <row r="1952" spans="1:11" x14ac:dyDescent="0.25">
      <c r="A1952" s="270"/>
      <c r="B1952" s="235" t="s">
        <v>295</v>
      </c>
      <c r="C1952" s="236"/>
      <c r="D1952" s="86"/>
      <c r="E1952" s="86"/>
      <c r="F1952" s="277"/>
      <c r="G1952" s="277"/>
      <c r="H1952" s="279"/>
      <c r="I1952" s="276"/>
      <c r="J1952" s="86"/>
      <c r="K1952" s="390"/>
    </row>
    <row r="1953" spans="1:11" x14ac:dyDescent="0.25">
      <c r="A1953" s="208" t="s">
        <v>294</v>
      </c>
      <c r="B1953" s="52"/>
      <c r="C1953" s="237"/>
      <c r="D1953" s="95"/>
      <c r="E1953" s="95"/>
      <c r="F1953" s="220"/>
      <c r="G1953" s="282">
        <v>0</v>
      </c>
      <c r="H1953" s="279"/>
      <c r="I1953" s="276"/>
      <c r="J1953" s="97"/>
      <c r="K1953" s="207"/>
    </row>
    <row r="1954" spans="1:11" ht="21" x14ac:dyDescent="0.25">
      <c r="A1954" s="208" t="s">
        <v>296</v>
      </c>
      <c r="B1954" s="52"/>
      <c r="C1954" s="237"/>
      <c r="D1954" s="88">
        <v>277972433.33999997</v>
      </c>
      <c r="E1954" s="88">
        <v>279135000</v>
      </c>
      <c r="F1954" s="278">
        <v>415500000</v>
      </c>
      <c r="G1954" s="278">
        <v>515000000</v>
      </c>
      <c r="H1954" s="278">
        <f>H1950</f>
        <v>250000000</v>
      </c>
      <c r="I1954" s="276"/>
      <c r="J1954" s="97"/>
      <c r="K1954" s="207"/>
    </row>
    <row r="1955" spans="1:11" x14ac:dyDescent="0.25">
      <c r="A1955" s="269">
        <v>93</v>
      </c>
      <c r="B1955" s="589" t="s">
        <v>1664</v>
      </c>
      <c r="C1955" s="590"/>
      <c r="D1955" s="590"/>
      <c r="E1955" s="590"/>
      <c r="F1955" s="590"/>
      <c r="G1955" s="591"/>
      <c r="H1955" s="279"/>
      <c r="I1955" s="276"/>
      <c r="J1955" s="85"/>
      <c r="K1955" s="389"/>
    </row>
    <row r="1956" spans="1:11" x14ac:dyDescent="0.25">
      <c r="A1956" s="270"/>
      <c r="B1956" s="592" t="s">
        <v>255</v>
      </c>
      <c r="C1956" s="593"/>
      <c r="D1956" s="86"/>
      <c r="E1956" s="86"/>
      <c r="F1956" s="277"/>
      <c r="G1956" s="277"/>
      <c r="H1956" s="279"/>
      <c r="I1956" s="276"/>
      <c r="J1956" s="86"/>
      <c r="K1956" s="390"/>
    </row>
    <row r="1957" spans="1:11" x14ac:dyDescent="0.25">
      <c r="A1957" s="271"/>
      <c r="B1957" s="231" t="s">
        <v>3712</v>
      </c>
      <c r="C1957" s="232" t="s">
        <v>265</v>
      </c>
      <c r="D1957" s="87">
        <v>0</v>
      </c>
      <c r="E1957" s="87">
        <v>0</v>
      </c>
      <c r="F1957" s="278">
        <v>2000000</v>
      </c>
      <c r="G1957" s="278">
        <v>4000000</v>
      </c>
      <c r="H1957" s="279"/>
      <c r="I1957" s="276"/>
      <c r="J1957" s="85"/>
      <c r="K1957" s="389"/>
    </row>
    <row r="1958" spans="1:11" ht="22.5" x14ac:dyDescent="0.25">
      <c r="A1958" s="206">
        <v>1</v>
      </c>
      <c r="B1958" s="233" t="s">
        <v>3713</v>
      </c>
      <c r="C1958" s="234" t="s">
        <v>1665</v>
      </c>
      <c r="D1958" s="90">
        <v>0</v>
      </c>
      <c r="E1958" s="90">
        <v>0</v>
      </c>
      <c r="F1958" s="219">
        <v>2000000</v>
      </c>
      <c r="G1958" s="219">
        <v>2000000</v>
      </c>
      <c r="H1958" s="279"/>
      <c r="I1958" s="276" t="s">
        <v>4631</v>
      </c>
      <c r="J1958" s="89" t="s">
        <v>16</v>
      </c>
      <c r="K1958" s="206"/>
    </row>
    <row r="1959" spans="1:11" ht="22.5" x14ac:dyDescent="0.25">
      <c r="A1959" s="206">
        <v>2</v>
      </c>
      <c r="B1959" s="233" t="s">
        <v>3714</v>
      </c>
      <c r="C1959" s="234" t="s">
        <v>1666</v>
      </c>
      <c r="D1959" s="90">
        <v>0</v>
      </c>
      <c r="E1959" s="90">
        <v>0</v>
      </c>
      <c r="F1959" s="218">
        <v>0</v>
      </c>
      <c r="G1959" s="219">
        <v>2000000</v>
      </c>
      <c r="H1959" s="279"/>
      <c r="I1959" s="276" t="s">
        <v>4631</v>
      </c>
      <c r="J1959" s="89" t="s">
        <v>16</v>
      </c>
      <c r="K1959" s="206"/>
    </row>
    <row r="1960" spans="1:11" ht="21" x14ac:dyDescent="0.25">
      <c r="A1960" s="271"/>
      <c r="B1960" s="231" t="s">
        <v>3715</v>
      </c>
      <c r="C1960" s="232" t="s">
        <v>1667</v>
      </c>
      <c r="D1960" s="88">
        <v>1542000</v>
      </c>
      <c r="E1960" s="87">
        <v>0</v>
      </c>
      <c r="F1960" s="278">
        <v>1000000</v>
      </c>
      <c r="G1960" s="278">
        <v>1000000</v>
      </c>
      <c r="H1960" s="279"/>
      <c r="I1960" s="276"/>
      <c r="J1960" s="85"/>
      <c r="K1960" s="389"/>
    </row>
    <row r="1961" spans="1:11" ht="22.5" x14ac:dyDescent="0.25">
      <c r="A1961" s="206">
        <v>3</v>
      </c>
      <c r="B1961" s="233" t="s">
        <v>3716</v>
      </c>
      <c r="C1961" s="234" t="s">
        <v>1668</v>
      </c>
      <c r="D1961" s="91">
        <v>92000</v>
      </c>
      <c r="E1961" s="90">
        <v>0</v>
      </c>
      <c r="F1961" s="218">
        <v>0</v>
      </c>
      <c r="G1961" s="218">
        <v>0</v>
      </c>
      <c r="H1961" s="279"/>
      <c r="I1961" s="276" t="s">
        <v>4631</v>
      </c>
      <c r="J1961" s="89" t="s">
        <v>16</v>
      </c>
      <c r="K1961" s="206"/>
    </row>
    <row r="1962" spans="1:11" ht="22.5" x14ac:dyDescent="0.25">
      <c r="A1962" s="206">
        <v>4</v>
      </c>
      <c r="B1962" s="233" t="s">
        <v>3717</v>
      </c>
      <c r="C1962" s="234" t="s">
        <v>1669</v>
      </c>
      <c r="D1962" s="91">
        <v>1450000</v>
      </c>
      <c r="E1962" s="90">
        <v>0</v>
      </c>
      <c r="F1962" s="219">
        <v>1000000</v>
      </c>
      <c r="G1962" s="219">
        <v>1000000</v>
      </c>
      <c r="H1962" s="279"/>
      <c r="I1962" s="276" t="s">
        <v>4631</v>
      </c>
      <c r="J1962" s="89" t="s">
        <v>16</v>
      </c>
      <c r="K1962" s="206"/>
    </row>
    <row r="1963" spans="1:11" x14ac:dyDescent="0.25">
      <c r="A1963" s="271"/>
      <c r="B1963" s="231" t="s">
        <v>3718</v>
      </c>
      <c r="C1963" s="232" t="s">
        <v>1670</v>
      </c>
      <c r="D1963" s="87">
        <v>0</v>
      </c>
      <c r="E1963" s="87">
        <v>0</v>
      </c>
      <c r="F1963" s="278">
        <v>1000000</v>
      </c>
      <c r="G1963" s="278">
        <v>423000000</v>
      </c>
      <c r="H1963" s="279"/>
      <c r="I1963" s="276"/>
      <c r="J1963" s="85"/>
      <c r="K1963" s="389"/>
    </row>
    <row r="1964" spans="1:11" ht="22.5" x14ac:dyDescent="0.25">
      <c r="A1964" s="206">
        <v>5</v>
      </c>
      <c r="B1964" s="233" t="s">
        <v>3719</v>
      </c>
      <c r="C1964" s="234" t="s">
        <v>1671</v>
      </c>
      <c r="D1964" s="90">
        <v>0</v>
      </c>
      <c r="E1964" s="90">
        <v>0</v>
      </c>
      <c r="F1964" s="219">
        <v>1000000</v>
      </c>
      <c r="G1964" s="219">
        <v>423000000</v>
      </c>
      <c r="H1964" s="279"/>
      <c r="I1964" s="276" t="s">
        <v>4631</v>
      </c>
      <c r="J1964" s="89" t="s">
        <v>16</v>
      </c>
      <c r="K1964" s="206"/>
    </row>
    <row r="1965" spans="1:11" x14ac:dyDescent="0.25">
      <c r="A1965" s="271"/>
      <c r="B1965" s="231" t="s">
        <v>3720</v>
      </c>
      <c r="C1965" s="232" t="s">
        <v>1672</v>
      </c>
      <c r="D1965" s="87">
        <v>0</v>
      </c>
      <c r="E1965" s="88">
        <v>890000</v>
      </c>
      <c r="F1965" s="278">
        <v>3000000</v>
      </c>
      <c r="G1965" s="280">
        <v>0</v>
      </c>
      <c r="H1965" s="279"/>
      <c r="I1965" s="276"/>
      <c r="J1965" s="85"/>
      <c r="K1965" s="389"/>
    </row>
    <row r="1966" spans="1:11" ht="22.5" x14ac:dyDescent="0.25">
      <c r="A1966" s="206">
        <v>6</v>
      </c>
      <c r="B1966" s="233" t="s">
        <v>3721</v>
      </c>
      <c r="C1966" s="234" t="s">
        <v>1673</v>
      </c>
      <c r="D1966" s="90">
        <v>0</v>
      </c>
      <c r="E1966" s="90">
        <v>0</v>
      </c>
      <c r="F1966" s="219">
        <v>1000000</v>
      </c>
      <c r="G1966" s="218">
        <v>0</v>
      </c>
      <c r="H1966" s="279"/>
      <c r="I1966" s="276" t="s">
        <v>6061</v>
      </c>
      <c r="J1966" s="89" t="s">
        <v>16</v>
      </c>
      <c r="K1966" s="206"/>
    </row>
    <row r="1967" spans="1:11" ht="22.5" x14ac:dyDescent="0.25">
      <c r="A1967" s="206">
        <v>7</v>
      </c>
      <c r="B1967" s="233" t="s">
        <v>3722</v>
      </c>
      <c r="C1967" s="234" t="s">
        <v>1674</v>
      </c>
      <c r="D1967" s="90">
        <v>0</v>
      </c>
      <c r="E1967" s="91">
        <v>890000</v>
      </c>
      <c r="F1967" s="219">
        <v>2000000</v>
      </c>
      <c r="G1967" s="218">
        <v>0</v>
      </c>
      <c r="H1967" s="279"/>
      <c r="I1967" s="276" t="s">
        <v>6061</v>
      </c>
      <c r="J1967" s="89" t="s">
        <v>16</v>
      </c>
      <c r="K1967" s="206"/>
    </row>
    <row r="1968" spans="1:11" x14ac:dyDescent="0.25">
      <c r="A1968" s="271"/>
      <c r="B1968" s="231" t="s">
        <v>3723</v>
      </c>
      <c r="C1968" s="232" t="s">
        <v>1675</v>
      </c>
      <c r="D1968" s="88">
        <v>1749500</v>
      </c>
      <c r="E1968" s="87">
        <v>0</v>
      </c>
      <c r="F1968" s="280">
        <v>0</v>
      </c>
      <c r="G1968" s="278">
        <v>2000000</v>
      </c>
      <c r="H1968" s="279"/>
      <c r="I1968" s="276"/>
      <c r="J1968" s="85"/>
      <c r="K1968" s="389"/>
    </row>
    <row r="1969" spans="1:11" ht="22.5" x14ac:dyDescent="0.25">
      <c r="A1969" s="206">
        <v>8</v>
      </c>
      <c r="B1969" s="233" t="s">
        <v>3724</v>
      </c>
      <c r="C1969" s="234" t="s">
        <v>1676</v>
      </c>
      <c r="D1969" s="91">
        <v>1749500</v>
      </c>
      <c r="E1969" s="90">
        <v>0</v>
      </c>
      <c r="F1969" s="218">
        <v>0</v>
      </c>
      <c r="G1969" s="219">
        <v>2000000</v>
      </c>
      <c r="H1969" s="279"/>
      <c r="I1969" s="276" t="s">
        <v>6061</v>
      </c>
      <c r="J1969" s="89" t="s">
        <v>16</v>
      </c>
      <c r="K1969" s="206"/>
    </row>
    <row r="1970" spans="1:11" x14ac:dyDescent="0.25">
      <c r="A1970" s="208" t="s">
        <v>294</v>
      </c>
      <c r="B1970" s="52"/>
      <c r="C1970" s="237"/>
      <c r="D1970" s="93">
        <v>3291500</v>
      </c>
      <c r="E1970" s="93">
        <v>890000</v>
      </c>
      <c r="F1970" s="281">
        <v>7000000</v>
      </c>
      <c r="G1970" s="281">
        <v>430000000</v>
      </c>
      <c r="H1970" s="279"/>
      <c r="I1970" s="276"/>
      <c r="J1970" s="94"/>
      <c r="K1970" s="391"/>
    </row>
    <row r="1971" spans="1:11" x14ac:dyDescent="0.25">
      <c r="A1971" s="270"/>
      <c r="B1971" s="235" t="s">
        <v>295</v>
      </c>
      <c r="C1971" s="236"/>
      <c r="D1971" s="86"/>
      <c r="E1971" s="86"/>
      <c r="F1971" s="277"/>
      <c r="G1971" s="277"/>
      <c r="H1971" s="279"/>
      <c r="I1971" s="276"/>
      <c r="J1971" s="86"/>
      <c r="K1971" s="390"/>
    </row>
    <row r="1972" spans="1:11" x14ac:dyDescent="0.25">
      <c r="A1972" s="601" t="s">
        <v>294</v>
      </c>
      <c r="B1972" s="602"/>
      <c r="C1972" s="237"/>
      <c r="D1972" s="95"/>
      <c r="E1972" s="95"/>
      <c r="F1972" s="220"/>
      <c r="G1972" s="282">
        <v>0</v>
      </c>
      <c r="H1972" s="279"/>
      <c r="I1972" s="276"/>
      <c r="J1972" s="97"/>
      <c r="K1972" s="207"/>
    </row>
    <row r="1973" spans="1:11" x14ac:dyDescent="0.25">
      <c r="A1973" s="622" t="s">
        <v>296</v>
      </c>
      <c r="B1973" s="623"/>
      <c r="C1973" s="237"/>
      <c r="D1973" s="88">
        <v>3291500</v>
      </c>
      <c r="E1973" s="88">
        <v>890000</v>
      </c>
      <c r="F1973" s="278">
        <v>7000000</v>
      </c>
      <c r="G1973" s="278">
        <v>430000000</v>
      </c>
      <c r="H1973" s="279"/>
      <c r="I1973" s="276"/>
      <c r="J1973" s="97"/>
      <c r="K1973" s="207"/>
    </row>
    <row r="1974" spans="1:11" x14ac:dyDescent="0.25">
      <c r="A1974" s="269">
        <v>94</v>
      </c>
      <c r="B1974" s="589" t="s">
        <v>5853</v>
      </c>
      <c r="C1974" s="590"/>
      <c r="D1974" s="590"/>
      <c r="E1974" s="590"/>
      <c r="F1974" s="590"/>
      <c r="G1974" s="591"/>
      <c r="H1974" s="279"/>
      <c r="I1974" s="276"/>
      <c r="J1974" s="85"/>
      <c r="K1974" s="389"/>
    </row>
    <row r="1975" spans="1:11" x14ac:dyDescent="0.25">
      <c r="A1975" s="270"/>
      <c r="B1975" s="592" t="s">
        <v>255</v>
      </c>
      <c r="C1975" s="593"/>
      <c r="D1975" s="86"/>
      <c r="E1975" s="86"/>
      <c r="F1975" s="277"/>
      <c r="G1975" s="277"/>
      <c r="H1975" s="279"/>
      <c r="I1975" s="276"/>
      <c r="J1975" s="86"/>
      <c r="K1975" s="390"/>
    </row>
    <row r="1976" spans="1:11" x14ac:dyDescent="0.25">
      <c r="A1976" s="271"/>
      <c r="B1976" s="231" t="s">
        <v>3725</v>
      </c>
      <c r="C1976" s="232" t="s">
        <v>265</v>
      </c>
      <c r="D1976" s="87">
        <v>0</v>
      </c>
      <c r="E1976" s="87">
        <v>0</v>
      </c>
      <c r="F1976" s="278">
        <v>5000000</v>
      </c>
      <c r="G1976" s="278">
        <v>3000000</v>
      </c>
      <c r="H1976" s="279"/>
      <c r="I1976" s="276"/>
      <c r="J1976" s="85"/>
      <c r="K1976" s="389"/>
    </row>
    <row r="1977" spans="1:11" ht="22.5" x14ac:dyDescent="0.25">
      <c r="A1977" s="206">
        <v>3</v>
      </c>
      <c r="B1977" s="233" t="s">
        <v>3726</v>
      </c>
      <c r="C1977" s="234" t="s">
        <v>1677</v>
      </c>
      <c r="D1977" s="90">
        <v>0</v>
      </c>
      <c r="E1977" s="90">
        <v>0</v>
      </c>
      <c r="F1977" s="219">
        <v>2000000</v>
      </c>
      <c r="G1977" s="219">
        <v>3000000</v>
      </c>
      <c r="H1977" s="279"/>
      <c r="I1977" s="276" t="s">
        <v>4631</v>
      </c>
      <c r="J1977" s="89" t="s">
        <v>16</v>
      </c>
      <c r="K1977" s="206"/>
    </row>
    <row r="1978" spans="1:11" ht="22.5" x14ac:dyDescent="0.25">
      <c r="A1978" s="206">
        <v>4</v>
      </c>
      <c r="B1978" s="233" t="s">
        <v>3727</v>
      </c>
      <c r="C1978" s="234" t="s">
        <v>1678</v>
      </c>
      <c r="D1978" s="90">
        <v>0</v>
      </c>
      <c r="E1978" s="90">
        <v>0</v>
      </c>
      <c r="F1978" s="219">
        <v>3000000</v>
      </c>
      <c r="G1978" s="218">
        <v>0</v>
      </c>
      <c r="H1978" s="279"/>
      <c r="I1978" s="276" t="s">
        <v>6061</v>
      </c>
      <c r="J1978" s="89" t="s">
        <v>16</v>
      </c>
      <c r="K1978" s="206"/>
    </row>
    <row r="1979" spans="1:11" x14ac:dyDescent="0.25">
      <c r="A1979" s="271"/>
      <c r="B1979" s="231" t="s">
        <v>3728</v>
      </c>
      <c r="C1979" s="232" t="s">
        <v>1679</v>
      </c>
      <c r="D1979" s="87">
        <v>0</v>
      </c>
      <c r="E1979" s="88">
        <v>1468857.14</v>
      </c>
      <c r="F1979" s="278">
        <v>5000000</v>
      </c>
      <c r="G1979" s="278">
        <v>3000000</v>
      </c>
      <c r="H1979" s="279"/>
      <c r="I1979" s="276"/>
      <c r="J1979" s="85"/>
      <c r="K1979" s="389"/>
    </row>
    <row r="1980" spans="1:11" ht="22.5" x14ac:dyDescent="0.25">
      <c r="A1980" s="206">
        <v>6</v>
      </c>
      <c r="B1980" s="233" t="s">
        <v>3729</v>
      </c>
      <c r="C1980" s="234" t="s">
        <v>1680</v>
      </c>
      <c r="D1980" s="90">
        <v>0</v>
      </c>
      <c r="E1980" s="91">
        <v>1468857.14</v>
      </c>
      <c r="F1980" s="219">
        <v>5000000</v>
      </c>
      <c r="G1980" s="219">
        <v>3000000</v>
      </c>
      <c r="H1980" s="279"/>
      <c r="I1980" s="276" t="s">
        <v>4631</v>
      </c>
      <c r="J1980" s="89" t="s">
        <v>16</v>
      </c>
      <c r="K1980" s="206"/>
    </row>
    <row r="1981" spans="1:11" x14ac:dyDescent="0.25">
      <c r="A1981" s="208" t="s">
        <v>294</v>
      </c>
      <c r="B1981" s="52"/>
      <c r="C1981" s="237"/>
      <c r="D1981" s="96">
        <v>0</v>
      </c>
      <c r="E1981" s="93">
        <v>1468857.14</v>
      </c>
      <c r="F1981" s="281">
        <v>10000000</v>
      </c>
      <c r="G1981" s="281">
        <v>6000000</v>
      </c>
      <c r="H1981" s="279"/>
      <c r="I1981" s="276"/>
      <c r="J1981" s="94"/>
      <c r="K1981" s="391"/>
    </row>
    <row r="1982" spans="1:11" x14ac:dyDescent="0.25">
      <c r="A1982" s="270"/>
      <c r="B1982" s="235" t="s">
        <v>295</v>
      </c>
      <c r="C1982" s="236"/>
      <c r="D1982" s="86"/>
      <c r="E1982" s="86"/>
      <c r="F1982" s="277"/>
      <c r="G1982" s="277"/>
      <c r="H1982" s="279"/>
      <c r="I1982" s="276"/>
      <c r="J1982" s="86"/>
      <c r="K1982" s="390"/>
    </row>
    <row r="1983" spans="1:11" x14ac:dyDescent="0.25">
      <c r="A1983" s="208" t="s">
        <v>294</v>
      </c>
      <c r="B1983" s="52"/>
      <c r="C1983" s="237"/>
      <c r="D1983" s="95"/>
      <c r="E1983" s="95"/>
      <c r="F1983" s="220"/>
      <c r="G1983" s="282">
        <v>0</v>
      </c>
      <c r="H1983" s="279"/>
      <c r="I1983" s="276"/>
      <c r="J1983" s="97"/>
      <c r="K1983" s="207"/>
    </row>
    <row r="1984" spans="1:11" ht="21" x14ac:dyDescent="0.25">
      <c r="A1984" s="208" t="s">
        <v>296</v>
      </c>
      <c r="B1984" s="52"/>
      <c r="C1984" s="237"/>
      <c r="D1984" s="87">
        <v>0</v>
      </c>
      <c r="E1984" s="88">
        <v>1468857.14</v>
      </c>
      <c r="F1984" s="278">
        <v>10000000</v>
      </c>
      <c r="G1984" s="278">
        <v>6000000</v>
      </c>
      <c r="H1984" s="279"/>
      <c r="I1984" s="276"/>
      <c r="J1984" s="97"/>
      <c r="K1984" s="207"/>
    </row>
    <row r="1985" spans="1:11" x14ac:dyDescent="0.25">
      <c r="A1985" s="269">
        <v>95</v>
      </c>
      <c r="B1985" s="619" t="s">
        <v>6056</v>
      </c>
      <c r="C1985" s="620"/>
      <c r="D1985" s="620"/>
      <c r="E1985" s="620"/>
      <c r="F1985" s="620"/>
      <c r="G1985" s="621"/>
      <c r="H1985" s="279"/>
      <c r="I1985" s="276"/>
      <c r="J1985" s="85"/>
      <c r="K1985" s="389"/>
    </row>
    <row r="1986" spans="1:11" x14ac:dyDescent="0.25">
      <c r="A1986" s="270"/>
      <c r="B1986" s="616" t="s">
        <v>255</v>
      </c>
      <c r="C1986" s="617"/>
      <c r="D1986" s="618"/>
      <c r="E1986" s="102"/>
      <c r="F1986" s="287"/>
      <c r="G1986" s="287"/>
      <c r="H1986" s="279"/>
      <c r="I1986" s="276"/>
      <c r="J1986" s="86"/>
      <c r="K1986" s="390"/>
    </row>
    <row r="1987" spans="1:11" x14ac:dyDescent="0.25">
      <c r="A1987" s="271"/>
      <c r="B1987" s="231" t="s">
        <v>3730</v>
      </c>
      <c r="C1987" s="232" t="s">
        <v>1681</v>
      </c>
      <c r="D1987" s="87">
        <v>0</v>
      </c>
      <c r="E1987" s="87">
        <v>0</v>
      </c>
      <c r="F1987" s="280">
        <v>0</v>
      </c>
      <c r="G1987" s="280">
        <v>0</v>
      </c>
      <c r="H1987" s="279"/>
      <c r="I1987" s="276"/>
      <c r="J1987" s="85"/>
      <c r="K1987" s="389"/>
    </row>
    <row r="1988" spans="1:11" ht="22.5" x14ac:dyDescent="0.25">
      <c r="A1988" s="206">
        <v>1</v>
      </c>
      <c r="B1988" s="233" t="s">
        <v>3731</v>
      </c>
      <c r="C1988" s="234" t="s">
        <v>1682</v>
      </c>
      <c r="D1988" s="90">
        <v>0</v>
      </c>
      <c r="E1988" s="90">
        <v>0</v>
      </c>
      <c r="F1988" s="218">
        <v>0</v>
      </c>
      <c r="G1988" s="218">
        <v>0</v>
      </c>
      <c r="H1988" s="279"/>
      <c r="I1988" s="276" t="s">
        <v>4631</v>
      </c>
      <c r="J1988" s="92">
        <v>0</v>
      </c>
      <c r="K1988" s="206"/>
    </row>
    <row r="1989" spans="1:11" x14ac:dyDescent="0.25">
      <c r="A1989" s="271"/>
      <c r="B1989" s="231" t="s">
        <v>3732</v>
      </c>
      <c r="C1989" s="232" t="s">
        <v>1683</v>
      </c>
      <c r="D1989" s="87">
        <v>0</v>
      </c>
      <c r="E1989" s="87">
        <v>0</v>
      </c>
      <c r="F1989" s="278">
        <v>5000000</v>
      </c>
      <c r="G1989" s="278">
        <v>5000000</v>
      </c>
      <c r="H1989" s="279"/>
      <c r="I1989" s="276"/>
      <c r="J1989" s="85"/>
      <c r="K1989" s="389"/>
    </row>
    <row r="1990" spans="1:11" ht="22.5" x14ac:dyDescent="0.25">
      <c r="A1990" s="206">
        <v>3</v>
      </c>
      <c r="B1990" s="233" t="s">
        <v>3733</v>
      </c>
      <c r="C1990" s="234" t="s">
        <v>1684</v>
      </c>
      <c r="D1990" s="90">
        <v>0</v>
      </c>
      <c r="E1990" s="90">
        <v>0</v>
      </c>
      <c r="F1990" s="219">
        <v>5000000</v>
      </c>
      <c r="G1990" s="219">
        <v>5000000</v>
      </c>
      <c r="H1990" s="279"/>
      <c r="I1990" s="276" t="s">
        <v>4631</v>
      </c>
      <c r="J1990" s="92">
        <v>0</v>
      </c>
      <c r="K1990" s="206"/>
    </row>
    <row r="1991" spans="1:11" x14ac:dyDescent="0.25">
      <c r="A1991" s="208" t="s">
        <v>294</v>
      </c>
      <c r="B1991" s="52"/>
      <c r="C1991" s="237"/>
      <c r="D1991" s="96">
        <v>0</v>
      </c>
      <c r="E1991" s="96">
        <v>0</v>
      </c>
      <c r="F1991" s="281">
        <v>5000000</v>
      </c>
      <c r="G1991" s="281">
        <v>5000000</v>
      </c>
      <c r="H1991" s="279"/>
      <c r="I1991" s="276"/>
      <c r="J1991" s="94"/>
      <c r="K1991" s="391"/>
    </row>
    <row r="1992" spans="1:11" x14ac:dyDescent="0.25">
      <c r="A1992" s="270"/>
      <c r="B1992" s="235" t="s">
        <v>295</v>
      </c>
      <c r="C1992" s="236"/>
      <c r="D1992" s="86"/>
      <c r="E1992" s="86"/>
      <c r="F1992" s="277"/>
      <c r="G1992" s="277"/>
      <c r="H1992" s="279"/>
      <c r="I1992" s="276"/>
      <c r="J1992" s="86"/>
      <c r="K1992" s="390"/>
    </row>
    <row r="1993" spans="1:11" x14ac:dyDescent="0.25">
      <c r="A1993" s="601" t="s">
        <v>294</v>
      </c>
      <c r="B1993" s="602"/>
      <c r="C1993" s="237"/>
      <c r="D1993" s="95"/>
      <c r="E1993" s="95"/>
      <c r="F1993" s="220"/>
      <c r="G1993" s="282">
        <v>0</v>
      </c>
      <c r="H1993" s="279"/>
      <c r="I1993" s="276"/>
      <c r="J1993" s="97"/>
      <c r="K1993" s="207"/>
    </row>
    <row r="1994" spans="1:11" x14ac:dyDescent="0.25">
      <c r="A1994" s="601" t="s">
        <v>296</v>
      </c>
      <c r="B1994" s="602"/>
      <c r="C1994" s="237"/>
      <c r="D1994" s="87">
        <v>0</v>
      </c>
      <c r="E1994" s="87">
        <v>0</v>
      </c>
      <c r="F1994" s="278">
        <v>5000000</v>
      </c>
      <c r="G1994" s="278">
        <v>5000000</v>
      </c>
      <c r="H1994" s="279"/>
      <c r="I1994" s="276"/>
      <c r="J1994" s="97"/>
      <c r="K1994" s="207"/>
    </row>
    <row r="1995" spans="1:11" x14ac:dyDescent="0.25">
      <c r="A1995" s="269">
        <v>97</v>
      </c>
      <c r="B1995" s="589" t="s">
        <v>1685</v>
      </c>
      <c r="C1995" s="590"/>
      <c r="D1995" s="590"/>
      <c r="E1995" s="590"/>
      <c r="F1995" s="590"/>
      <c r="G1995" s="591"/>
      <c r="H1995" s="279"/>
      <c r="I1995" s="276"/>
      <c r="J1995" s="85"/>
      <c r="K1995" s="389"/>
    </row>
    <row r="1996" spans="1:11" x14ac:dyDescent="0.25">
      <c r="A1996" s="270"/>
      <c r="B1996" s="592" t="s">
        <v>255</v>
      </c>
      <c r="C1996" s="615"/>
      <c r="D1996" s="615"/>
      <c r="E1996" s="593"/>
      <c r="F1996" s="277"/>
      <c r="G1996" s="277"/>
      <c r="H1996" s="279"/>
      <c r="I1996" s="276"/>
      <c r="J1996" s="86"/>
      <c r="K1996" s="390"/>
    </row>
    <row r="1997" spans="1:11" ht="22.5" x14ac:dyDescent="0.25">
      <c r="A1997" s="271"/>
      <c r="B1997" s="231" t="s">
        <v>3734</v>
      </c>
      <c r="C1997" s="232" t="s">
        <v>1686</v>
      </c>
      <c r="D1997" s="87">
        <v>0</v>
      </c>
      <c r="E1997" s="87">
        <v>0</v>
      </c>
      <c r="F1997" s="278">
        <v>604972410.89999998</v>
      </c>
      <c r="G1997" s="278">
        <v>365400000</v>
      </c>
      <c r="H1997" s="279"/>
      <c r="I1997" s="276" t="s">
        <v>4631</v>
      </c>
      <c r="J1997" s="85"/>
      <c r="K1997" s="389"/>
    </row>
    <row r="1998" spans="1:11" ht="15" customHeight="1" x14ac:dyDescent="0.25">
      <c r="A1998" s="206">
        <v>2</v>
      </c>
      <c r="B1998" s="233" t="s">
        <v>3735</v>
      </c>
      <c r="C1998" s="234" t="s">
        <v>1687</v>
      </c>
      <c r="D1998" s="90">
        <v>0</v>
      </c>
      <c r="E1998" s="90">
        <v>0</v>
      </c>
      <c r="F1998" s="219">
        <v>50000000</v>
      </c>
      <c r="G1998" s="218">
        <v>0</v>
      </c>
      <c r="H1998" s="279"/>
      <c r="I1998" s="276" t="s">
        <v>6061</v>
      </c>
      <c r="J1998" s="89" t="s">
        <v>16</v>
      </c>
      <c r="K1998" s="206"/>
    </row>
    <row r="1999" spans="1:11" ht="22.5" x14ac:dyDescent="0.25">
      <c r="A1999" s="206">
        <v>3</v>
      </c>
      <c r="B1999" s="233" t="s">
        <v>3736</v>
      </c>
      <c r="C1999" s="234" t="s">
        <v>1688</v>
      </c>
      <c r="D1999" s="90">
        <v>0</v>
      </c>
      <c r="E1999" s="90">
        <v>0</v>
      </c>
      <c r="F1999" s="219">
        <v>454972410.89999998</v>
      </c>
      <c r="G1999" s="218">
        <v>0</v>
      </c>
      <c r="H1999" s="279"/>
      <c r="I1999" s="276" t="s">
        <v>6061</v>
      </c>
      <c r="J1999" s="89" t="s">
        <v>16</v>
      </c>
      <c r="K1999" s="206"/>
    </row>
    <row r="2000" spans="1:11" ht="37.15" customHeight="1" x14ac:dyDescent="0.25">
      <c r="A2000" s="206">
        <v>4</v>
      </c>
      <c r="B2000" s="233" t="s">
        <v>3737</v>
      </c>
      <c r="C2000" s="234" t="s">
        <v>1689</v>
      </c>
      <c r="D2000" s="90">
        <v>0</v>
      </c>
      <c r="E2000" s="90">
        <v>0</v>
      </c>
      <c r="F2000" s="219">
        <v>100000000</v>
      </c>
      <c r="G2000" s="219">
        <v>365400000</v>
      </c>
      <c r="H2000" s="286">
        <f>G2000</f>
        <v>365400000</v>
      </c>
      <c r="I2000" s="276"/>
      <c r="J2000" s="276" t="s">
        <v>6065</v>
      </c>
      <c r="K2000" s="396" t="s">
        <v>6065</v>
      </c>
    </row>
    <row r="2001" spans="1:11" x14ac:dyDescent="0.25">
      <c r="A2001" s="208" t="s">
        <v>294</v>
      </c>
      <c r="B2001" s="52"/>
      <c r="C2001" s="237"/>
      <c r="D2001" s="96">
        <v>0</v>
      </c>
      <c r="E2001" s="96">
        <v>0</v>
      </c>
      <c r="F2001" s="281">
        <v>604972410.89999998</v>
      </c>
      <c r="G2001" s="281">
        <v>365400000</v>
      </c>
      <c r="H2001" s="279"/>
      <c r="I2001" s="276"/>
      <c r="J2001" s="94"/>
      <c r="K2001" s="391"/>
    </row>
    <row r="2002" spans="1:11" x14ac:dyDescent="0.25">
      <c r="A2002" s="270"/>
      <c r="B2002" s="235" t="s">
        <v>295</v>
      </c>
      <c r="C2002" s="236"/>
      <c r="D2002" s="86"/>
      <c r="E2002" s="86"/>
      <c r="F2002" s="277"/>
      <c r="G2002" s="277"/>
      <c r="H2002" s="279"/>
      <c r="I2002" s="276"/>
      <c r="J2002" s="86"/>
      <c r="K2002" s="390"/>
    </row>
    <row r="2003" spans="1:11" x14ac:dyDescent="0.25">
      <c r="A2003" s="208" t="s">
        <v>294</v>
      </c>
      <c r="B2003" s="52"/>
      <c r="C2003" s="237"/>
      <c r="D2003" s="95"/>
      <c r="E2003" s="95"/>
      <c r="F2003" s="220"/>
      <c r="G2003" s="282">
        <v>0</v>
      </c>
      <c r="H2003" s="279"/>
      <c r="I2003" s="276"/>
      <c r="J2003" s="97"/>
      <c r="K2003" s="207"/>
    </row>
    <row r="2004" spans="1:11" ht="21" x14ac:dyDescent="0.25">
      <c r="A2004" s="208" t="s">
        <v>296</v>
      </c>
      <c r="B2004" s="52"/>
      <c r="C2004" s="237"/>
      <c r="D2004" s="87">
        <v>0</v>
      </c>
      <c r="E2004" s="87">
        <v>0</v>
      </c>
      <c r="F2004" s="278">
        <v>604972410.89999998</v>
      </c>
      <c r="G2004" s="278">
        <v>365400000</v>
      </c>
      <c r="H2004" s="278">
        <f>SUM(H1998:H2003)</f>
        <v>365400000</v>
      </c>
      <c r="I2004" s="276"/>
      <c r="J2004" s="97"/>
      <c r="K2004" s="207"/>
    </row>
    <row r="2005" spans="1:11" x14ac:dyDescent="0.25">
      <c r="A2005" s="269">
        <v>98</v>
      </c>
      <c r="B2005" s="589" t="s">
        <v>1690</v>
      </c>
      <c r="C2005" s="590"/>
      <c r="D2005" s="590"/>
      <c r="E2005" s="590"/>
      <c r="F2005" s="590"/>
      <c r="G2005" s="591"/>
      <c r="H2005" s="279"/>
      <c r="I2005" s="276"/>
      <c r="J2005" s="85"/>
      <c r="K2005" s="389"/>
    </row>
    <row r="2006" spans="1:11" x14ac:dyDescent="0.25">
      <c r="A2006" s="270"/>
      <c r="B2006" s="592" t="s">
        <v>255</v>
      </c>
      <c r="C2006" s="593"/>
      <c r="D2006" s="86"/>
      <c r="E2006" s="86"/>
      <c r="F2006" s="277"/>
      <c r="G2006" s="277"/>
      <c r="H2006" s="279"/>
      <c r="I2006" s="276"/>
      <c r="J2006" s="86"/>
      <c r="K2006" s="390"/>
    </row>
    <row r="2007" spans="1:11" x14ac:dyDescent="0.25">
      <c r="A2007" s="271"/>
      <c r="B2007" s="231" t="s">
        <v>3738</v>
      </c>
      <c r="C2007" s="232" t="s">
        <v>1691</v>
      </c>
      <c r="D2007" s="88">
        <v>2175250</v>
      </c>
      <c r="E2007" s="88">
        <v>1737525</v>
      </c>
      <c r="F2007" s="278">
        <v>57500000</v>
      </c>
      <c r="G2007" s="278">
        <v>88000000</v>
      </c>
      <c r="H2007" s="279"/>
      <c r="I2007" s="276"/>
      <c r="J2007" s="85"/>
      <c r="K2007" s="389"/>
    </row>
    <row r="2008" spans="1:11" ht="22.5" x14ac:dyDescent="0.25">
      <c r="A2008" s="206">
        <v>1</v>
      </c>
      <c r="B2008" s="233" t="s">
        <v>3739</v>
      </c>
      <c r="C2008" s="234" t="s">
        <v>1692</v>
      </c>
      <c r="D2008" s="90">
        <v>0</v>
      </c>
      <c r="E2008" s="90">
        <v>0</v>
      </c>
      <c r="F2008" s="218">
        <v>0</v>
      </c>
      <c r="G2008" s="219">
        <v>10000000</v>
      </c>
      <c r="H2008" s="279"/>
      <c r="I2008" s="276" t="s">
        <v>4631</v>
      </c>
      <c r="J2008" s="92">
        <v>0</v>
      </c>
      <c r="K2008" s="206"/>
    </row>
    <row r="2009" spans="1:11" ht="22.5" x14ac:dyDescent="0.25">
      <c r="A2009" s="206">
        <v>2</v>
      </c>
      <c r="B2009" s="233" t="s">
        <v>3740</v>
      </c>
      <c r="C2009" s="234" t="s">
        <v>1693</v>
      </c>
      <c r="D2009" s="90">
        <v>0</v>
      </c>
      <c r="E2009" s="90">
        <v>0</v>
      </c>
      <c r="F2009" s="218">
        <v>0</v>
      </c>
      <c r="G2009" s="219">
        <v>5000000</v>
      </c>
      <c r="H2009" s="279"/>
      <c r="I2009" s="276" t="s">
        <v>4631</v>
      </c>
      <c r="J2009" s="92">
        <v>0</v>
      </c>
      <c r="K2009" s="206"/>
    </row>
    <row r="2010" spans="1:11" ht="33.75" x14ac:dyDescent="0.25">
      <c r="A2010" s="206">
        <v>3</v>
      </c>
      <c r="B2010" s="233" t="s">
        <v>3741</v>
      </c>
      <c r="C2010" s="234" t="s">
        <v>1694</v>
      </c>
      <c r="D2010" s="90">
        <v>0</v>
      </c>
      <c r="E2010" s="90">
        <v>0</v>
      </c>
      <c r="F2010" s="218">
        <v>0</v>
      </c>
      <c r="G2010" s="219">
        <v>3000000</v>
      </c>
      <c r="H2010" s="279"/>
      <c r="I2010" s="276" t="s">
        <v>4631</v>
      </c>
      <c r="J2010" s="92">
        <v>0</v>
      </c>
      <c r="K2010" s="206"/>
    </row>
    <row r="2011" spans="1:11" ht="22.5" x14ac:dyDescent="0.25">
      <c r="A2011" s="206">
        <v>4</v>
      </c>
      <c r="B2011" s="233" t="s">
        <v>3742</v>
      </c>
      <c r="C2011" s="234" t="s">
        <v>1695</v>
      </c>
      <c r="D2011" s="90">
        <v>0</v>
      </c>
      <c r="E2011" s="90">
        <v>0</v>
      </c>
      <c r="F2011" s="219">
        <v>3000000</v>
      </c>
      <c r="G2011" s="219">
        <v>1500000</v>
      </c>
      <c r="H2011" s="279"/>
      <c r="I2011" s="276" t="s">
        <v>4631</v>
      </c>
      <c r="J2011" s="92">
        <v>0</v>
      </c>
      <c r="K2011" s="206"/>
    </row>
    <row r="2012" spans="1:11" ht="22.5" x14ac:dyDescent="0.25">
      <c r="A2012" s="206">
        <v>5</v>
      </c>
      <c r="B2012" s="233" t="s">
        <v>3743</v>
      </c>
      <c r="C2012" s="234" t="s">
        <v>1696</v>
      </c>
      <c r="D2012" s="90">
        <v>0</v>
      </c>
      <c r="E2012" s="90">
        <v>0</v>
      </c>
      <c r="F2012" s="219">
        <v>10000000</v>
      </c>
      <c r="G2012" s="219">
        <v>10000000</v>
      </c>
      <c r="H2012" s="279"/>
      <c r="I2012" s="276" t="s">
        <v>4631</v>
      </c>
      <c r="J2012" s="92">
        <v>0</v>
      </c>
      <c r="K2012" s="206"/>
    </row>
    <row r="2013" spans="1:11" ht="22.5" x14ac:dyDescent="0.25">
      <c r="A2013" s="206">
        <v>6</v>
      </c>
      <c r="B2013" s="233" t="s">
        <v>3744</v>
      </c>
      <c r="C2013" s="234" t="s">
        <v>1697</v>
      </c>
      <c r="D2013" s="90">
        <v>0</v>
      </c>
      <c r="E2013" s="90">
        <v>0</v>
      </c>
      <c r="F2013" s="218">
        <v>0</v>
      </c>
      <c r="G2013" s="219">
        <v>10000000</v>
      </c>
      <c r="H2013" s="279"/>
      <c r="I2013" s="276" t="s">
        <v>4631</v>
      </c>
      <c r="J2013" s="92">
        <v>0</v>
      </c>
      <c r="K2013" s="206"/>
    </row>
    <row r="2014" spans="1:11" ht="22.5" x14ac:dyDescent="0.25">
      <c r="A2014" s="206">
        <v>7</v>
      </c>
      <c r="B2014" s="233" t="s">
        <v>3745</v>
      </c>
      <c r="C2014" s="234" t="s">
        <v>1698</v>
      </c>
      <c r="D2014" s="90">
        <v>0</v>
      </c>
      <c r="E2014" s="90">
        <v>0</v>
      </c>
      <c r="F2014" s="219">
        <v>5000000</v>
      </c>
      <c r="G2014" s="219">
        <v>5000000</v>
      </c>
      <c r="H2014" s="279"/>
      <c r="I2014" s="276" t="s">
        <v>4631</v>
      </c>
      <c r="J2014" s="92">
        <v>0</v>
      </c>
      <c r="K2014" s="206"/>
    </row>
    <row r="2015" spans="1:11" ht="22.5" x14ac:dyDescent="0.25">
      <c r="A2015" s="206">
        <v>8</v>
      </c>
      <c r="B2015" s="233" t="s">
        <v>3746</v>
      </c>
      <c r="C2015" s="234" t="s">
        <v>1699</v>
      </c>
      <c r="D2015" s="90">
        <v>0</v>
      </c>
      <c r="E2015" s="90">
        <v>0</v>
      </c>
      <c r="F2015" s="219">
        <v>2000000</v>
      </c>
      <c r="G2015" s="219">
        <v>500000</v>
      </c>
      <c r="H2015" s="279"/>
      <c r="I2015" s="276" t="s">
        <v>4631</v>
      </c>
      <c r="J2015" s="92">
        <v>0</v>
      </c>
      <c r="K2015" s="206"/>
    </row>
    <row r="2016" spans="1:11" ht="22.5" x14ac:dyDescent="0.25">
      <c r="A2016" s="206">
        <v>9</v>
      </c>
      <c r="B2016" s="233" t="s">
        <v>3747</v>
      </c>
      <c r="C2016" s="234" t="s">
        <v>1700</v>
      </c>
      <c r="D2016" s="91">
        <v>2175250</v>
      </c>
      <c r="E2016" s="91">
        <v>1737525</v>
      </c>
      <c r="F2016" s="219">
        <v>17500000</v>
      </c>
      <c r="G2016" s="219">
        <v>20000000</v>
      </c>
      <c r="H2016" s="279"/>
      <c r="I2016" s="276" t="s">
        <v>4631</v>
      </c>
      <c r="J2016" s="92">
        <v>0</v>
      </c>
      <c r="K2016" s="206"/>
    </row>
    <row r="2017" spans="1:11" ht="22.5" x14ac:dyDescent="0.25">
      <c r="A2017" s="206">
        <v>10</v>
      </c>
      <c r="B2017" s="233" t="s">
        <v>3748</v>
      </c>
      <c r="C2017" s="234" t="s">
        <v>1701</v>
      </c>
      <c r="D2017" s="90">
        <v>0</v>
      </c>
      <c r="E2017" s="90">
        <v>0</v>
      </c>
      <c r="F2017" s="218">
        <v>0</v>
      </c>
      <c r="G2017" s="219">
        <v>1500000</v>
      </c>
      <c r="H2017" s="279"/>
      <c r="I2017" s="276" t="s">
        <v>4631</v>
      </c>
      <c r="J2017" s="92">
        <v>0</v>
      </c>
      <c r="K2017" s="206"/>
    </row>
    <row r="2018" spans="1:11" ht="22.5" x14ac:dyDescent="0.25">
      <c r="A2018" s="206">
        <v>11</v>
      </c>
      <c r="B2018" s="233" t="s">
        <v>3749</v>
      </c>
      <c r="C2018" s="234" t="s">
        <v>1702</v>
      </c>
      <c r="D2018" s="90">
        <v>0</v>
      </c>
      <c r="E2018" s="90">
        <v>0</v>
      </c>
      <c r="F2018" s="218">
        <v>0</v>
      </c>
      <c r="G2018" s="219">
        <v>1500000</v>
      </c>
      <c r="H2018" s="279"/>
      <c r="I2018" s="276" t="s">
        <v>4631</v>
      </c>
      <c r="J2018" s="92">
        <v>0</v>
      </c>
      <c r="K2018" s="206"/>
    </row>
    <row r="2019" spans="1:11" ht="22.5" x14ac:dyDescent="0.25">
      <c r="A2019" s="206">
        <v>12</v>
      </c>
      <c r="B2019" s="233" t="s">
        <v>3750</v>
      </c>
      <c r="C2019" s="234" t="s">
        <v>1703</v>
      </c>
      <c r="D2019" s="90">
        <v>0</v>
      </c>
      <c r="E2019" s="90">
        <v>0</v>
      </c>
      <c r="F2019" s="219">
        <v>20000000</v>
      </c>
      <c r="G2019" s="219">
        <v>20000000</v>
      </c>
      <c r="H2019" s="279"/>
      <c r="I2019" s="276" t="s">
        <v>4631</v>
      </c>
      <c r="J2019" s="92">
        <v>0</v>
      </c>
      <c r="K2019" s="206"/>
    </row>
    <row r="2020" spans="1:11" x14ac:dyDescent="0.25">
      <c r="A2020" s="271"/>
      <c r="B2020" s="231" t="s">
        <v>3751</v>
      </c>
      <c r="C2020" s="232" t="s">
        <v>1704</v>
      </c>
      <c r="D2020" s="88">
        <v>13536846245.02</v>
      </c>
      <c r="E2020" s="88">
        <v>8882556871.4099998</v>
      </c>
      <c r="F2020" s="278">
        <v>10085500000</v>
      </c>
      <c r="G2020" s="278">
        <v>21771000000</v>
      </c>
      <c r="H2020" s="279"/>
      <c r="I2020" s="276"/>
      <c r="J2020" s="85"/>
      <c r="K2020" s="389"/>
    </row>
    <row r="2021" spans="1:11" ht="22.5" x14ac:dyDescent="0.25">
      <c r="A2021" s="206">
        <v>13</v>
      </c>
      <c r="B2021" s="233" t="s">
        <v>3752</v>
      </c>
      <c r="C2021" s="234" t="s">
        <v>1705</v>
      </c>
      <c r="D2021" s="90">
        <v>0</v>
      </c>
      <c r="E2021" s="90">
        <v>0</v>
      </c>
      <c r="F2021" s="218">
        <v>0</v>
      </c>
      <c r="G2021" s="219">
        <v>32500000</v>
      </c>
      <c r="H2021" s="279"/>
      <c r="I2021" s="276" t="s">
        <v>4631</v>
      </c>
      <c r="J2021" s="89" t="s">
        <v>16</v>
      </c>
      <c r="K2021" s="206"/>
    </row>
    <row r="2022" spans="1:11" ht="40.9" customHeight="1" x14ac:dyDescent="0.25">
      <c r="A2022" s="206">
        <v>14</v>
      </c>
      <c r="B2022" s="233" t="s">
        <v>3753</v>
      </c>
      <c r="C2022" s="234" t="s">
        <v>1706</v>
      </c>
      <c r="D2022" s="91">
        <v>13095764343.780001</v>
      </c>
      <c r="E2022" s="91">
        <v>6977853183.4200001</v>
      </c>
      <c r="F2022" s="219">
        <v>7024000000</v>
      </c>
      <c r="G2022" s="219">
        <v>18681000000</v>
      </c>
      <c r="H2022" s="263">
        <v>2000000000</v>
      </c>
      <c r="I2022" s="276"/>
      <c r="J2022" s="276" t="s">
        <v>7266</v>
      </c>
      <c r="K2022" s="396" t="s">
        <v>7267</v>
      </c>
    </row>
    <row r="2023" spans="1:11" ht="41.45" customHeight="1" x14ac:dyDescent="0.25">
      <c r="A2023" s="206">
        <v>16</v>
      </c>
      <c r="B2023" s="233" t="s">
        <v>3754</v>
      </c>
      <c r="C2023" s="234" t="s">
        <v>1707</v>
      </c>
      <c r="D2023" s="90">
        <v>0</v>
      </c>
      <c r="E2023" s="91">
        <v>1352158011.2</v>
      </c>
      <c r="F2023" s="219">
        <v>2000000000</v>
      </c>
      <c r="G2023" s="219">
        <v>2000000000</v>
      </c>
      <c r="H2023" s="263">
        <v>100000000</v>
      </c>
      <c r="I2023" s="276"/>
      <c r="J2023" s="276" t="s">
        <v>7266</v>
      </c>
      <c r="K2023" s="396" t="s">
        <v>7267</v>
      </c>
    </row>
    <row r="2024" spans="1:11" ht="22.5" x14ac:dyDescent="0.25">
      <c r="A2024" s="206">
        <v>17</v>
      </c>
      <c r="B2024" s="233" t="s">
        <v>3755</v>
      </c>
      <c r="C2024" s="234" t="s">
        <v>1708</v>
      </c>
      <c r="D2024" s="91">
        <v>399434.72</v>
      </c>
      <c r="E2024" s="90">
        <v>0</v>
      </c>
      <c r="F2024" s="219">
        <v>3000000</v>
      </c>
      <c r="G2024" s="219">
        <v>3000000</v>
      </c>
      <c r="H2024" s="279"/>
      <c r="I2024" s="276" t="s">
        <v>4631</v>
      </c>
      <c r="J2024" s="89" t="s">
        <v>16</v>
      </c>
      <c r="K2024" s="206"/>
    </row>
    <row r="2025" spans="1:11" ht="22.5" x14ac:dyDescent="0.25">
      <c r="A2025" s="206">
        <v>19</v>
      </c>
      <c r="B2025" s="233" t="s">
        <v>3756</v>
      </c>
      <c r="C2025" s="234" t="s">
        <v>1709</v>
      </c>
      <c r="D2025" s="90">
        <v>0</v>
      </c>
      <c r="E2025" s="90">
        <v>0</v>
      </c>
      <c r="F2025" s="219">
        <v>2500000</v>
      </c>
      <c r="G2025" s="219">
        <v>1500000</v>
      </c>
      <c r="H2025" s="279"/>
      <c r="I2025" s="276" t="s">
        <v>4631</v>
      </c>
      <c r="J2025" s="89" t="s">
        <v>16</v>
      </c>
      <c r="K2025" s="206"/>
    </row>
    <row r="2026" spans="1:11" ht="22.5" x14ac:dyDescent="0.25">
      <c r="A2026" s="206">
        <v>20</v>
      </c>
      <c r="B2026" s="233" t="s">
        <v>3757</v>
      </c>
      <c r="C2026" s="234" t="s">
        <v>1710</v>
      </c>
      <c r="D2026" s="90">
        <v>0</v>
      </c>
      <c r="E2026" s="90">
        <v>0</v>
      </c>
      <c r="F2026" s="219">
        <v>3000000</v>
      </c>
      <c r="G2026" s="219">
        <v>3000000</v>
      </c>
      <c r="H2026" s="279"/>
      <c r="I2026" s="276" t="s">
        <v>4631</v>
      </c>
      <c r="J2026" s="92">
        <v>0</v>
      </c>
      <c r="K2026" s="206"/>
    </row>
    <row r="2027" spans="1:11" ht="22.5" x14ac:dyDescent="0.25">
      <c r="A2027" s="206">
        <v>21</v>
      </c>
      <c r="B2027" s="233" t="s">
        <v>3758</v>
      </c>
      <c r="C2027" s="234" t="s">
        <v>1711</v>
      </c>
      <c r="D2027" s="91">
        <v>294973566.39999998</v>
      </c>
      <c r="E2027" s="91">
        <v>496615058.98000002</v>
      </c>
      <c r="F2027" s="219">
        <v>600000000</v>
      </c>
      <c r="G2027" s="219">
        <v>900000000</v>
      </c>
      <c r="H2027" s="279"/>
      <c r="I2027" s="276" t="s">
        <v>4631</v>
      </c>
      <c r="J2027" s="92">
        <v>0</v>
      </c>
      <c r="K2027" s="206"/>
    </row>
    <row r="2028" spans="1:11" ht="22.5" x14ac:dyDescent="0.25">
      <c r="A2028" s="206">
        <v>22</v>
      </c>
      <c r="B2028" s="233" t="s">
        <v>3759</v>
      </c>
      <c r="C2028" s="234" t="s">
        <v>1712</v>
      </c>
      <c r="D2028" s="90">
        <v>0</v>
      </c>
      <c r="E2028" s="90">
        <v>0</v>
      </c>
      <c r="F2028" s="219">
        <v>215000000</v>
      </c>
      <c r="G2028" s="218">
        <v>0</v>
      </c>
      <c r="H2028" s="279"/>
      <c r="I2028" s="276" t="s">
        <v>6044</v>
      </c>
      <c r="J2028" s="92">
        <v>0</v>
      </c>
      <c r="K2028" s="206"/>
    </row>
    <row r="2029" spans="1:11" ht="22.5" x14ac:dyDescent="0.25">
      <c r="A2029" s="206">
        <v>23</v>
      </c>
      <c r="B2029" s="233" t="s">
        <v>3760</v>
      </c>
      <c r="C2029" s="234" t="s">
        <v>1713</v>
      </c>
      <c r="D2029" s="91">
        <v>140217900.12</v>
      </c>
      <c r="E2029" s="91">
        <v>55930617.810000002</v>
      </c>
      <c r="F2029" s="219">
        <v>100000000</v>
      </c>
      <c r="G2029" s="219">
        <v>75000000</v>
      </c>
      <c r="H2029" s="279"/>
      <c r="I2029" s="276" t="s">
        <v>4631</v>
      </c>
      <c r="J2029" s="92">
        <v>0</v>
      </c>
      <c r="K2029" s="206"/>
    </row>
    <row r="2030" spans="1:11" ht="22.5" x14ac:dyDescent="0.25">
      <c r="A2030" s="206">
        <v>24</v>
      </c>
      <c r="B2030" s="233" t="s">
        <v>3761</v>
      </c>
      <c r="C2030" s="234" t="s">
        <v>1714</v>
      </c>
      <c r="D2030" s="90">
        <v>0</v>
      </c>
      <c r="E2030" s="90">
        <v>0</v>
      </c>
      <c r="F2030" s="219">
        <v>50000000</v>
      </c>
      <c r="G2030" s="219">
        <v>20000000</v>
      </c>
      <c r="H2030" s="279"/>
      <c r="I2030" s="276" t="s">
        <v>4631</v>
      </c>
      <c r="J2030" s="92">
        <v>0</v>
      </c>
      <c r="K2030" s="206"/>
    </row>
    <row r="2031" spans="1:11" ht="22.5" x14ac:dyDescent="0.25">
      <c r="A2031" s="206">
        <v>26</v>
      </c>
      <c r="B2031" s="233" t="s">
        <v>3762</v>
      </c>
      <c r="C2031" s="234" t="s">
        <v>1715</v>
      </c>
      <c r="D2031" s="91">
        <v>5491000</v>
      </c>
      <c r="E2031" s="90">
        <v>0</v>
      </c>
      <c r="F2031" s="219">
        <v>30000000</v>
      </c>
      <c r="G2031" s="219">
        <v>40000000</v>
      </c>
      <c r="H2031" s="279"/>
      <c r="I2031" s="276" t="s">
        <v>4631</v>
      </c>
      <c r="J2031" s="92">
        <v>0</v>
      </c>
      <c r="K2031" s="206"/>
    </row>
    <row r="2032" spans="1:11" ht="22.5" x14ac:dyDescent="0.25">
      <c r="A2032" s="206">
        <v>27</v>
      </c>
      <c r="B2032" s="233" t="s">
        <v>3763</v>
      </c>
      <c r="C2032" s="234" t="s">
        <v>1716</v>
      </c>
      <c r="D2032" s="90">
        <v>0</v>
      </c>
      <c r="E2032" s="90">
        <v>0</v>
      </c>
      <c r="F2032" s="219">
        <v>3000000</v>
      </c>
      <c r="G2032" s="219">
        <v>3000000</v>
      </c>
      <c r="H2032" s="279"/>
      <c r="I2032" s="276" t="s">
        <v>4631</v>
      </c>
      <c r="J2032" s="92">
        <v>0</v>
      </c>
      <c r="K2032" s="206"/>
    </row>
    <row r="2033" spans="1:11" ht="22.5" x14ac:dyDescent="0.25">
      <c r="A2033" s="206">
        <v>29</v>
      </c>
      <c r="B2033" s="233" t="s">
        <v>3764</v>
      </c>
      <c r="C2033" s="234" t="s">
        <v>1717</v>
      </c>
      <c r="D2033" s="90">
        <v>0</v>
      </c>
      <c r="E2033" s="90">
        <v>0</v>
      </c>
      <c r="F2033" s="219">
        <v>5000000</v>
      </c>
      <c r="G2033" s="219">
        <v>2000000</v>
      </c>
      <c r="H2033" s="279"/>
      <c r="I2033" s="276" t="s">
        <v>4631</v>
      </c>
      <c r="J2033" s="92">
        <v>0</v>
      </c>
      <c r="K2033" s="206"/>
    </row>
    <row r="2034" spans="1:11" ht="22.5" x14ac:dyDescent="0.25">
      <c r="A2034" s="206">
        <v>30</v>
      </c>
      <c r="B2034" s="233" t="s">
        <v>3765</v>
      </c>
      <c r="C2034" s="234" t="s">
        <v>1718</v>
      </c>
      <c r="D2034" s="90">
        <v>0</v>
      </c>
      <c r="E2034" s="90">
        <v>0</v>
      </c>
      <c r="F2034" s="219">
        <v>50000000</v>
      </c>
      <c r="G2034" s="219">
        <v>10000000</v>
      </c>
      <c r="H2034" s="279"/>
      <c r="I2034" s="276" t="s">
        <v>4631</v>
      </c>
      <c r="J2034" s="92">
        <v>0</v>
      </c>
      <c r="K2034" s="206"/>
    </row>
    <row r="2035" spans="1:11" x14ac:dyDescent="0.25">
      <c r="A2035" s="271"/>
      <c r="B2035" s="231" t="s">
        <v>3766</v>
      </c>
      <c r="C2035" s="232" t="s">
        <v>265</v>
      </c>
      <c r="D2035" s="87">
        <v>0</v>
      </c>
      <c r="E2035" s="87">
        <v>0</v>
      </c>
      <c r="F2035" s="278">
        <v>5000000</v>
      </c>
      <c r="G2035" s="278">
        <v>5000000</v>
      </c>
      <c r="H2035" s="279"/>
      <c r="I2035" s="276"/>
      <c r="J2035" s="85"/>
      <c r="K2035" s="389"/>
    </row>
    <row r="2036" spans="1:11" ht="22.5" x14ac:dyDescent="0.25">
      <c r="A2036" s="206">
        <v>39</v>
      </c>
      <c r="B2036" s="233" t="s">
        <v>3767</v>
      </c>
      <c r="C2036" s="234" t="s">
        <v>1719</v>
      </c>
      <c r="D2036" s="90">
        <v>0</v>
      </c>
      <c r="E2036" s="90">
        <v>0</v>
      </c>
      <c r="F2036" s="219">
        <v>5000000</v>
      </c>
      <c r="G2036" s="219">
        <v>5000000</v>
      </c>
      <c r="H2036" s="279"/>
      <c r="I2036" s="276" t="s">
        <v>4631</v>
      </c>
      <c r="J2036" s="92">
        <v>0</v>
      </c>
      <c r="K2036" s="206"/>
    </row>
    <row r="2037" spans="1:11" x14ac:dyDescent="0.25">
      <c r="A2037" s="271"/>
      <c r="B2037" s="231" t="s">
        <v>3768</v>
      </c>
      <c r="C2037" s="232" t="s">
        <v>1720</v>
      </c>
      <c r="D2037" s="87">
        <v>0</v>
      </c>
      <c r="E2037" s="87">
        <v>0</v>
      </c>
      <c r="F2037" s="278">
        <v>20000000</v>
      </c>
      <c r="G2037" s="278">
        <v>15000000</v>
      </c>
      <c r="H2037" s="279"/>
      <c r="I2037" s="276"/>
      <c r="J2037" s="85"/>
      <c r="K2037" s="389"/>
    </row>
    <row r="2038" spans="1:11" ht="22.5" x14ac:dyDescent="0.25">
      <c r="A2038" s="206">
        <v>42</v>
      </c>
      <c r="B2038" s="233" t="s">
        <v>3769</v>
      </c>
      <c r="C2038" s="234" t="s">
        <v>1721</v>
      </c>
      <c r="D2038" s="90">
        <v>0</v>
      </c>
      <c r="E2038" s="90">
        <v>0</v>
      </c>
      <c r="F2038" s="219">
        <v>20000000</v>
      </c>
      <c r="G2038" s="219">
        <v>15000000</v>
      </c>
      <c r="H2038" s="279"/>
      <c r="I2038" s="276" t="s">
        <v>4631</v>
      </c>
      <c r="J2038" s="92">
        <v>0</v>
      </c>
      <c r="K2038" s="206"/>
    </row>
    <row r="2039" spans="1:11" x14ac:dyDescent="0.25">
      <c r="A2039" s="271"/>
      <c r="B2039" s="231" t="s">
        <v>3770</v>
      </c>
      <c r="C2039" s="232" t="s">
        <v>1722</v>
      </c>
      <c r="D2039" s="88">
        <v>6621450</v>
      </c>
      <c r="E2039" s="87">
        <v>0</v>
      </c>
      <c r="F2039" s="278">
        <v>25000000</v>
      </c>
      <c r="G2039" s="278">
        <v>30000000</v>
      </c>
      <c r="H2039" s="279"/>
      <c r="I2039" s="276"/>
      <c r="J2039" s="85"/>
      <c r="K2039" s="389"/>
    </row>
    <row r="2040" spans="1:11" ht="22.5" x14ac:dyDescent="0.25">
      <c r="A2040" s="206">
        <v>43</v>
      </c>
      <c r="B2040" s="233" t="s">
        <v>3771</v>
      </c>
      <c r="C2040" s="234" t="s">
        <v>1723</v>
      </c>
      <c r="D2040" s="91">
        <v>6621450</v>
      </c>
      <c r="E2040" s="90">
        <v>0</v>
      </c>
      <c r="F2040" s="219">
        <v>25000000</v>
      </c>
      <c r="G2040" s="219">
        <v>30000000</v>
      </c>
      <c r="H2040" s="279"/>
      <c r="I2040" s="276" t="s">
        <v>4631</v>
      </c>
      <c r="J2040" s="89" t="s">
        <v>16</v>
      </c>
      <c r="K2040" s="206"/>
    </row>
    <row r="2041" spans="1:11" x14ac:dyDescent="0.25">
      <c r="A2041" s="271"/>
      <c r="B2041" s="231" t="s">
        <v>3772</v>
      </c>
      <c r="C2041" s="232" t="s">
        <v>1724</v>
      </c>
      <c r="D2041" s="87">
        <v>0</v>
      </c>
      <c r="E2041" s="87">
        <v>0</v>
      </c>
      <c r="F2041" s="278">
        <v>5000000</v>
      </c>
      <c r="G2041" s="278">
        <v>2000000</v>
      </c>
      <c r="H2041" s="279"/>
      <c r="I2041" s="276"/>
      <c r="J2041" s="85"/>
      <c r="K2041" s="389"/>
    </row>
    <row r="2042" spans="1:11" ht="22.5" x14ac:dyDescent="0.25">
      <c r="A2042" s="206">
        <v>50</v>
      </c>
      <c r="B2042" s="233" t="s">
        <v>3773</v>
      </c>
      <c r="C2042" s="234" t="s">
        <v>1725</v>
      </c>
      <c r="D2042" s="90">
        <v>0</v>
      </c>
      <c r="E2042" s="90">
        <v>0</v>
      </c>
      <c r="F2042" s="219">
        <v>5000000</v>
      </c>
      <c r="G2042" s="219">
        <v>2000000</v>
      </c>
      <c r="H2042" s="279"/>
      <c r="I2042" s="276" t="s">
        <v>4631</v>
      </c>
      <c r="J2042" s="89" t="s">
        <v>16</v>
      </c>
      <c r="K2042" s="206"/>
    </row>
    <row r="2043" spans="1:11" x14ac:dyDescent="0.25">
      <c r="A2043" s="271"/>
      <c r="B2043" s="231" t="s">
        <v>3774</v>
      </c>
      <c r="C2043" s="232" t="s">
        <v>1726</v>
      </c>
      <c r="D2043" s="87">
        <v>0</v>
      </c>
      <c r="E2043" s="87">
        <v>0</v>
      </c>
      <c r="F2043" s="280">
        <v>0</v>
      </c>
      <c r="G2043" s="278">
        <v>170000000</v>
      </c>
      <c r="H2043" s="279"/>
      <c r="I2043" s="276"/>
      <c r="J2043" s="85"/>
      <c r="K2043" s="389"/>
    </row>
    <row r="2044" spans="1:11" ht="22.5" x14ac:dyDescent="0.25">
      <c r="A2044" s="206">
        <v>52</v>
      </c>
      <c r="B2044" s="233" t="s">
        <v>3775</v>
      </c>
      <c r="C2044" s="234" t="s">
        <v>1727</v>
      </c>
      <c r="D2044" s="90">
        <v>0</v>
      </c>
      <c r="E2044" s="90">
        <v>0</v>
      </c>
      <c r="F2044" s="218">
        <v>0</v>
      </c>
      <c r="G2044" s="219">
        <v>170000000</v>
      </c>
      <c r="H2044" s="279"/>
      <c r="I2044" s="276" t="s">
        <v>4631</v>
      </c>
      <c r="J2044" s="89" t="s">
        <v>16</v>
      </c>
      <c r="K2044" s="206"/>
    </row>
    <row r="2045" spans="1:11" x14ac:dyDescent="0.25">
      <c r="A2045" s="208" t="s">
        <v>294</v>
      </c>
      <c r="B2045" s="52"/>
      <c r="C2045" s="237"/>
      <c r="D2045" s="93">
        <v>13545642945.02</v>
      </c>
      <c r="E2045" s="93">
        <v>8884294396.4099998</v>
      </c>
      <c r="F2045" s="281">
        <v>10198000000</v>
      </c>
      <c r="G2045" s="281">
        <v>22081000000</v>
      </c>
      <c r="H2045" s="279"/>
      <c r="I2045" s="276"/>
      <c r="J2045" s="94"/>
      <c r="K2045" s="391"/>
    </row>
    <row r="2046" spans="1:11" x14ac:dyDescent="0.25">
      <c r="A2046" s="270"/>
      <c r="B2046" s="235" t="s">
        <v>295</v>
      </c>
      <c r="C2046" s="236"/>
      <c r="D2046" s="86"/>
      <c r="E2046" s="86"/>
      <c r="F2046" s="277"/>
      <c r="G2046" s="277"/>
      <c r="H2046" s="279"/>
      <c r="I2046" s="276"/>
      <c r="J2046" s="86"/>
      <c r="K2046" s="390"/>
    </row>
    <row r="2047" spans="1:11" x14ac:dyDescent="0.25">
      <c r="A2047" s="208" t="s">
        <v>294</v>
      </c>
      <c r="B2047" s="52"/>
      <c r="C2047" s="237"/>
      <c r="D2047" s="95"/>
      <c r="E2047" s="95"/>
      <c r="F2047" s="220"/>
      <c r="G2047" s="282">
        <v>0</v>
      </c>
      <c r="H2047" s="279"/>
      <c r="I2047" s="276"/>
      <c r="J2047" s="97"/>
      <c r="K2047" s="207"/>
    </row>
    <row r="2048" spans="1:11" ht="21" x14ac:dyDescent="0.25">
      <c r="A2048" s="208" t="s">
        <v>296</v>
      </c>
      <c r="B2048" s="52"/>
      <c r="C2048" s="237"/>
      <c r="D2048" s="88">
        <v>13545642945.02</v>
      </c>
      <c r="E2048" s="88">
        <v>8884294396.4099998</v>
      </c>
      <c r="F2048" s="278">
        <v>10198000000</v>
      </c>
      <c r="G2048" s="278">
        <v>22081000000</v>
      </c>
      <c r="H2048" s="278">
        <f>SUM(H2008:H2047)</f>
        <v>2100000000</v>
      </c>
      <c r="I2048" s="276"/>
      <c r="J2048" s="97"/>
      <c r="K2048" s="207"/>
    </row>
    <row r="2049" spans="1:11" x14ac:dyDescent="0.25">
      <c r="A2049" s="269">
        <v>99</v>
      </c>
      <c r="B2049" s="589" t="s">
        <v>1728</v>
      </c>
      <c r="C2049" s="590"/>
      <c r="D2049" s="590"/>
      <c r="E2049" s="590"/>
      <c r="F2049" s="590"/>
      <c r="G2049" s="591"/>
      <c r="H2049" s="279"/>
      <c r="I2049" s="276"/>
      <c r="J2049" s="85"/>
      <c r="K2049" s="389"/>
    </row>
    <row r="2050" spans="1:11" x14ac:dyDescent="0.25">
      <c r="A2050" s="270"/>
      <c r="B2050" s="592" t="s">
        <v>255</v>
      </c>
      <c r="C2050" s="593"/>
      <c r="D2050" s="86"/>
      <c r="E2050" s="86"/>
      <c r="F2050" s="277"/>
      <c r="G2050" s="277"/>
      <c r="H2050" s="279"/>
      <c r="I2050" s="276"/>
      <c r="J2050" s="86"/>
      <c r="K2050" s="390"/>
    </row>
    <row r="2051" spans="1:11" ht="22.5" x14ac:dyDescent="0.25">
      <c r="A2051" s="271"/>
      <c r="B2051" s="231" t="s">
        <v>3776</v>
      </c>
      <c r="C2051" s="232" t="s">
        <v>265</v>
      </c>
      <c r="D2051" s="87">
        <v>0</v>
      </c>
      <c r="E2051" s="87">
        <v>0</v>
      </c>
      <c r="F2051" s="278">
        <v>20000000</v>
      </c>
      <c r="G2051" s="278">
        <v>4000000</v>
      </c>
      <c r="H2051" s="279"/>
      <c r="I2051" s="276" t="s">
        <v>4631</v>
      </c>
      <c r="J2051" s="85"/>
      <c r="K2051" s="389"/>
    </row>
    <row r="2052" spans="1:11" ht="22.5" x14ac:dyDescent="0.25">
      <c r="A2052" s="206">
        <v>1</v>
      </c>
      <c r="B2052" s="233" t="s">
        <v>3777</v>
      </c>
      <c r="C2052" s="234" t="s">
        <v>1729</v>
      </c>
      <c r="D2052" s="90">
        <v>0</v>
      </c>
      <c r="E2052" s="90">
        <v>0</v>
      </c>
      <c r="F2052" s="218">
        <v>0</v>
      </c>
      <c r="G2052" s="219">
        <v>2000000</v>
      </c>
      <c r="H2052" s="279"/>
      <c r="I2052" s="276" t="s">
        <v>4631</v>
      </c>
      <c r="J2052" s="92">
        <v>0</v>
      </c>
      <c r="K2052" s="206"/>
    </row>
    <row r="2053" spans="1:11" ht="22.5" x14ac:dyDescent="0.25">
      <c r="A2053" s="206">
        <v>2</v>
      </c>
      <c r="B2053" s="233" t="s">
        <v>3778</v>
      </c>
      <c r="C2053" s="234" t="s">
        <v>265</v>
      </c>
      <c r="D2053" s="90">
        <v>0</v>
      </c>
      <c r="E2053" s="90">
        <v>0</v>
      </c>
      <c r="F2053" s="219">
        <v>20000000</v>
      </c>
      <c r="G2053" s="219">
        <v>2000000</v>
      </c>
      <c r="H2053" s="279"/>
      <c r="I2053" s="276" t="s">
        <v>4631</v>
      </c>
      <c r="J2053" s="92">
        <v>0</v>
      </c>
      <c r="K2053" s="206"/>
    </row>
    <row r="2054" spans="1:11" x14ac:dyDescent="0.25">
      <c r="A2054" s="271"/>
      <c r="B2054" s="231" t="s">
        <v>3779</v>
      </c>
      <c r="C2054" s="232" t="s">
        <v>301</v>
      </c>
      <c r="D2054" s="87">
        <v>0</v>
      </c>
      <c r="E2054" s="87">
        <v>0</v>
      </c>
      <c r="F2054" s="278">
        <v>15000000</v>
      </c>
      <c r="G2054" s="280">
        <v>0</v>
      </c>
      <c r="H2054" s="279"/>
      <c r="I2054" s="276"/>
      <c r="J2054" s="85"/>
      <c r="K2054" s="389"/>
    </row>
    <row r="2055" spans="1:11" x14ac:dyDescent="0.25">
      <c r="A2055" s="206">
        <v>9</v>
      </c>
      <c r="B2055" s="233" t="s">
        <v>3780</v>
      </c>
      <c r="C2055" s="234" t="s">
        <v>1419</v>
      </c>
      <c r="D2055" s="90">
        <v>0</v>
      </c>
      <c r="E2055" s="90">
        <v>0</v>
      </c>
      <c r="F2055" s="219">
        <v>15000000</v>
      </c>
      <c r="G2055" s="218">
        <v>0</v>
      </c>
      <c r="H2055" s="279"/>
      <c r="I2055" s="276" t="s">
        <v>6051</v>
      </c>
      <c r="J2055" s="92">
        <v>0</v>
      </c>
      <c r="K2055" s="206"/>
    </row>
    <row r="2056" spans="1:11" x14ac:dyDescent="0.25">
      <c r="A2056" s="271"/>
      <c r="B2056" s="231" t="s">
        <v>3781</v>
      </c>
      <c r="C2056" s="232" t="s">
        <v>1730</v>
      </c>
      <c r="D2056" s="87">
        <v>0</v>
      </c>
      <c r="E2056" s="88">
        <v>2011497956.03</v>
      </c>
      <c r="F2056" s="278">
        <v>3285000000</v>
      </c>
      <c r="G2056" s="278">
        <v>700000000</v>
      </c>
      <c r="H2056" s="279"/>
      <c r="I2056" s="276"/>
      <c r="J2056" s="85"/>
      <c r="K2056" s="389"/>
    </row>
    <row r="2057" spans="1:11" ht="40.9" customHeight="1" x14ac:dyDescent="0.25">
      <c r="A2057" s="206">
        <v>10</v>
      </c>
      <c r="B2057" s="233" t="s">
        <v>3782</v>
      </c>
      <c r="C2057" s="234" t="s">
        <v>1731</v>
      </c>
      <c r="D2057" s="90">
        <v>0</v>
      </c>
      <c r="E2057" s="91">
        <v>2011497956.03</v>
      </c>
      <c r="F2057" s="219">
        <v>3200000000</v>
      </c>
      <c r="G2057" s="219">
        <v>600000000</v>
      </c>
      <c r="H2057" s="279"/>
      <c r="I2057" s="276" t="s">
        <v>4631</v>
      </c>
      <c r="J2057" s="92">
        <v>0</v>
      </c>
      <c r="K2057" s="206"/>
    </row>
    <row r="2058" spans="1:11" ht="22.5" x14ac:dyDescent="0.25">
      <c r="A2058" s="206">
        <v>13</v>
      </c>
      <c r="B2058" s="233" t="s">
        <v>3783</v>
      </c>
      <c r="C2058" s="234" t="s">
        <v>1732</v>
      </c>
      <c r="D2058" s="90">
        <v>0</v>
      </c>
      <c r="E2058" s="90">
        <v>0</v>
      </c>
      <c r="F2058" s="219">
        <v>35000000</v>
      </c>
      <c r="G2058" s="219">
        <v>50000000</v>
      </c>
      <c r="H2058" s="279"/>
      <c r="I2058" s="276" t="s">
        <v>4631</v>
      </c>
      <c r="J2058" s="92">
        <v>0</v>
      </c>
      <c r="K2058" s="206"/>
    </row>
    <row r="2059" spans="1:11" ht="22.5" x14ac:dyDescent="0.25">
      <c r="A2059" s="206">
        <v>17</v>
      </c>
      <c r="B2059" s="233" t="s">
        <v>3784</v>
      </c>
      <c r="C2059" s="234" t="s">
        <v>1733</v>
      </c>
      <c r="D2059" s="90">
        <v>0</v>
      </c>
      <c r="E2059" s="90">
        <v>0</v>
      </c>
      <c r="F2059" s="219">
        <v>50000000</v>
      </c>
      <c r="G2059" s="219">
        <v>50000000</v>
      </c>
      <c r="H2059" s="279"/>
      <c r="I2059" s="276" t="s">
        <v>4631</v>
      </c>
      <c r="J2059" s="92">
        <v>0</v>
      </c>
      <c r="K2059" s="206"/>
    </row>
    <row r="2060" spans="1:11" x14ac:dyDescent="0.25">
      <c r="A2060" s="271"/>
      <c r="B2060" s="231" t="s">
        <v>3785</v>
      </c>
      <c r="C2060" s="232" t="s">
        <v>1734</v>
      </c>
      <c r="D2060" s="87">
        <v>0</v>
      </c>
      <c r="E2060" s="87">
        <v>0</v>
      </c>
      <c r="F2060" s="278">
        <v>150000000</v>
      </c>
      <c r="G2060" s="278">
        <v>111000000</v>
      </c>
      <c r="H2060" s="279"/>
      <c r="I2060" s="276"/>
      <c r="J2060" s="85"/>
      <c r="K2060" s="389"/>
    </row>
    <row r="2061" spans="1:11" ht="22.5" x14ac:dyDescent="0.25">
      <c r="A2061" s="206">
        <v>18</v>
      </c>
      <c r="B2061" s="233" t="s">
        <v>3786</v>
      </c>
      <c r="C2061" s="234" t="s">
        <v>1735</v>
      </c>
      <c r="D2061" s="90">
        <v>0</v>
      </c>
      <c r="E2061" s="90">
        <v>0</v>
      </c>
      <c r="F2061" s="218">
        <v>0</v>
      </c>
      <c r="G2061" s="219">
        <v>11000000</v>
      </c>
      <c r="H2061" s="279"/>
      <c r="I2061" s="276" t="s">
        <v>4631</v>
      </c>
      <c r="J2061" s="92">
        <v>0</v>
      </c>
      <c r="K2061" s="206"/>
    </row>
    <row r="2062" spans="1:11" ht="22.5" x14ac:dyDescent="0.25">
      <c r="A2062" s="206">
        <v>21</v>
      </c>
      <c r="B2062" s="233" t="s">
        <v>3787</v>
      </c>
      <c r="C2062" s="234" t="s">
        <v>1736</v>
      </c>
      <c r="D2062" s="90">
        <v>0</v>
      </c>
      <c r="E2062" s="90">
        <v>0</v>
      </c>
      <c r="F2062" s="219">
        <v>150000000</v>
      </c>
      <c r="G2062" s="219">
        <v>100000000</v>
      </c>
      <c r="H2062" s="279"/>
      <c r="I2062" s="276" t="s">
        <v>4631</v>
      </c>
      <c r="J2062" s="92">
        <v>0</v>
      </c>
      <c r="K2062" s="206"/>
    </row>
    <row r="2063" spans="1:11" x14ac:dyDescent="0.25">
      <c r="A2063" s="271"/>
      <c r="B2063" s="231" t="s">
        <v>3788</v>
      </c>
      <c r="C2063" s="232" t="s">
        <v>268</v>
      </c>
      <c r="D2063" s="87">
        <v>0</v>
      </c>
      <c r="E2063" s="87">
        <v>0</v>
      </c>
      <c r="F2063" s="278">
        <v>100000000</v>
      </c>
      <c r="G2063" s="278">
        <v>115000000</v>
      </c>
      <c r="H2063" s="279"/>
      <c r="I2063" s="276"/>
      <c r="J2063" s="85"/>
      <c r="K2063" s="389"/>
    </row>
    <row r="2064" spans="1:11" ht="22.5" x14ac:dyDescent="0.25">
      <c r="A2064" s="206">
        <v>22</v>
      </c>
      <c r="B2064" s="233" t="s">
        <v>3789</v>
      </c>
      <c r="C2064" s="234" t="s">
        <v>1737</v>
      </c>
      <c r="D2064" s="90">
        <v>0</v>
      </c>
      <c r="E2064" s="90">
        <v>0</v>
      </c>
      <c r="F2064" s="219">
        <v>100000000</v>
      </c>
      <c r="G2064" s="219">
        <v>115000000</v>
      </c>
      <c r="H2064" s="279"/>
      <c r="I2064" s="276" t="s">
        <v>4631</v>
      </c>
      <c r="J2064" s="92">
        <v>0</v>
      </c>
      <c r="K2064" s="206"/>
    </row>
    <row r="2065" spans="1:11" x14ac:dyDescent="0.25">
      <c r="A2065" s="271"/>
      <c r="B2065" s="231" t="s">
        <v>3790</v>
      </c>
      <c r="C2065" s="232" t="s">
        <v>1738</v>
      </c>
      <c r="D2065" s="87">
        <v>0</v>
      </c>
      <c r="E2065" s="87">
        <v>0</v>
      </c>
      <c r="F2065" s="278">
        <v>125000000</v>
      </c>
      <c r="G2065" s="278">
        <v>170000000</v>
      </c>
      <c r="H2065" s="279"/>
      <c r="I2065" s="276"/>
      <c r="J2065" s="85"/>
      <c r="K2065" s="389"/>
    </row>
    <row r="2066" spans="1:11" ht="22.5" hidden="1" x14ac:dyDescent="0.25">
      <c r="A2066" s="206">
        <v>23</v>
      </c>
      <c r="B2066" s="233" t="s">
        <v>3791</v>
      </c>
      <c r="C2066" s="234" t="s">
        <v>1739</v>
      </c>
      <c r="D2066" s="90">
        <v>0</v>
      </c>
      <c r="E2066" s="90">
        <v>0</v>
      </c>
      <c r="F2066" s="218">
        <v>0</v>
      </c>
      <c r="G2066" s="218">
        <v>0</v>
      </c>
      <c r="H2066" s="279"/>
      <c r="I2066" s="276" t="s">
        <v>4631</v>
      </c>
      <c r="J2066" s="92">
        <v>0</v>
      </c>
      <c r="K2066" s="206"/>
    </row>
    <row r="2067" spans="1:11" ht="22.5" x14ac:dyDescent="0.25">
      <c r="A2067" s="206">
        <v>24</v>
      </c>
      <c r="B2067" s="233" t="s">
        <v>3792</v>
      </c>
      <c r="C2067" s="234" t="s">
        <v>1740</v>
      </c>
      <c r="D2067" s="90">
        <v>0</v>
      </c>
      <c r="E2067" s="90">
        <v>0</v>
      </c>
      <c r="F2067" s="219">
        <v>50000000</v>
      </c>
      <c r="G2067" s="219">
        <v>50000000</v>
      </c>
      <c r="H2067" s="279"/>
      <c r="I2067" s="276" t="s">
        <v>4631</v>
      </c>
      <c r="J2067" s="92">
        <v>0</v>
      </c>
      <c r="K2067" s="206"/>
    </row>
    <row r="2068" spans="1:11" ht="22.5" x14ac:dyDescent="0.25">
      <c r="A2068" s="206">
        <v>25</v>
      </c>
      <c r="B2068" s="233" t="s">
        <v>3793</v>
      </c>
      <c r="C2068" s="234" t="s">
        <v>1741</v>
      </c>
      <c r="D2068" s="90">
        <v>0</v>
      </c>
      <c r="E2068" s="90">
        <v>0</v>
      </c>
      <c r="F2068" s="219">
        <v>65000000</v>
      </c>
      <c r="G2068" s="219">
        <v>120000000</v>
      </c>
      <c r="H2068" s="279"/>
      <c r="I2068" s="276" t="s">
        <v>4631</v>
      </c>
      <c r="J2068" s="92">
        <v>0</v>
      </c>
      <c r="K2068" s="206"/>
    </row>
    <row r="2069" spans="1:11" x14ac:dyDescent="0.25">
      <c r="A2069" s="206">
        <v>26</v>
      </c>
      <c r="B2069" s="233" t="s">
        <v>3794</v>
      </c>
      <c r="C2069" s="234" t="s">
        <v>1742</v>
      </c>
      <c r="D2069" s="90">
        <v>0</v>
      </c>
      <c r="E2069" s="90">
        <v>0</v>
      </c>
      <c r="F2069" s="219">
        <v>10000000</v>
      </c>
      <c r="G2069" s="218">
        <v>0</v>
      </c>
      <c r="H2069" s="279"/>
      <c r="I2069" s="276" t="s">
        <v>6044</v>
      </c>
      <c r="J2069" s="92">
        <v>0</v>
      </c>
      <c r="K2069" s="206"/>
    </row>
    <row r="2070" spans="1:11" x14ac:dyDescent="0.25">
      <c r="A2070" s="208" t="s">
        <v>294</v>
      </c>
      <c r="B2070" s="52"/>
      <c r="C2070" s="237"/>
      <c r="D2070" s="96">
        <v>0</v>
      </c>
      <c r="E2070" s="93">
        <v>2011497956.03</v>
      </c>
      <c r="F2070" s="281">
        <v>3695000000</v>
      </c>
      <c r="G2070" s="281">
        <v>1100000000</v>
      </c>
      <c r="H2070" s="279"/>
      <c r="I2070" s="276"/>
      <c r="J2070" s="94"/>
      <c r="K2070" s="391"/>
    </row>
    <row r="2071" spans="1:11" x14ac:dyDescent="0.25">
      <c r="A2071" s="270"/>
      <c r="B2071" s="235" t="s">
        <v>295</v>
      </c>
      <c r="C2071" s="236"/>
      <c r="D2071" s="86"/>
      <c r="E2071" s="86"/>
      <c r="F2071" s="277"/>
      <c r="G2071" s="277"/>
      <c r="H2071" s="279"/>
      <c r="I2071" s="276"/>
      <c r="J2071" s="86"/>
      <c r="K2071" s="390"/>
    </row>
    <row r="2072" spans="1:11" x14ac:dyDescent="0.25">
      <c r="A2072" s="208" t="s">
        <v>294</v>
      </c>
      <c r="B2072" s="52"/>
      <c r="C2072" s="237"/>
      <c r="D2072" s="95"/>
      <c r="E2072" s="95"/>
      <c r="F2072" s="220"/>
      <c r="G2072" s="282">
        <v>0</v>
      </c>
      <c r="H2072" s="279"/>
      <c r="I2072" s="276"/>
      <c r="J2072" s="97"/>
      <c r="K2072" s="207"/>
    </row>
    <row r="2073" spans="1:11" ht="21" x14ac:dyDescent="0.25">
      <c r="A2073" s="208" t="s">
        <v>296</v>
      </c>
      <c r="B2073" s="52"/>
      <c r="C2073" s="237"/>
      <c r="D2073" s="87">
        <v>0</v>
      </c>
      <c r="E2073" s="88">
        <v>2011497956.03</v>
      </c>
      <c r="F2073" s="278">
        <v>3695000000</v>
      </c>
      <c r="G2073" s="278">
        <v>1100000000</v>
      </c>
      <c r="H2073" s="279"/>
      <c r="I2073" s="276"/>
      <c r="J2073" s="97"/>
      <c r="K2073" s="207"/>
    </row>
    <row r="2074" spans="1:11" x14ac:dyDescent="0.25">
      <c r="A2074" s="269">
        <v>100</v>
      </c>
      <c r="B2074" s="589" t="s">
        <v>1743</v>
      </c>
      <c r="C2074" s="590"/>
      <c r="D2074" s="590"/>
      <c r="E2074" s="590"/>
      <c r="F2074" s="590"/>
      <c r="G2074" s="591"/>
      <c r="H2074" s="279"/>
      <c r="I2074" s="276"/>
      <c r="J2074" s="85"/>
      <c r="K2074" s="389"/>
    </row>
    <row r="2075" spans="1:11" x14ac:dyDescent="0.25">
      <c r="A2075" s="270"/>
      <c r="B2075" s="592" t="s">
        <v>255</v>
      </c>
      <c r="C2075" s="593"/>
      <c r="D2075" s="86"/>
      <c r="E2075" s="86"/>
      <c r="F2075" s="277"/>
      <c r="G2075" s="277"/>
      <c r="H2075" s="279"/>
      <c r="I2075" s="276"/>
      <c r="J2075" s="86"/>
      <c r="K2075" s="390"/>
    </row>
    <row r="2076" spans="1:11" x14ac:dyDescent="0.25">
      <c r="A2076" s="271"/>
      <c r="B2076" s="231" t="s">
        <v>3795</v>
      </c>
      <c r="C2076" s="232" t="s">
        <v>322</v>
      </c>
      <c r="D2076" s="88">
        <v>1445000</v>
      </c>
      <c r="E2076" s="87">
        <v>0</v>
      </c>
      <c r="F2076" s="278">
        <v>1800000</v>
      </c>
      <c r="G2076" s="278">
        <v>1800000</v>
      </c>
      <c r="H2076" s="279"/>
      <c r="I2076" s="276"/>
      <c r="J2076" s="85"/>
      <c r="K2076" s="389"/>
    </row>
    <row r="2077" spans="1:11" ht="56.25" x14ac:dyDescent="0.25">
      <c r="A2077" s="206">
        <v>2</v>
      </c>
      <c r="B2077" s="233" t="s">
        <v>3796</v>
      </c>
      <c r="C2077" s="234" t="s">
        <v>1744</v>
      </c>
      <c r="D2077" s="91">
        <v>445000</v>
      </c>
      <c r="E2077" s="90">
        <v>0</v>
      </c>
      <c r="F2077" s="219">
        <v>800000</v>
      </c>
      <c r="G2077" s="219">
        <v>800000</v>
      </c>
      <c r="H2077" s="279"/>
      <c r="I2077" s="276" t="s">
        <v>4631</v>
      </c>
      <c r="J2077" s="92">
        <v>0</v>
      </c>
      <c r="K2077" s="206"/>
    </row>
    <row r="2078" spans="1:11" ht="22.5" x14ac:dyDescent="0.25">
      <c r="A2078" s="206">
        <v>3</v>
      </c>
      <c r="B2078" s="233" t="s">
        <v>3797</v>
      </c>
      <c r="C2078" s="234" t="s">
        <v>1745</v>
      </c>
      <c r="D2078" s="90">
        <v>0</v>
      </c>
      <c r="E2078" s="90">
        <v>0</v>
      </c>
      <c r="F2078" s="219">
        <v>1000000</v>
      </c>
      <c r="G2078" s="219">
        <v>1000000</v>
      </c>
      <c r="H2078" s="279"/>
      <c r="I2078" s="276" t="s">
        <v>4631</v>
      </c>
      <c r="J2078" s="92">
        <v>0</v>
      </c>
      <c r="K2078" s="206"/>
    </row>
    <row r="2079" spans="1:11" ht="22.5" x14ac:dyDescent="0.25">
      <c r="A2079" s="271"/>
      <c r="B2079" s="231" t="s">
        <v>3798</v>
      </c>
      <c r="C2079" s="232" t="s">
        <v>1746</v>
      </c>
      <c r="D2079" s="87">
        <v>0</v>
      </c>
      <c r="E2079" s="87">
        <v>0</v>
      </c>
      <c r="F2079" s="278">
        <v>2500000</v>
      </c>
      <c r="G2079" s="278">
        <v>2700000</v>
      </c>
      <c r="H2079" s="279"/>
      <c r="I2079" s="276" t="s">
        <v>4631</v>
      </c>
      <c r="J2079" s="85"/>
      <c r="K2079" s="389"/>
    </row>
    <row r="2080" spans="1:11" ht="15.6" customHeight="1" x14ac:dyDescent="0.25">
      <c r="A2080" s="206">
        <v>5</v>
      </c>
      <c r="B2080" s="233" t="s">
        <v>3799</v>
      </c>
      <c r="C2080" s="234" t="s">
        <v>1747</v>
      </c>
      <c r="D2080" s="90">
        <v>0</v>
      </c>
      <c r="E2080" s="90">
        <v>0</v>
      </c>
      <c r="F2080" s="219">
        <v>500000</v>
      </c>
      <c r="G2080" s="218">
        <v>0</v>
      </c>
      <c r="H2080" s="279"/>
      <c r="I2080" s="276" t="s">
        <v>6061</v>
      </c>
      <c r="J2080" s="92">
        <v>0</v>
      </c>
      <c r="K2080" s="206"/>
    </row>
    <row r="2081" spans="1:11" ht="67.900000000000006" customHeight="1" x14ac:dyDescent="0.25">
      <c r="A2081" s="206">
        <v>6</v>
      </c>
      <c r="B2081" s="233" t="s">
        <v>3800</v>
      </c>
      <c r="C2081" s="234" t="s">
        <v>1748</v>
      </c>
      <c r="D2081" s="90">
        <v>0</v>
      </c>
      <c r="E2081" s="90">
        <v>0</v>
      </c>
      <c r="F2081" s="219">
        <v>1500000</v>
      </c>
      <c r="G2081" s="219">
        <v>2000000</v>
      </c>
      <c r="H2081" s="279"/>
      <c r="I2081" s="276" t="s">
        <v>4631</v>
      </c>
      <c r="J2081" s="92">
        <v>0</v>
      </c>
      <c r="K2081" s="206"/>
    </row>
    <row r="2082" spans="1:11" ht="33.75" x14ac:dyDescent="0.25">
      <c r="A2082" s="206">
        <v>7</v>
      </c>
      <c r="B2082" s="233" t="s">
        <v>3801</v>
      </c>
      <c r="C2082" s="234" t="s">
        <v>1749</v>
      </c>
      <c r="D2082" s="90">
        <v>0</v>
      </c>
      <c r="E2082" s="90">
        <v>0</v>
      </c>
      <c r="F2082" s="219">
        <v>500000</v>
      </c>
      <c r="G2082" s="219">
        <v>700000</v>
      </c>
      <c r="H2082" s="279"/>
      <c r="I2082" s="276" t="s">
        <v>4631</v>
      </c>
      <c r="J2082" s="92">
        <v>0</v>
      </c>
      <c r="K2082" s="206"/>
    </row>
    <row r="2083" spans="1:11" x14ac:dyDescent="0.25">
      <c r="A2083" s="271"/>
      <c r="B2083" s="231" t="s">
        <v>3802</v>
      </c>
      <c r="C2083" s="232" t="s">
        <v>1750</v>
      </c>
      <c r="D2083" s="87">
        <v>0</v>
      </c>
      <c r="E2083" s="87">
        <v>0</v>
      </c>
      <c r="F2083" s="278">
        <v>1500000</v>
      </c>
      <c r="G2083" s="278">
        <v>500000</v>
      </c>
      <c r="H2083" s="279"/>
      <c r="I2083" s="276"/>
      <c r="J2083" s="85"/>
      <c r="K2083" s="389"/>
    </row>
    <row r="2084" spans="1:11" ht="45" x14ac:dyDescent="0.25">
      <c r="A2084" s="206">
        <v>8</v>
      </c>
      <c r="B2084" s="233" t="s">
        <v>3803</v>
      </c>
      <c r="C2084" s="234" t="s">
        <v>1751</v>
      </c>
      <c r="D2084" s="90">
        <v>0</v>
      </c>
      <c r="E2084" s="90">
        <v>0</v>
      </c>
      <c r="F2084" s="219">
        <v>1500000</v>
      </c>
      <c r="G2084" s="219">
        <v>500000</v>
      </c>
      <c r="H2084" s="279"/>
      <c r="I2084" s="276" t="s">
        <v>4631</v>
      </c>
      <c r="J2084" s="92">
        <v>0</v>
      </c>
      <c r="K2084" s="206"/>
    </row>
    <row r="2085" spans="1:11" ht="21" x14ac:dyDescent="0.25">
      <c r="A2085" s="271"/>
      <c r="B2085" s="231" t="s">
        <v>3804</v>
      </c>
      <c r="C2085" s="232" t="s">
        <v>1752</v>
      </c>
      <c r="D2085" s="87">
        <v>0</v>
      </c>
      <c r="E2085" s="87">
        <v>0</v>
      </c>
      <c r="F2085" s="278">
        <v>800000</v>
      </c>
      <c r="G2085" s="278">
        <v>204000000</v>
      </c>
      <c r="H2085" s="279"/>
      <c r="I2085" s="276"/>
      <c r="J2085" s="85"/>
      <c r="K2085" s="389"/>
    </row>
    <row r="2086" spans="1:11" ht="56.25" x14ac:dyDescent="0.25">
      <c r="A2086" s="206">
        <v>9</v>
      </c>
      <c r="B2086" s="233" t="s">
        <v>3805</v>
      </c>
      <c r="C2086" s="234" t="s">
        <v>1753</v>
      </c>
      <c r="D2086" s="90">
        <v>0</v>
      </c>
      <c r="E2086" s="90">
        <v>0</v>
      </c>
      <c r="F2086" s="219">
        <v>800000</v>
      </c>
      <c r="G2086" s="218">
        <v>0</v>
      </c>
      <c r="H2086" s="279"/>
      <c r="I2086" s="276" t="s">
        <v>6061</v>
      </c>
      <c r="J2086" s="92">
        <v>0</v>
      </c>
      <c r="K2086" s="206"/>
    </row>
    <row r="2087" spans="1:11" ht="67.5" x14ac:dyDescent="0.25">
      <c r="A2087" s="206">
        <v>10</v>
      </c>
      <c r="B2087" s="233" t="s">
        <v>3806</v>
      </c>
      <c r="C2087" s="234" t="s">
        <v>1754</v>
      </c>
      <c r="D2087" s="90">
        <v>0</v>
      </c>
      <c r="E2087" s="90">
        <v>0</v>
      </c>
      <c r="F2087" s="218">
        <v>0</v>
      </c>
      <c r="G2087" s="219">
        <v>4000000</v>
      </c>
      <c r="H2087" s="279"/>
      <c r="I2087" s="276" t="s">
        <v>4631</v>
      </c>
      <c r="J2087" s="92">
        <v>0</v>
      </c>
      <c r="K2087" s="206"/>
    </row>
    <row r="2088" spans="1:11" ht="22.5" x14ac:dyDescent="0.25">
      <c r="A2088" s="206">
        <v>11</v>
      </c>
      <c r="B2088" s="233" t="s">
        <v>3807</v>
      </c>
      <c r="C2088" s="234" t="s">
        <v>1755</v>
      </c>
      <c r="D2088" s="90">
        <v>0</v>
      </c>
      <c r="E2088" s="90">
        <v>0</v>
      </c>
      <c r="F2088" s="218">
        <v>0</v>
      </c>
      <c r="G2088" s="219">
        <v>200000000</v>
      </c>
      <c r="H2088" s="279"/>
      <c r="I2088" s="276" t="s">
        <v>4631</v>
      </c>
      <c r="J2088" s="92">
        <v>0</v>
      </c>
      <c r="K2088" s="206"/>
    </row>
    <row r="2089" spans="1:11" x14ac:dyDescent="0.25">
      <c r="A2089" s="271"/>
      <c r="B2089" s="231" t="s">
        <v>3808</v>
      </c>
      <c r="C2089" s="232" t="s">
        <v>298</v>
      </c>
      <c r="D2089" s="87">
        <v>0</v>
      </c>
      <c r="E2089" s="87">
        <v>0</v>
      </c>
      <c r="F2089" s="280">
        <v>0</v>
      </c>
      <c r="G2089" s="278">
        <v>61000000</v>
      </c>
      <c r="H2089" s="279"/>
      <c r="I2089" s="276"/>
      <c r="J2089" s="85"/>
      <c r="K2089" s="389"/>
    </row>
    <row r="2090" spans="1:11" ht="33.75" x14ac:dyDescent="0.25">
      <c r="A2090" s="206">
        <v>12</v>
      </c>
      <c r="B2090" s="233" t="s">
        <v>3809</v>
      </c>
      <c r="C2090" s="234" t="s">
        <v>1756</v>
      </c>
      <c r="D2090" s="90">
        <v>0</v>
      </c>
      <c r="E2090" s="90">
        <v>0</v>
      </c>
      <c r="F2090" s="218">
        <v>0</v>
      </c>
      <c r="G2090" s="219">
        <v>2000000</v>
      </c>
      <c r="H2090" s="279"/>
      <c r="I2090" s="276" t="s">
        <v>4631</v>
      </c>
      <c r="J2090" s="92">
        <v>0</v>
      </c>
      <c r="K2090" s="206"/>
    </row>
    <row r="2091" spans="1:11" ht="22.5" x14ac:dyDescent="0.25">
      <c r="A2091" s="206">
        <v>13</v>
      </c>
      <c r="B2091" s="233" t="s">
        <v>3810</v>
      </c>
      <c r="C2091" s="234" t="s">
        <v>1757</v>
      </c>
      <c r="D2091" s="90">
        <v>0</v>
      </c>
      <c r="E2091" s="90">
        <v>0</v>
      </c>
      <c r="F2091" s="218">
        <v>0</v>
      </c>
      <c r="G2091" s="219">
        <v>1500000</v>
      </c>
      <c r="H2091" s="279"/>
      <c r="I2091" s="276" t="s">
        <v>4631</v>
      </c>
      <c r="J2091" s="92">
        <v>0</v>
      </c>
      <c r="K2091" s="206"/>
    </row>
    <row r="2092" spans="1:11" ht="45" x14ac:dyDescent="0.25">
      <c r="A2092" s="206">
        <v>14</v>
      </c>
      <c r="B2092" s="233" t="s">
        <v>3811</v>
      </c>
      <c r="C2092" s="234" t="s">
        <v>1758</v>
      </c>
      <c r="D2092" s="90">
        <v>0</v>
      </c>
      <c r="E2092" s="90">
        <v>0</v>
      </c>
      <c r="F2092" s="218">
        <v>0</v>
      </c>
      <c r="G2092" s="219">
        <v>5000000</v>
      </c>
      <c r="H2092" s="279"/>
      <c r="I2092" s="276" t="s">
        <v>4631</v>
      </c>
      <c r="J2092" s="92">
        <v>0</v>
      </c>
      <c r="K2092" s="206"/>
    </row>
    <row r="2093" spans="1:11" ht="22.5" x14ac:dyDescent="0.25">
      <c r="A2093" s="206">
        <v>15</v>
      </c>
      <c r="B2093" s="233" t="s">
        <v>3812</v>
      </c>
      <c r="C2093" s="234" t="s">
        <v>1759</v>
      </c>
      <c r="D2093" s="90">
        <v>0</v>
      </c>
      <c r="E2093" s="90">
        <v>0</v>
      </c>
      <c r="F2093" s="218">
        <v>0</v>
      </c>
      <c r="G2093" s="219">
        <v>2000000</v>
      </c>
      <c r="H2093" s="279"/>
      <c r="I2093" s="276" t="s">
        <v>4631</v>
      </c>
      <c r="J2093" s="92">
        <v>0</v>
      </c>
      <c r="K2093" s="206"/>
    </row>
    <row r="2094" spans="1:11" ht="22.5" x14ac:dyDescent="0.25">
      <c r="A2094" s="206">
        <v>19</v>
      </c>
      <c r="B2094" s="233" t="s">
        <v>3813</v>
      </c>
      <c r="C2094" s="234" t="s">
        <v>1760</v>
      </c>
      <c r="D2094" s="90">
        <v>0</v>
      </c>
      <c r="E2094" s="90">
        <v>0</v>
      </c>
      <c r="F2094" s="218">
        <v>0</v>
      </c>
      <c r="G2094" s="219">
        <v>500000</v>
      </c>
      <c r="H2094" s="279"/>
      <c r="I2094" s="276" t="s">
        <v>4631</v>
      </c>
      <c r="J2094" s="92">
        <v>0</v>
      </c>
      <c r="K2094" s="206"/>
    </row>
    <row r="2095" spans="1:11" ht="22.5" x14ac:dyDescent="0.25">
      <c r="A2095" s="206">
        <v>20</v>
      </c>
      <c r="B2095" s="233" t="s">
        <v>3814</v>
      </c>
      <c r="C2095" s="234" t="s">
        <v>1761</v>
      </c>
      <c r="D2095" s="90">
        <v>0</v>
      </c>
      <c r="E2095" s="90">
        <v>0</v>
      </c>
      <c r="F2095" s="218">
        <v>0</v>
      </c>
      <c r="G2095" s="219">
        <v>50000000</v>
      </c>
      <c r="H2095" s="279"/>
      <c r="I2095" s="276" t="s">
        <v>4631</v>
      </c>
      <c r="J2095" s="92">
        <v>0</v>
      </c>
      <c r="K2095" s="206"/>
    </row>
    <row r="2096" spans="1:11" x14ac:dyDescent="0.25">
      <c r="A2096" s="208" t="s">
        <v>294</v>
      </c>
      <c r="B2096" s="52"/>
      <c r="C2096" s="237"/>
      <c r="D2096" s="93">
        <v>1445000</v>
      </c>
      <c r="E2096" s="96">
        <v>0</v>
      </c>
      <c r="F2096" s="281">
        <v>6600000</v>
      </c>
      <c r="G2096" s="281">
        <v>270000000</v>
      </c>
      <c r="H2096" s="279"/>
      <c r="I2096" s="276"/>
      <c r="J2096" s="94"/>
      <c r="K2096" s="391"/>
    </row>
    <row r="2097" spans="1:11" x14ac:dyDescent="0.25">
      <c r="A2097" s="270"/>
      <c r="B2097" s="235" t="s">
        <v>295</v>
      </c>
      <c r="C2097" s="236"/>
      <c r="D2097" s="86"/>
      <c r="E2097" s="86"/>
      <c r="F2097" s="277"/>
      <c r="G2097" s="277"/>
      <c r="H2097" s="279"/>
      <c r="I2097" s="276"/>
      <c r="J2097" s="86"/>
      <c r="K2097" s="390"/>
    </row>
    <row r="2098" spans="1:11" x14ac:dyDescent="0.25">
      <c r="A2098" s="208" t="s">
        <v>294</v>
      </c>
      <c r="B2098" s="52"/>
      <c r="C2098" s="237"/>
      <c r="D2098" s="95"/>
      <c r="E2098" s="95"/>
      <c r="F2098" s="220"/>
      <c r="G2098" s="282">
        <v>0</v>
      </c>
      <c r="H2098" s="279"/>
      <c r="I2098" s="276"/>
      <c r="J2098" s="97"/>
      <c r="K2098" s="207"/>
    </row>
    <row r="2099" spans="1:11" ht="21" x14ac:dyDescent="0.25">
      <c r="A2099" s="208" t="s">
        <v>296</v>
      </c>
      <c r="B2099" s="52"/>
      <c r="C2099" s="237"/>
      <c r="D2099" s="88">
        <v>1445000</v>
      </c>
      <c r="E2099" s="87">
        <v>0</v>
      </c>
      <c r="F2099" s="278">
        <v>6600000</v>
      </c>
      <c r="G2099" s="278">
        <v>270000000</v>
      </c>
      <c r="H2099" s="279"/>
      <c r="I2099" s="276"/>
      <c r="J2099" s="97"/>
      <c r="K2099" s="207"/>
    </row>
    <row r="2100" spans="1:11" x14ac:dyDescent="0.25">
      <c r="A2100" s="269">
        <v>101</v>
      </c>
      <c r="B2100" s="589" t="s">
        <v>1762</v>
      </c>
      <c r="C2100" s="590"/>
      <c r="D2100" s="590"/>
      <c r="E2100" s="590"/>
      <c r="F2100" s="590"/>
      <c r="G2100" s="591"/>
      <c r="H2100" s="279"/>
      <c r="I2100" s="276"/>
      <c r="J2100" s="85"/>
      <c r="K2100" s="389"/>
    </row>
    <row r="2101" spans="1:11" x14ac:dyDescent="0.25">
      <c r="A2101" s="270"/>
      <c r="B2101" s="592" t="s">
        <v>255</v>
      </c>
      <c r="C2101" s="593"/>
      <c r="D2101" s="86"/>
      <c r="E2101" s="86"/>
      <c r="F2101" s="277"/>
      <c r="G2101" s="277"/>
      <c r="H2101" s="279"/>
      <c r="I2101" s="276"/>
      <c r="J2101" s="86"/>
      <c r="K2101" s="390"/>
    </row>
    <row r="2102" spans="1:11" ht="21" x14ac:dyDescent="0.25">
      <c r="A2102" s="271"/>
      <c r="B2102" s="231" t="s">
        <v>3815</v>
      </c>
      <c r="C2102" s="232" t="s">
        <v>1763</v>
      </c>
      <c r="D2102" s="88">
        <v>25104906.670000002</v>
      </c>
      <c r="E2102" s="88">
        <v>14972733.33</v>
      </c>
      <c r="F2102" s="278">
        <v>48100000</v>
      </c>
      <c r="G2102" s="278">
        <v>40900000</v>
      </c>
      <c r="H2102" s="279"/>
      <c r="I2102" s="276"/>
      <c r="J2102" s="85"/>
      <c r="K2102" s="389"/>
    </row>
    <row r="2103" spans="1:11" ht="22.5" x14ac:dyDescent="0.25">
      <c r="A2103" s="206">
        <v>1</v>
      </c>
      <c r="B2103" s="233" t="s">
        <v>3816</v>
      </c>
      <c r="C2103" s="234" t="s">
        <v>1764</v>
      </c>
      <c r="D2103" s="90">
        <v>0</v>
      </c>
      <c r="E2103" s="90">
        <v>0</v>
      </c>
      <c r="F2103" s="218">
        <v>0</v>
      </c>
      <c r="G2103" s="219">
        <v>1500000</v>
      </c>
      <c r="H2103" s="279"/>
      <c r="I2103" s="276" t="s">
        <v>4631</v>
      </c>
      <c r="J2103" s="92">
        <v>0</v>
      </c>
      <c r="K2103" s="206"/>
    </row>
    <row r="2104" spans="1:11" ht="22.5" x14ac:dyDescent="0.25">
      <c r="A2104" s="206">
        <v>2</v>
      </c>
      <c r="B2104" s="233" t="s">
        <v>3817</v>
      </c>
      <c r="C2104" s="234" t="s">
        <v>1765</v>
      </c>
      <c r="D2104" s="90">
        <v>0</v>
      </c>
      <c r="E2104" s="90">
        <v>0</v>
      </c>
      <c r="F2104" s="219">
        <v>2000000</v>
      </c>
      <c r="G2104" s="219">
        <v>2000000</v>
      </c>
      <c r="H2104" s="279"/>
      <c r="I2104" s="276" t="s">
        <v>4631</v>
      </c>
      <c r="J2104" s="92">
        <v>0</v>
      </c>
      <c r="K2104" s="206"/>
    </row>
    <row r="2105" spans="1:11" ht="22.5" x14ac:dyDescent="0.25">
      <c r="A2105" s="206">
        <v>4</v>
      </c>
      <c r="B2105" s="233" t="s">
        <v>3818</v>
      </c>
      <c r="C2105" s="234" t="s">
        <v>1766</v>
      </c>
      <c r="D2105" s="91">
        <v>5000000</v>
      </c>
      <c r="E2105" s="90">
        <v>0</v>
      </c>
      <c r="F2105" s="219">
        <v>3000000</v>
      </c>
      <c r="G2105" s="219">
        <v>1500000</v>
      </c>
      <c r="H2105" s="279"/>
      <c r="I2105" s="276" t="s">
        <v>4631</v>
      </c>
      <c r="J2105" s="92">
        <v>0</v>
      </c>
      <c r="K2105" s="206"/>
    </row>
    <row r="2106" spans="1:11" ht="22.5" x14ac:dyDescent="0.25">
      <c r="A2106" s="206">
        <v>5</v>
      </c>
      <c r="B2106" s="233" t="s">
        <v>3819</v>
      </c>
      <c r="C2106" s="234" t="s">
        <v>1767</v>
      </c>
      <c r="D2106" s="91">
        <v>5000000</v>
      </c>
      <c r="E2106" s="90">
        <v>0</v>
      </c>
      <c r="F2106" s="219">
        <v>3000000</v>
      </c>
      <c r="G2106" s="219">
        <v>1500000</v>
      </c>
      <c r="H2106" s="279"/>
      <c r="I2106" s="276" t="s">
        <v>4631</v>
      </c>
      <c r="J2106" s="92">
        <v>0</v>
      </c>
      <c r="K2106" s="206"/>
    </row>
    <row r="2107" spans="1:11" ht="22.5" x14ac:dyDescent="0.25">
      <c r="A2107" s="206">
        <v>6</v>
      </c>
      <c r="B2107" s="233" t="s">
        <v>3820</v>
      </c>
      <c r="C2107" s="234" t="s">
        <v>1768</v>
      </c>
      <c r="D2107" s="90">
        <v>0</v>
      </c>
      <c r="E2107" s="91">
        <v>3000000</v>
      </c>
      <c r="F2107" s="219">
        <v>4000000</v>
      </c>
      <c r="G2107" s="219">
        <v>1500000</v>
      </c>
      <c r="H2107" s="279"/>
      <c r="I2107" s="276" t="s">
        <v>4631</v>
      </c>
      <c r="J2107" s="92">
        <v>0</v>
      </c>
      <c r="K2107" s="206"/>
    </row>
    <row r="2108" spans="1:11" ht="22.5" x14ac:dyDescent="0.25">
      <c r="A2108" s="206">
        <v>7</v>
      </c>
      <c r="B2108" s="233" t="s">
        <v>3821</v>
      </c>
      <c r="C2108" s="234" t="s">
        <v>1769</v>
      </c>
      <c r="D2108" s="90">
        <v>0</v>
      </c>
      <c r="E2108" s="91">
        <v>2000000</v>
      </c>
      <c r="F2108" s="219">
        <v>4000000</v>
      </c>
      <c r="G2108" s="219">
        <v>1500000</v>
      </c>
      <c r="H2108" s="279"/>
      <c r="I2108" s="276" t="s">
        <v>4631</v>
      </c>
      <c r="J2108" s="92">
        <v>0</v>
      </c>
      <c r="K2108" s="206"/>
    </row>
    <row r="2109" spans="1:11" ht="22.5" x14ac:dyDescent="0.25">
      <c r="A2109" s="206">
        <v>9</v>
      </c>
      <c r="B2109" s="233" t="s">
        <v>3822</v>
      </c>
      <c r="C2109" s="234" t="s">
        <v>1770</v>
      </c>
      <c r="D2109" s="90">
        <v>0</v>
      </c>
      <c r="E2109" s="91">
        <v>1510000</v>
      </c>
      <c r="F2109" s="219">
        <v>2000000</v>
      </c>
      <c r="G2109" s="219">
        <v>2000000</v>
      </c>
      <c r="H2109" s="279"/>
      <c r="I2109" s="276" t="s">
        <v>4631</v>
      </c>
      <c r="J2109" s="92">
        <v>0</v>
      </c>
      <c r="K2109" s="206"/>
    </row>
    <row r="2110" spans="1:11" ht="22.5" x14ac:dyDescent="0.25">
      <c r="A2110" s="206">
        <v>10</v>
      </c>
      <c r="B2110" s="233" t="s">
        <v>3823</v>
      </c>
      <c r="C2110" s="234" t="s">
        <v>1771</v>
      </c>
      <c r="D2110" s="91">
        <v>3075606.67</v>
      </c>
      <c r="E2110" s="90">
        <v>0</v>
      </c>
      <c r="F2110" s="218">
        <v>0</v>
      </c>
      <c r="G2110" s="219">
        <v>2000000</v>
      </c>
      <c r="H2110" s="279"/>
      <c r="I2110" s="276" t="s">
        <v>4631</v>
      </c>
      <c r="J2110" s="92">
        <v>0</v>
      </c>
      <c r="K2110" s="206"/>
    </row>
    <row r="2111" spans="1:11" ht="22.5" x14ac:dyDescent="0.25">
      <c r="A2111" s="206">
        <v>11</v>
      </c>
      <c r="B2111" s="233" t="s">
        <v>3824</v>
      </c>
      <c r="C2111" s="234" t="s">
        <v>1772</v>
      </c>
      <c r="D2111" s="91">
        <v>908000</v>
      </c>
      <c r="E2111" s="90">
        <v>0</v>
      </c>
      <c r="F2111" s="219">
        <v>1000000</v>
      </c>
      <c r="G2111" s="219">
        <v>1000000</v>
      </c>
      <c r="H2111" s="279"/>
      <c r="I2111" s="276" t="s">
        <v>4631</v>
      </c>
      <c r="J2111" s="92">
        <v>0</v>
      </c>
      <c r="K2111" s="206"/>
    </row>
    <row r="2112" spans="1:11" ht="33.75" x14ac:dyDescent="0.25">
      <c r="A2112" s="206">
        <v>12</v>
      </c>
      <c r="B2112" s="233" t="s">
        <v>3825</v>
      </c>
      <c r="C2112" s="234" t="s">
        <v>1773</v>
      </c>
      <c r="D2112" s="91">
        <v>778500</v>
      </c>
      <c r="E2112" s="91">
        <v>500000</v>
      </c>
      <c r="F2112" s="219">
        <v>1000000</v>
      </c>
      <c r="G2112" s="219">
        <v>700000</v>
      </c>
      <c r="H2112" s="279"/>
      <c r="I2112" s="276" t="s">
        <v>4631</v>
      </c>
      <c r="J2112" s="92">
        <v>0</v>
      </c>
      <c r="K2112" s="206"/>
    </row>
    <row r="2113" spans="1:11" ht="22.5" x14ac:dyDescent="0.25">
      <c r="A2113" s="206">
        <v>13</v>
      </c>
      <c r="B2113" s="233" t="s">
        <v>3826</v>
      </c>
      <c r="C2113" s="234" t="s">
        <v>1774</v>
      </c>
      <c r="D2113" s="91">
        <v>3592800</v>
      </c>
      <c r="E2113" s="91">
        <v>6279333.3300000001</v>
      </c>
      <c r="F2113" s="219">
        <v>7000000</v>
      </c>
      <c r="G2113" s="219">
        <v>7000000</v>
      </c>
      <c r="H2113" s="279"/>
      <c r="I2113" s="276" t="s">
        <v>4631</v>
      </c>
      <c r="J2113" s="92">
        <v>0</v>
      </c>
      <c r="K2113" s="206"/>
    </row>
    <row r="2114" spans="1:11" ht="22.5" x14ac:dyDescent="0.25">
      <c r="A2114" s="206">
        <v>15</v>
      </c>
      <c r="B2114" s="233" t="s">
        <v>3827</v>
      </c>
      <c r="C2114" s="234" t="s">
        <v>1775</v>
      </c>
      <c r="D2114" s="90">
        <v>0</v>
      </c>
      <c r="E2114" s="91">
        <v>700000</v>
      </c>
      <c r="F2114" s="219">
        <v>1000000</v>
      </c>
      <c r="G2114" s="219">
        <v>1000000</v>
      </c>
      <c r="H2114" s="279"/>
      <c r="I2114" s="276" t="s">
        <v>4631</v>
      </c>
      <c r="J2114" s="92">
        <v>0</v>
      </c>
      <c r="K2114" s="206"/>
    </row>
    <row r="2115" spans="1:11" ht="22.5" x14ac:dyDescent="0.25">
      <c r="A2115" s="206">
        <v>17</v>
      </c>
      <c r="B2115" s="233" t="s">
        <v>3828</v>
      </c>
      <c r="C2115" s="234" t="s">
        <v>1776</v>
      </c>
      <c r="D2115" s="90">
        <v>0</v>
      </c>
      <c r="E2115" s="90">
        <v>0</v>
      </c>
      <c r="F2115" s="219">
        <v>11500000</v>
      </c>
      <c r="G2115" s="219">
        <v>6000000</v>
      </c>
      <c r="H2115" s="279"/>
      <c r="I2115" s="276" t="s">
        <v>4631</v>
      </c>
      <c r="J2115" s="92">
        <v>0</v>
      </c>
      <c r="K2115" s="206"/>
    </row>
    <row r="2116" spans="1:11" ht="22.5" x14ac:dyDescent="0.25">
      <c r="A2116" s="206">
        <v>18</v>
      </c>
      <c r="B2116" s="233" t="s">
        <v>3829</v>
      </c>
      <c r="C2116" s="234" t="s">
        <v>1777</v>
      </c>
      <c r="D2116" s="90">
        <v>0</v>
      </c>
      <c r="E2116" s="91">
        <v>983400</v>
      </c>
      <c r="F2116" s="219">
        <v>1000000</v>
      </c>
      <c r="G2116" s="218">
        <v>0</v>
      </c>
      <c r="H2116" s="279"/>
      <c r="I2116" s="276" t="s">
        <v>6061</v>
      </c>
      <c r="J2116" s="92">
        <v>0</v>
      </c>
      <c r="K2116" s="206"/>
    </row>
    <row r="2117" spans="1:11" ht="22.5" x14ac:dyDescent="0.25">
      <c r="A2117" s="206">
        <v>20</v>
      </c>
      <c r="B2117" s="233" t="s">
        <v>3830</v>
      </c>
      <c r="C2117" s="234" t="s">
        <v>1778</v>
      </c>
      <c r="D2117" s="90">
        <v>0</v>
      </c>
      <c r="E2117" s="90">
        <v>0</v>
      </c>
      <c r="F2117" s="218">
        <v>0</v>
      </c>
      <c r="G2117" s="219">
        <v>1000000</v>
      </c>
      <c r="H2117" s="279"/>
      <c r="I2117" s="276" t="s">
        <v>4631</v>
      </c>
      <c r="J2117" s="92">
        <v>0</v>
      </c>
      <c r="K2117" s="206"/>
    </row>
    <row r="2118" spans="1:11" ht="22.5" x14ac:dyDescent="0.25">
      <c r="A2118" s="206">
        <v>22</v>
      </c>
      <c r="B2118" s="233" t="s">
        <v>3831</v>
      </c>
      <c r="C2118" s="234" t="s">
        <v>1779</v>
      </c>
      <c r="D2118" s="90">
        <v>0</v>
      </c>
      <c r="E2118" s="90">
        <v>0</v>
      </c>
      <c r="F2118" s="219">
        <v>1000000</v>
      </c>
      <c r="G2118" s="219">
        <v>700000</v>
      </c>
      <c r="H2118" s="279"/>
      <c r="I2118" s="276" t="s">
        <v>4631</v>
      </c>
      <c r="J2118" s="92">
        <v>0</v>
      </c>
      <c r="K2118" s="206"/>
    </row>
    <row r="2119" spans="1:11" ht="22.5" x14ac:dyDescent="0.25">
      <c r="A2119" s="206">
        <v>23</v>
      </c>
      <c r="B2119" s="233" t="s">
        <v>3832</v>
      </c>
      <c r="C2119" s="234" t="s">
        <v>1780</v>
      </c>
      <c r="D2119" s="90">
        <v>0</v>
      </c>
      <c r="E2119" s="90">
        <v>0</v>
      </c>
      <c r="F2119" s="219">
        <v>1000000</v>
      </c>
      <c r="G2119" s="218">
        <v>0</v>
      </c>
      <c r="H2119" s="279"/>
      <c r="I2119" s="276" t="s">
        <v>6061</v>
      </c>
      <c r="J2119" s="92">
        <v>0</v>
      </c>
      <c r="K2119" s="206"/>
    </row>
    <row r="2120" spans="1:11" ht="22.5" x14ac:dyDescent="0.25">
      <c r="A2120" s="206">
        <v>24</v>
      </c>
      <c r="B2120" s="233" t="s">
        <v>3833</v>
      </c>
      <c r="C2120" s="234" t="s">
        <v>1781</v>
      </c>
      <c r="D2120" s="90">
        <v>0</v>
      </c>
      <c r="E2120" s="90">
        <v>0</v>
      </c>
      <c r="F2120" s="219">
        <v>3000000</v>
      </c>
      <c r="G2120" s="219">
        <v>2000000</v>
      </c>
      <c r="H2120" s="279"/>
      <c r="I2120" s="276" t="s">
        <v>4631</v>
      </c>
      <c r="J2120" s="92">
        <v>0</v>
      </c>
      <c r="K2120" s="206"/>
    </row>
    <row r="2121" spans="1:11" ht="16.149999999999999" customHeight="1" x14ac:dyDescent="0.25">
      <c r="A2121" s="206">
        <v>25</v>
      </c>
      <c r="B2121" s="233" t="s">
        <v>3834</v>
      </c>
      <c r="C2121" s="234" t="s">
        <v>1782</v>
      </c>
      <c r="D2121" s="90">
        <v>0</v>
      </c>
      <c r="E2121" s="90">
        <v>0</v>
      </c>
      <c r="F2121" s="219">
        <v>1000000</v>
      </c>
      <c r="G2121" s="218">
        <v>0</v>
      </c>
      <c r="H2121" s="279"/>
      <c r="I2121" s="276" t="s">
        <v>6061</v>
      </c>
      <c r="J2121" s="92">
        <v>0</v>
      </c>
      <c r="K2121" s="206"/>
    </row>
    <row r="2122" spans="1:11" ht="22.5" x14ac:dyDescent="0.25">
      <c r="A2122" s="206">
        <v>26</v>
      </c>
      <c r="B2122" s="233" t="s">
        <v>3835</v>
      </c>
      <c r="C2122" s="234" t="s">
        <v>1783</v>
      </c>
      <c r="D2122" s="90">
        <v>0</v>
      </c>
      <c r="E2122" s="90">
        <v>0</v>
      </c>
      <c r="F2122" s="219">
        <v>1600000</v>
      </c>
      <c r="G2122" s="218">
        <v>0</v>
      </c>
      <c r="H2122" s="279"/>
      <c r="I2122" s="276" t="s">
        <v>6061</v>
      </c>
      <c r="J2122" s="92">
        <v>0</v>
      </c>
      <c r="K2122" s="206"/>
    </row>
    <row r="2123" spans="1:11" ht="22.5" x14ac:dyDescent="0.25">
      <c r="A2123" s="206">
        <v>29</v>
      </c>
      <c r="B2123" s="233" t="s">
        <v>3836</v>
      </c>
      <c r="C2123" s="234" t="s">
        <v>1784</v>
      </c>
      <c r="D2123" s="90">
        <v>0</v>
      </c>
      <c r="E2123" s="90">
        <v>0</v>
      </c>
      <c r="F2123" s="218">
        <v>0</v>
      </c>
      <c r="G2123" s="219">
        <v>1000000</v>
      </c>
      <c r="H2123" s="279"/>
      <c r="I2123" s="276" t="s">
        <v>4631</v>
      </c>
      <c r="J2123" s="92">
        <v>0</v>
      </c>
      <c r="K2123" s="206"/>
    </row>
    <row r="2124" spans="1:11" ht="22.5" x14ac:dyDescent="0.25">
      <c r="A2124" s="206">
        <v>30</v>
      </c>
      <c r="B2124" s="233" t="s">
        <v>3837</v>
      </c>
      <c r="C2124" s="234" t="s">
        <v>1785</v>
      </c>
      <c r="D2124" s="90">
        <v>0</v>
      </c>
      <c r="E2124" s="90">
        <v>0</v>
      </c>
      <c r="F2124" s="218">
        <v>0</v>
      </c>
      <c r="G2124" s="219">
        <v>2000000</v>
      </c>
      <c r="H2124" s="279"/>
      <c r="I2124" s="276" t="s">
        <v>4631</v>
      </c>
      <c r="J2124" s="92">
        <v>0</v>
      </c>
      <c r="K2124" s="206"/>
    </row>
    <row r="2125" spans="1:11" ht="22.5" x14ac:dyDescent="0.25">
      <c r="A2125" s="206">
        <v>31</v>
      </c>
      <c r="B2125" s="233" t="s">
        <v>3838</v>
      </c>
      <c r="C2125" s="234" t="s">
        <v>1786</v>
      </c>
      <c r="D2125" s="90">
        <v>0</v>
      </c>
      <c r="E2125" s="90">
        <v>0</v>
      </c>
      <c r="F2125" s="218">
        <v>0</v>
      </c>
      <c r="G2125" s="219">
        <v>1500000</v>
      </c>
      <c r="H2125" s="279"/>
      <c r="I2125" s="276" t="s">
        <v>4631</v>
      </c>
      <c r="J2125" s="92">
        <v>0</v>
      </c>
      <c r="K2125" s="206"/>
    </row>
    <row r="2126" spans="1:11" ht="22.5" x14ac:dyDescent="0.25">
      <c r="A2126" s="206">
        <v>32</v>
      </c>
      <c r="B2126" s="233" t="s">
        <v>3839</v>
      </c>
      <c r="C2126" s="234" t="s">
        <v>1787</v>
      </c>
      <c r="D2126" s="90">
        <v>0</v>
      </c>
      <c r="E2126" s="90">
        <v>0</v>
      </c>
      <c r="F2126" s="218">
        <v>0</v>
      </c>
      <c r="G2126" s="219">
        <v>2000000</v>
      </c>
      <c r="H2126" s="279"/>
      <c r="I2126" s="276" t="s">
        <v>4631</v>
      </c>
      <c r="J2126" s="92">
        <v>0</v>
      </c>
      <c r="K2126" s="206"/>
    </row>
    <row r="2127" spans="1:11" ht="22.5" x14ac:dyDescent="0.25">
      <c r="A2127" s="206">
        <v>33</v>
      </c>
      <c r="B2127" s="233" t="s">
        <v>3840</v>
      </c>
      <c r="C2127" s="234" t="s">
        <v>1788</v>
      </c>
      <c r="D2127" s="90">
        <v>0</v>
      </c>
      <c r="E2127" s="90">
        <v>0</v>
      </c>
      <c r="F2127" s="218">
        <v>0</v>
      </c>
      <c r="G2127" s="219">
        <v>1500000</v>
      </c>
      <c r="H2127" s="279"/>
      <c r="I2127" s="276" t="s">
        <v>4631</v>
      </c>
      <c r="J2127" s="92">
        <v>0</v>
      </c>
      <c r="K2127" s="206"/>
    </row>
    <row r="2128" spans="1:11" x14ac:dyDescent="0.25">
      <c r="A2128" s="271"/>
      <c r="B2128" s="231" t="s">
        <v>3841</v>
      </c>
      <c r="C2128" s="232" t="s">
        <v>1789</v>
      </c>
      <c r="D2128" s="88">
        <v>41788750</v>
      </c>
      <c r="E2128" s="88">
        <v>9050000</v>
      </c>
      <c r="F2128" s="278">
        <v>44000000</v>
      </c>
      <c r="G2128" s="278">
        <v>41500000</v>
      </c>
      <c r="H2128" s="279"/>
      <c r="I2128" s="276"/>
      <c r="J2128" s="85"/>
      <c r="K2128" s="389"/>
    </row>
    <row r="2129" spans="1:11" ht="22.5" x14ac:dyDescent="0.25">
      <c r="A2129" s="206">
        <v>34</v>
      </c>
      <c r="B2129" s="233" t="s">
        <v>3842</v>
      </c>
      <c r="C2129" s="234" t="s">
        <v>1790</v>
      </c>
      <c r="D2129" s="91">
        <v>3000000</v>
      </c>
      <c r="E2129" s="91">
        <v>3000000</v>
      </c>
      <c r="F2129" s="219">
        <v>3000000</v>
      </c>
      <c r="G2129" s="219">
        <v>3000000</v>
      </c>
      <c r="H2129" s="279"/>
      <c r="I2129" s="276" t="s">
        <v>4631</v>
      </c>
      <c r="J2129" s="92">
        <v>0</v>
      </c>
      <c r="K2129" s="206"/>
    </row>
    <row r="2130" spans="1:11" ht="22.5" x14ac:dyDescent="0.25">
      <c r="A2130" s="206">
        <v>35</v>
      </c>
      <c r="B2130" s="233" t="s">
        <v>3843</v>
      </c>
      <c r="C2130" s="234" t="s">
        <v>1791</v>
      </c>
      <c r="D2130" s="90">
        <v>0</v>
      </c>
      <c r="E2130" s="91">
        <v>650000</v>
      </c>
      <c r="F2130" s="219">
        <v>2000000</v>
      </c>
      <c r="G2130" s="219">
        <v>2000000</v>
      </c>
      <c r="H2130" s="279"/>
      <c r="I2130" s="276" t="s">
        <v>4631</v>
      </c>
      <c r="J2130" s="92">
        <v>0</v>
      </c>
      <c r="K2130" s="206"/>
    </row>
    <row r="2131" spans="1:11" ht="22.5" x14ac:dyDescent="0.25">
      <c r="A2131" s="206">
        <v>36</v>
      </c>
      <c r="B2131" s="233" t="s">
        <v>3844</v>
      </c>
      <c r="C2131" s="234" t="s">
        <v>1792</v>
      </c>
      <c r="D2131" s="91">
        <v>29500000</v>
      </c>
      <c r="E2131" s="90">
        <v>0</v>
      </c>
      <c r="F2131" s="219">
        <v>20000000</v>
      </c>
      <c r="G2131" s="219">
        <v>16500000</v>
      </c>
      <c r="H2131" s="279"/>
      <c r="I2131" s="276" t="s">
        <v>4631</v>
      </c>
      <c r="J2131" s="92">
        <v>0</v>
      </c>
      <c r="K2131" s="206"/>
    </row>
    <row r="2132" spans="1:11" ht="22.5" x14ac:dyDescent="0.25">
      <c r="A2132" s="206">
        <v>37</v>
      </c>
      <c r="B2132" s="233" t="s">
        <v>3845</v>
      </c>
      <c r="C2132" s="234" t="s">
        <v>1793</v>
      </c>
      <c r="D2132" s="90">
        <v>0</v>
      </c>
      <c r="E2132" s="90">
        <v>0</v>
      </c>
      <c r="F2132" s="218">
        <v>0</v>
      </c>
      <c r="G2132" s="219">
        <v>2000000</v>
      </c>
      <c r="H2132" s="279"/>
      <c r="I2132" s="276" t="s">
        <v>4631</v>
      </c>
      <c r="J2132" s="92">
        <v>0</v>
      </c>
      <c r="K2132" s="206"/>
    </row>
    <row r="2133" spans="1:11" ht="22.5" x14ac:dyDescent="0.25">
      <c r="A2133" s="206">
        <v>38</v>
      </c>
      <c r="B2133" s="233" t="s">
        <v>3846</v>
      </c>
      <c r="C2133" s="234" t="s">
        <v>1794</v>
      </c>
      <c r="D2133" s="90">
        <v>0</v>
      </c>
      <c r="E2133" s="90">
        <v>0</v>
      </c>
      <c r="F2133" s="219">
        <v>1000000</v>
      </c>
      <c r="G2133" s="219">
        <v>1000000</v>
      </c>
      <c r="H2133" s="279"/>
      <c r="I2133" s="276" t="s">
        <v>4631</v>
      </c>
      <c r="J2133" s="92">
        <v>0</v>
      </c>
      <c r="K2133" s="206"/>
    </row>
    <row r="2134" spans="1:11" ht="22.5" x14ac:dyDescent="0.25">
      <c r="A2134" s="206">
        <v>39</v>
      </c>
      <c r="B2134" s="233" t="s">
        <v>3847</v>
      </c>
      <c r="C2134" s="234" t="s">
        <v>1795</v>
      </c>
      <c r="D2134" s="90">
        <v>0</v>
      </c>
      <c r="E2134" s="90">
        <v>0</v>
      </c>
      <c r="F2134" s="218">
        <v>0</v>
      </c>
      <c r="G2134" s="219">
        <v>2000000</v>
      </c>
      <c r="H2134" s="279"/>
      <c r="I2134" s="276" t="s">
        <v>4631</v>
      </c>
      <c r="J2134" s="92">
        <v>0</v>
      </c>
      <c r="K2134" s="206"/>
    </row>
    <row r="2135" spans="1:11" ht="22.5" x14ac:dyDescent="0.25">
      <c r="A2135" s="206">
        <v>40</v>
      </c>
      <c r="B2135" s="233" t="s">
        <v>3848</v>
      </c>
      <c r="C2135" s="234" t="s">
        <v>1796</v>
      </c>
      <c r="D2135" s="91">
        <v>850000</v>
      </c>
      <c r="E2135" s="90">
        <v>0</v>
      </c>
      <c r="F2135" s="219">
        <v>2000000</v>
      </c>
      <c r="G2135" s="219">
        <v>1000000</v>
      </c>
      <c r="H2135" s="279"/>
      <c r="I2135" s="276" t="s">
        <v>4631</v>
      </c>
      <c r="J2135" s="92">
        <v>0</v>
      </c>
      <c r="K2135" s="206"/>
    </row>
    <row r="2136" spans="1:11" ht="22.5" x14ac:dyDescent="0.25">
      <c r="A2136" s="206">
        <v>41</v>
      </c>
      <c r="B2136" s="233" t="s">
        <v>3849</v>
      </c>
      <c r="C2136" s="234" t="s">
        <v>1797</v>
      </c>
      <c r="D2136" s="91">
        <v>960000</v>
      </c>
      <c r="E2136" s="90">
        <v>0</v>
      </c>
      <c r="F2136" s="219">
        <v>2000000</v>
      </c>
      <c r="G2136" s="219">
        <v>1000000</v>
      </c>
      <c r="H2136" s="279"/>
      <c r="I2136" s="276" t="s">
        <v>4631</v>
      </c>
      <c r="J2136" s="92">
        <v>0</v>
      </c>
      <c r="K2136" s="206"/>
    </row>
    <row r="2137" spans="1:11" ht="22.5" x14ac:dyDescent="0.25">
      <c r="A2137" s="206">
        <v>43</v>
      </c>
      <c r="B2137" s="233" t="s">
        <v>3850</v>
      </c>
      <c r="C2137" s="234" t="s">
        <v>1798</v>
      </c>
      <c r="D2137" s="91">
        <v>7478750</v>
      </c>
      <c r="E2137" s="91">
        <v>5400000</v>
      </c>
      <c r="F2137" s="219">
        <v>8000000</v>
      </c>
      <c r="G2137" s="219">
        <v>8000000</v>
      </c>
      <c r="H2137" s="279"/>
      <c r="I2137" s="276" t="s">
        <v>4631</v>
      </c>
      <c r="J2137" s="92">
        <v>0</v>
      </c>
      <c r="K2137" s="206"/>
    </row>
    <row r="2138" spans="1:11" ht="22.5" x14ac:dyDescent="0.25">
      <c r="A2138" s="206">
        <v>44</v>
      </c>
      <c r="B2138" s="233" t="s">
        <v>3851</v>
      </c>
      <c r="C2138" s="234" t="s">
        <v>1799</v>
      </c>
      <c r="D2138" s="90">
        <v>0</v>
      </c>
      <c r="E2138" s="90">
        <v>0</v>
      </c>
      <c r="F2138" s="219">
        <v>3000000</v>
      </c>
      <c r="G2138" s="219">
        <v>2000000</v>
      </c>
      <c r="H2138" s="279"/>
      <c r="I2138" s="276" t="s">
        <v>4631</v>
      </c>
      <c r="J2138" s="92">
        <v>0</v>
      </c>
      <c r="K2138" s="206"/>
    </row>
    <row r="2139" spans="1:11" ht="33.75" x14ac:dyDescent="0.25">
      <c r="A2139" s="206">
        <v>46</v>
      </c>
      <c r="B2139" s="233" t="s">
        <v>3852</v>
      </c>
      <c r="C2139" s="234" t="s">
        <v>1800</v>
      </c>
      <c r="D2139" s="90">
        <v>0</v>
      </c>
      <c r="E2139" s="90">
        <v>0</v>
      </c>
      <c r="F2139" s="218">
        <v>0</v>
      </c>
      <c r="G2139" s="219">
        <v>2000000</v>
      </c>
      <c r="H2139" s="279"/>
      <c r="I2139" s="276" t="s">
        <v>4631</v>
      </c>
      <c r="J2139" s="92">
        <v>0</v>
      </c>
      <c r="K2139" s="206"/>
    </row>
    <row r="2140" spans="1:11" ht="22.5" x14ac:dyDescent="0.25">
      <c r="A2140" s="206">
        <v>47</v>
      </c>
      <c r="B2140" s="233" t="s">
        <v>3853</v>
      </c>
      <c r="C2140" s="234" t="s">
        <v>1801</v>
      </c>
      <c r="D2140" s="90">
        <v>0</v>
      </c>
      <c r="E2140" s="90">
        <v>0</v>
      </c>
      <c r="F2140" s="219">
        <v>2000000</v>
      </c>
      <c r="G2140" s="219">
        <v>1000000</v>
      </c>
      <c r="H2140" s="279"/>
      <c r="I2140" s="276" t="s">
        <v>4631</v>
      </c>
      <c r="J2140" s="92">
        <v>0</v>
      </c>
      <c r="K2140" s="206"/>
    </row>
    <row r="2141" spans="1:11" ht="22.5" x14ac:dyDescent="0.25">
      <c r="A2141" s="206">
        <v>48</v>
      </c>
      <c r="B2141" s="233" t="s">
        <v>3854</v>
      </c>
      <c r="C2141" s="234" t="s">
        <v>1802</v>
      </c>
      <c r="D2141" s="90">
        <v>0</v>
      </c>
      <c r="E2141" s="90">
        <v>0</v>
      </c>
      <c r="F2141" s="219">
        <v>1000000</v>
      </c>
      <c r="G2141" s="218">
        <v>0</v>
      </c>
      <c r="H2141" s="279"/>
      <c r="I2141" s="276" t="s">
        <v>6061</v>
      </c>
      <c r="J2141" s="92">
        <v>0</v>
      </c>
      <c r="K2141" s="206"/>
    </row>
    <row r="2142" spans="1:11" x14ac:dyDescent="0.25">
      <c r="A2142" s="208" t="s">
        <v>294</v>
      </c>
      <c r="B2142" s="52"/>
      <c r="C2142" s="237"/>
      <c r="D2142" s="93">
        <v>128687886.93000001</v>
      </c>
      <c r="E2142" s="93">
        <v>24022733.329999998</v>
      </c>
      <c r="F2142" s="281">
        <v>92100000</v>
      </c>
      <c r="G2142" s="281">
        <v>82400000</v>
      </c>
      <c r="H2142" s="279"/>
      <c r="I2142" s="276"/>
      <c r="J2142" s="94"/>
      <c r="K2142" s="391"/>
    </row>
    <row r="2143" spans="1:11" x14ac:dyDescent="0.25">
      <c r="A2143" s="270"/>
      <c r="B2143" s="235" t="s">
        <v>295</v>
      </c>
      <c r="C2143" s="236"/>
      <c r="D2143" s="86"/>
      <c r="E2143" s="86"/>
      <c r="F2143" s="277"/>
      <c r="G2143" s="277"/>
      <c r="H2143" s="279"/>
      <c r="I2143" s="276"/>
      <c r="J2143" s="86"/>
      <c r="K2143" s="390"/>
    </row>
    <row r="2144" spans="1:11" x14ac:dyDescent="0.25">
      <c r="A2144" s="208" t="s">
        <v>294</v>
      </c>
      <c r="B2144" s="52"/>
      <c r="C2144" s="237"/>
      <c r="D2144" s="95"/>
      <c r="E2144" s="95"/>
      <c r="F2144" s="220"/>
      <c r="G2144" s="282">
        <v>0</v>
      </c>
      <c r="H2144" s="279"/>
      <c r="I2144" s="276"/>
      <c r="J2144" s="97"/>
      <c r="K2144" s="207"/>
    </row>
    <row r="2145" spans="1:11" ht="21" x14ac:dyDescent="0.25">
      <c r="A2145" s="208" t="s">
        <v>296</v>
      </c>
      <c r="B2145" s="52"/>
      <c r="C2145" s="237"/>
      <c r="D2145" s="88">
        <v>128687886.93000001</v>
      </c>
      <c r="E2145" s="88">
        <v>24022733.329999998</v>
      </c>
      <c r="F2145" s="278">
        <v>92100000</v>
      </c>
      <c r="G2145" s="278">
        <v>82400000</v>
      </c>
      <c r="H2145" s="279"/>
      <c r="I2145" s="276"/>
      <c r="J2145" s="97"/>
      <c r="K2145" s="207"/>
    </row>
    <row r="2146" spans="1:11" x14ac:dyDescent="0.25">
      <c r="A2146" s="269">
        <v>102</v>
      </c>
      <c r="B2146" s="589" t="s">
        <v>1804</v>
      </c>
      <c r="C2146" s="590"/>
      <c r="D2146" s="590"/>
      <c r="E2146" s="590"/>
      <c r="F2146" s="590"/>
      <c r="G2146" s="591"/>
      <c r="H2146" s="279"/>
      <c r="I2146" s="276"/>
      <c r="J2146" s="85"/>
      <c r="K2146" s="389"/>
    </row>
    <row r="2147" spans="1:11" x14ac:dyDescent="0.25">
      <c r="A2147" s="270"/>
      <c r="B2147" s="592" t="s">
        <v>255</v>
      </c>
      <c r="C2147" s="593"/>
      <c r="D2147" s="86"/>
      <c r="E2147" s="86"/>
      <c r="F2147" s="277"/>
      <c r="G2147" s="277"/>
      <c r="H2147" s="279"/>
      <c r="I2147" s="276"/>
      <c r="J2147" s="86"/>
      <c r="K2147" s="390"/>
    </row>
    <row r="2148" spans="1:11" x14ac:dyDescent="0.25">
      <c r="A2148" s="271"/>
      <c r="B2148" s="231" t="s">
        <v>3855</v>
      </c>
      <c r="C2148" s="232" t="s">
        <v>1805</v>
      </c>
      <c r="D2148" s="88">
        <v>82001570.129999995</v>
      </c>
      <c r="E2148" s="88">
        <v>2995100</v>
      </c>
      <c r="F2148" s="278">
        <v>26000000</v>
      </c>
      <c r="G2148" s="278">
        <v>13000000</v>
      </c>
      <c r="H2148" s="279"/>
      <c r="I2148" s="276"/>
      <c r="J2148" s="85"/>
      <c r="K2148" s="389"/>
    </row>
    <row r="2149" spans="1:11" ht="33.75" x14ac:dyDescent="0.25">
      <c r="A2149" s="206">
        <v>1</v>
      </c>
      <c r="B2149" s="233" t="s">
        <v>3856</v>
      </c>
      <c r="C2149" s="234" t="s">
        <v>1806</v>
      </c>
      <c r="D2149" s="91">
        <v>7066000</v>
      </c>
      <c r="E2149" s="91">
        <v>2005100</v>
      </c>
      <c r="F2149" s="219">
        <v>6000000</v>
      </c>
      <c r="G2149" s="219">
        <v>8000000</v>
      </c>
      <c r="H2149" s="279"/>
      <c r="I2149" s="276" t="s">
        <v>4631</v>
      </c>
      <c r="J2149" s="92">
        <v>0</v>
      </c>
      <c r="K2149" s="206"/>
    </row>
    <row r="2150" spans="1:11" ht="22.5" x14ac:dyDescent="0.25">
      <c r="A2150" s="206">
        <v>2</v>
      </c>
      <c r="B2150" s="233" t="s">
        <v>3857</v>
      </c>
      <c r="C2150" s="234" t="s">
        <v>1807</v>
      </c>
      <c r="D2150" s="91">
        <v>73135570.129999995</v>
      </c>
      <c r="E2150" s="91">
        <v>990000</v>
      </c>
      <c r="F2150" s="219">
        <v>20000000</v>
      </c>
      <c r="G2150" s="219">
        <v>5000000</v>
      </c>
      <c r="H2150" s="279"/>
      <c r="I2150" s="276" t="s">
        <v>4631</v>
      </c>
      <c r="J2150" s="92">
        <v>0</v>
      </c>
      <c r="K2150" s="206"/>
    </row>
    <row r="2151" spans="1:11" x14ac:dyDescent="0.25">
      <c r="A2151" s="271"/>
      <c r="B2151" s="231" t="s">
        <v>3858</v>
      </c>
      <c r="C2151" s="232" t="s">
        <v>1808</v>
      </c>
      <c r="D2151" s="87">
        <v>0</v>
      </c>
      <c r="E2151" s="88">
        <v>2655010</v>
      </c>
      <c r="F2151" s="278">
        <v>7000000</v>
      </c>
      <c r="G2151" s="278">
        <v>13000000</v>
      </c>
      <c r="H2151" s="279"/>
      <c r="I2151" s="276"/>
      <c r="J2151" s="85"/>
      <c r="K2151" s="389"/>
    </row>
    <row r="2152" spans="1:11" ht="22.5" x14ac:dyDescent="0.25">
      <c r="A2152" s="206">
        <v>4</v>
      </c>
      <c r="B2152" s="233" t="s">
        <v>3859</v>
      </c>
      <c r="C2152" s="234" t="s">
        <v>1809</v>
      </c>
      <c r="D2152" s="90">
        <v>0</v>
      </c>
      <c r="E2152" s="91">
        <v>905000</v>
      </c>
      <c r="F2152" s="219">
        <v>3000000</v>
      </c>
      <c r="G2152" s="219">
        <v>3000000</v>
      </c>
      <c r="H2152" s="279"/>
      <c r="I2152" s="276" t="s">
        <v>4631</v>
      </c>
      <c r="J2152" s="92">
        <v>0</v>
      </c>
      <c r="K2152" s="206"/>
    </row>
    <row r="2153" spans="1:11" ht="22.5" x14ac:dyDescent="0.25">
      <c r="A2153" s="206">
        <v>5</v>
      </c>
      <c r="B2153" s="233" t="s">
        <v>3860</v>
      </c>
      <c r="C2153" s="234" t="s">
        <v>1810</v>
      </c>
      <c r="D2153" s="90">
        <v>0</v>
      </c>
      <c r="E2153" s="91">
        <v>786710</v>
      </c>
      <c r="F2153" s="219">
        <v>2000000</v>
      </c>
      <c r="G2153" s="219">
        <v>3000000</v>
      </c>
      <c r="H2153" s="279"/>
      <c r="I2153" s="276" t="s">
        <v>4631</v>
      </c>
      <c r="J2153" s="92">
        <v>0</v>
      </c>
      <c r="K2153" s="206"/>
    </row>
    <row r="2154" spans="1:11" ht="22.5" x14ac:dyDescent="0.25">
      <c r="A2154" s="206">
        <v>6</v>
      </c>
      <c r="B2154" s="233" t="s">
        <v>3861</v>
      </c>
      <c r="C2154" s="234" t="s">
        <v>1811</v>
      </c>
      <c r="D2154" s="90">
        <v>0</v>
      </c>
      <c r="E2154" s="91">
        <v>963300</v>
      </c>
      <c r="F2154" s="219">
        <v>2000000</v>
      </c>
      <c r="G2154" s="219">
        <v>2000000</v>
      </c>
      <c r="H2154" s="279"/>
      <c r="I2154" s="276" t="s">
        <v>4631</v>
      </c>
      <c r="J2154" s="92">
        <v>0</v>
      </c>
      <c r="K2154" s="206"/>
    </row>
    <row r="2155" spans="1:11" ht="22.5" x14ac:dyDescent="0.25">
      <c r="A2155" s="206">
        <v>7</v>
      </c>
      <c r="B2155" s="233" t="s">
        <v>3862</v>
      </c>
      <c r="C2155" s="234" t="s">
        <v>1812</v>
      </c>
      <c r="D2155" s="90">
        <v>0</v>
      </c>
      <c r="E2155" s="90">
        <v>0</v>
      </c>
      <c r="F2155" s="218">
        <v>0</v>
      </c>
      <c r="G2155" s="219">
        <v>5000000</v>
      </c>
      <c r="H2155" s="279"/>
      <c r="I2155" s="276" t="s">
        <v>4631</v>
      </c>
      <c r="J2155" s="92">
        <v>0</v>
      </c>
      <c r="K2155" s="206"/>
    </row>
    <row r="2156" spans="1:11" x14ac:dyDescent="0.25">
      <c r="A2156" s="271"/>
      <c r="B2156" s="231" t="s">
        <v>3863</v>
      </c>
      <c r="C2156" s="232" t="s">
        <v>1813</v>
      </c>
      <c r="D2156" s="87">
        <v>0</v>
      </c>
      <c r="E2156" s="87">
        <v>0</v>
      </c>
      <c r="F2156" s="278">
        <v>5000000</v>
      </c>
      <c r="G2156" s="278">
        <v>2000000</v>
      </c>
      <c r="H2156" s="279"/>
      <c r="I2156" s="276"/>
      <c r="J2156" s="85"/>
      <c r="K2156" s="389"/>
    </row>
    <row r="2157" spans="1:11" ht="22.5" x14ac:dyDescent="0.25">
      <c r="A2157" s="206">
        <v>9</v>
      </c>
      <c r="B2157" s="233" t="s">
        <v>3864</v>
      </c>
      <c r="C2157" s="234" t="s">
        <v>1814</v>
      </c>
      <c r="D2157" s="90">
        <v>0</v>
      </c>
      <c r="E2157" s="90">
        <v>0</v>
      </c>
      <c r="F2157" s="218">
        <v>0</v>
      </c>
      <c r="G2157" s="219">
        <v>2000000</v>
      </c>
      <c r="H2157" s="279"/>
      <c r="I2157" s="276" t="s">
        <v>4631</v>
      </c>
      <c r="J2157" s="92">
        <v>0</v>
      </c>
      <c r="K2157" s="206"/>
    </row>
    <row r="2158" spans="1:11" x14ac:dyDescent="0.25">
      <c r="A2158" s="206">
        <v>10</v>
      </c>
      <c r="B2158" s="233" t="s">
        <v>3865</v>
      </c>
      <c r="C2158" s="234" t="s">
        <v>1815</v>
      </c>
      <c r="D2158" s="90">
        <v>0</v>
      </c>
      <c r="E2158" s="90">
        <v>0</v>
      </c>
      <c r="F2158" s="219">
        <v>5000000</v>
      </c>
      <c r="G2158" s="218">
        <v>0</v>
      </c>
      <c r="H2158" s="279"/>
      <c r="I2158" s="276" t="s">
        <v>6044</v>
      </c>
      <c r="J2158" s="92">
        <v>0</v>
      </c>
      <c r="K2158" s="206"/>
    </row>
    <row r="2159" spans="1:11" x14ac:dyDescent="0.25">
      <c r="A2159" s="271"/>
      <c r="B2159" s="231" t="s">
        <v>3866</v>
      </c>
      <c r="C2159" s="232" t="s">
        <v>1816</v>
      </c>
      <c r="D2159" s="88">
        <v>203949724</v>
      </c>
      <c r="E2159" s="88">
        <v>62337940</v>
      </c>
      <c r="F2159" s="278">
        <v>509200000</v>
      </c>
      <c r="G2159" s="278">
        <v>147200000</v>
      </c>
      <c r="H2159" s="279"/>
      <c r="I2159" s="276"/>
      <c r="J2159" s="85"/>
      <c r="K2159" s="389"/>
    </row>
    <row r="2160" spans="1:11" ht="22.5" x14ac:dyDescent="0.25">
      <c r="A2160" s="206">
        <v>13</v>
      </c>
      <c r="B2160" s="233" t="s">
        <v>3867</v>
      </c>
      <c r="C2160" s="234" t="s">
        <v>1817</v>
      </c>
      <c r="D2160" s="90">
        <v>0</v>
      </c>
      <c r="E2160" s="90">
        <v>0</v>
      </c>
      <c r="F2160" s="219">
        <v>1200000</v>
      </c>
      <c r="G2160" s="219">
        <v>1200000</v>
      </c>
      <c r="H2160" s="279"/>
      <c r="I2160" s="276" t="s">
        <v>4631</v>
      </c>
      <c r="J2160" s="92">
        <v>0</v>
      </c>
      <c r="K2160" s="206"/>
    </row>
    <row r="2161" spans="1:11" ht="33.75" x14ac:dyDescent="0.25">
      <c r="A2161" s="206">
        <v>14</v>
      </c>
      <c r="B2161" s="233" t="s">
        <v>3868</v>
      </c>
      <c r="C2161" s="234" t="s">
        <v>1818</v>
      </c>
      <c r="D2161" s="91">
        <v>37749000</v>
      </c>
      <c r="E2161" s="91">
        <v>17825000</v>
      </c>
      <c r="F2161" s="219">
        <v>290000000</v>
      </c>
      <c r="G2161" s="219">
        <v>72000000</v>
      </c>
      <c r="H2161" s="279"/>
      <c r="I2161" s="276" t="s">
        <v>4631</v>
      </c>
      <c r="J2161" s="92">
        <v>0</v>
      </c>
      <c r="K2161" s="206"/>
    </row>
    <row r="2162" spans="1:11" x14ac:dyDescent="0.25">
      <c r="A2162" s="206">
        <v>15</v>
      </c>
      <c r="B2162" s="233" t="s">
        <v>3869</v>
      </c>
      <c r="C2162" s="234" t="s">
        <v>1819</v>
      </c>
      <c r="D2162" s="91">
        <v>4670883</v>
      </c>
      <c r="E2162" s="90">
        <v>0</v>
      </c>
      <c r="F2162" s="219">
        <v>10000000</v>
      </c>
      <c r="G2162" s="218">
        <v>0</v>
      </c>
      <c r="H2162" s="279"/>
      <c r="I2162" s="276" t="s">
        <v>6044</v>
      </c>
      <c r="J2162" s="92">
        <v>0</v>
      </c>
      <c r="K2162" s="206"/>
    </row>
    <row r="2163" spans="1:11" ht="22.5" x14ac:dyDescent="0.25">
      <c r="A2163" s="206">
        <v>16</v>
      </c>
      <c r="B2163" s="233" t="s">
        <v>3870</v>
      </c>
      <c r="C2163" s="234" t="s">
        <v>1820</v>
      </c>
      <c r="D2163" s="90">
        <v>0</v>
      </c>
      <c r="E2163" s="90">
        <v>0</v>
      </c>
      <c r="F2163" s="219">
        <v>10000000</v>
      </c>
      <c r="G2163" s="219">
        <v>10000000</v>
      </c>
      <c r="H2163" s="279"/>
      <c r="I2163" s="276" t="s">
        <v>4631</v>
      </c>
      <c r="J2163" s="92">
        <v>0</v>
      </c>
      <c r="K2163" s="206"/>
    </row>
    <row r="2164" spans="1:11" ht="45" x14ac:dyDescent="0.25">
      <c r="A2164" s="206">
        <v>19</v>
      </c>
      <c r="B2164" s="233" t="s">
        <v>3871</v>
      </c>
      <c r="C2164" s="234" t="s">
        <v>1821</v>
      </c>
      <c r="D2164" s="91">
        <v>1680000</v>
      </c>
      <c r="E2164" s="91">
        <v>920000</v>
      </c>
      <c r="F2164" s="219">
        <v>3000000</v>
      </c>
      <c r="G2164" s="219">
        <v>3000000</v>
      </c>
      <c r="H2164" s="279"/>
      <c r="I2164" s="276" t="s">
        <v>4631</v>
      </c>
      <c r="J2164" s="92">
        <v>0</v>
      </c>
      <c r="K2164" s="206"/>
    </row>
    <row r="2165" spans="1:11" ht="22.5" x14ac:dyDescent="0.25">
      <c r="A2165" s="206">
        <v>20</v>
      </c>
      <c r="B2165" s="233" t="s">
        <v>3872</v>
      </c>
      <c r="C2165" s="234" t="s">
        <v>1822</v>
      </c>
      <c r="D2165" s="90">
        <v>0</v>
      </c>
      <c r="E2165" s="91">
        <v>1985000</v>
      </c>
      <c r="F2165" s="219">
        <v>2000000</v>
      </c>
      <c r="G2165" s="219">
        <v>2000000</v>
      </c>
      <c r="H2165" s="279"/>
      <c r="I2165" s="276" t="s">
        <v>4631</v>
      </c>
      <c r="J2165" s="92">
        <v>0</v>
      </c>
      <c r="K2165" s="206"/>
    </row>
    <row r="2166" spans="1:11" ht="22.5" x14ac:dyDescent="0.25">
      <c r="A2166" s="206">
        <v>21</v>
      </c>
      <c r="B2166" s="233" t="s">
        <v>3873</v>
      </c>
      <c r="C2166" s="234" t="s">
        <v>1823</v>
      </c>
      <c r="D2166" s="90">
        <v>0</v>
      </c>
      <c r="E2166" s="90">
        <v>0</v>
      </c>
      <c r="F2166" s="219">
        <v>1000000</v>
      </c>
      <c r="G2166" s="219">
        <v>2000000</v>
      </c>
      <c r="H2166" s="279"/>
      <c r="I2166" s="276" t="s">
        <v>4631</v>
      </c>
      <c r="J2166" s="92">
        <v>0</v>
      </c>
      <c r="K2166" s="206"/>
    </row>
    <row r="2167" spans="1:11" ht="22.5" x14ac:dyDescent="0.25">
      <c r="A2167" s="206">
        <v>22</v>
      </c>
      <c r="B2167" s="233" t="s">
        <v>3874</v>
      </c>
      <c r="C2167" s="234" t="s">
        <v>1824</v>
      </c>
      <c r="D2167" s="91">
        <v>990000</v>
      </c>
      <c r="E2167" s="91">
        <v>611940</v>
      </c>
      <c r="F2167" s="219">
        <v>2000000</v>
      </c>
      <c r="G2167" s="219">
        <v>10000000</v>
      </c>
      <c r="H2167" s="279"/>
      <c r="I2167" s="276" t="s">
        <v>4631</v>
      </c>
      <c r="J2167" s="92">
        <v>0</v>
      </c>
      <c r="K2167" s="206"/>
    </row>
    <row r="2168" spans="1:11" ht="78.75" x14ac:dyDescent="0.25">
      <c r="A2168" s="206">
        <v>23</v>
      </c>
      <c r="B2168" s="233" t="s">
        <v>3875</v>
      </c>
      <c r="C2168" s="234" t="s">
        <v>1825</v>
      </c>
      <c r="D2168" s="91">
        <v>1640000</v>
      </c>
      <c r="E2168" s="91">
        <v>996000</v>
      </c>
      <c r="F2168" s="219">
        <v>4000000</v>
      </c>
      <c r="G2168" s="219">
        <v>4000000</v>
      </c>
      <c r="H2168" s="279"/>
      <c r="I2168" s="276" t="s">
        <v>4631</v>
      </c>
      <c r="J2168" s="92">
        <v>0</v>
      </c>
      <c r="K2168" s="206"/>
    </row>
    <row r="2169" spans="1:11" ht="22.5" x14ac:dyDescent="0.25">
      <c r="A2169" s="206">
        <v>24</v>
      </c>
      <c r="B2169" s="233" t="s">
        <v>3876</v>
      </c>
      <c r="C2169" s="234" t="s">
        <v>1826</v>
      </c>
      <c r="D2169" s="91">
        <v>153242791</v>
      </c>
      <c r="E2169" s="90">
        <v>0</v>
      </c>
      <c r="F2169" s="219">
        <v>56000000</v>
      </c>
      <c r="G2169" s="219">
        <v>23000000</v>
      </c>
      <c r="H2169" s="279"/>
      <c r="I2169" s="276" t="s">
        <v>4631</v>
      </c>
      <c r="J2169" s="92">
        <v>0</v>
      </c>
      <c r="K2169" s="206"/>
    </row>
    <row r="2170" spans="1:11" ht="22.5" x14ac:dyDescent="0.25">
      <c r="A2170" s="206">
        <v>25</v>
      </c>
      <c r="B2170" s="233" t="s">
        <v>3877</v>
      </c>
      <c r="C2170" s="234" t="s">
        <v>1827</v>
      </c>
      <c r="D2170" s="91">
        <v>150000</v>
      </c>
      <c r="E2170" s="90">
        <v>0</v>
      </c>
      <c r="F2170" s="218">
        <v>0</v>
      </c>
      <c r="G2170" s="218">
        <v>0</v>
      </c>
      <c r="H2170" s="279"/>
      <c r="I2170" s="276" t="s">
        <v>4631</v>
      </c>
      <c r="J2170" s="92">
        <v>0</v>
      </c>
      <c r="K2170" s="206"/>
    </row>
    <row r="2171" spans="1:11" ht="22.5" x14ac:dyDescent="0.25">
      <c r="A2171" s="206">
        <v>26</v>
      </c>
      <c r="B2171" s="233" t="s">
        <v>3878</v>
      </c>
      <c r="C2171" s="234" t="s">
        <v>1828</v>
      </c>
      <c r="D2171" s="91">
        <v>1372250</v>
      </c>
      <c r="E2171" s="90">
        <v>0</v>
      </c>
      <c r="F2171" s="218">
        <v>0</v>
      </c>
      <c r="G2171" s="218">
        <v>0</v>
      </c>
      <c r="H2171" s="279"/>
      <c r="I2171" s="276" t="s">
        <v>4631</v>
      </c>
      <c r="J2171" s="92">
        <v>0</v>
      </c>
      <c r="K2171" s="206"/>
    </row>
    <row r="2172" spans="1:11" ht="22.5" x14ac:dyDescent="0.25">
      <c r="A2172" s="206">
        <v>27</v>
      </c>
      <c r="B2172" s="233" t="s">
        <v>3879</v>
      </c>
      <c r="C2172" s="234" t="s">
        <v>1829</v>
      </c>
      <c r="D2172" s="91">
        <v>1372000</v>
      </c>
      <c r="E2172" s="90">
        <v>0</v>
      </c>
      <c r="F2172" s="219">
        <v>10000000</v>
      </c>
      <c r="G2172" s="219">
        <v>20000000</v>
      </c>
      <c r="H2172" s="279"/>
      <c r="I2172" s="276" t="s">
        <v>4631</v>
      </c>
      <c r="J2172" s="92">
        <v>0.7</v>
      </c>
      <c r="K2172" s="206"/>
    </row>
    <row r="2173" spans="1:11" ht="22.5" x14ac:dyDescent="0.25">
      <c r="A2173" s="206">
        <v>28</v>
      </c>
      <c r="B2173" s="233" t="s">
        <v>3880</v>
      </c>
      <c r="C2173" s="234" t="s">
        <v>1830</v>
      </c>
      <c r="D2173" s="90">
        <v>0</v>
      </c>
      <c r="E2173" s="91">
        <v>40000000</v>
      </c>
      <c r="F2173" s="219">
        <v>120000000</v>
      </c>
      <c r="G2173" s="218">
        <v>0</v>
      </c>
      <c r="H2173" s="279"/>
      <c r="I2173" s="276" t="s">
        <v>4631</v>
      </c>
      <c r="J2173" s="92">
        <v>0</v>
      </c>
      <c r="K2173" s="206"/>
    </row>
    <row r="2174" spans="1:11" x14ac:dyDescent="0.25">
      <c r="A2174" s="271"/>
      <c r="B2174" s="231" t="s">
        <v>3881</v>
      </c>
      <c r="C2174" s="232" t="s">
        <v>1831</v>
      </c>
      <c r="D2174" s="88">
        <v>996000</v>
      </c>
      <c r="E2174" s="88">
        <v>160000</v>
      </c>
      <c r="F2174" s="278">
        <v>6000000</v>
      </c>
      <c r="G2174" s="278">
        <v>8000000</v>
      </c>
      <c r="H2174" s="279"/>
      <c r="I2174" s="276"/>
      <c r="J2174" s="85"/>
      <c r="K2174" s="389"/>
    </row>
    <row r="2175" spans="1:11" ht="22.5" x14ac:dyDescent="0.25">
      <c r="A2175" s="206">
        <v>30</v>
      </c>
      <c r="B2175" s="233" t="s">
        <v>3882</v>
      </c>
      <c r="C2175" s="234" t="s">
        <v>1832</v>
      </c>
      <c r="D2175" s="91">
        <v>996000</v>
      </c>
      <c r="E2175" s="91">
        <v>160000</v>
      </c>
      <c r="F2175" s="219">
        <v>6000000</v>
      </c>
      <c r="G2175" s="219">
        <v>6000000</v>
      </c>
      <c r="H2175" s="279"/>
      <c r="I2175" s="276" t="s">
        <v>4631</v>
      </c>
      <c r="J2175" s="92">
        <v>0</v>
      </c>
      <c r="K2175" s="206"/>
    </row>
    <row r="2176" spans="1:11" ht="22.5" x14ac:dyDescent="0.25">
      <c r="A2176" s="206">
        <v>32</v>
      </c>
      <c r="B2176" s="233" t="s">
        <v>3883</v>
      </c>
      <c r="C2176" s="234" t="s">
        <v>1833</v>
      </c>
      <c r="D2176" s="90">
        <v>0</v>
      </c>
      <c r="E2176" s="90">
        <v>0</v>
      </c>
      <c r="F2176" s="218">
        <v>0</v>
      </c>
      <c r="G2176" s="219">
        <v>2000000</v>
      </c>
      <c r="H2176" s="279"/>
      <c r="I2176" s="276" t="s">
        <v>4631</v>
      </c>
      <c r="J2176" s="92">
        <v>0</v>
      </c>
      <c r="K2176" s="206"/>
    </row>
    <row r="2177" spans="1:11" x14ac:dyDescent="0.25">
      <c r="A2177" s="271"/>
      <c r="B2177" s="231" t="s">
        <v>3884</v>
      </c>
      <c r="C2177" s="232" t="s">
        <v>322</v>
      </c>
      <c r="D2177" s="87">
        <v>0</v>
      </c>
      <c r="E2177" s="87">
        <v>0</v>
      </c>
      <c r="F2177" s="280">
        <v>0</v>
      </c>
      <c r="G2177" s="278">
        <v>31570000</v>
      </c>
      <c r="H2177" s="279"/>
      <c r="I2177" s="276"/>
      <c r="J2177" s="85"/>
      <c r="K2177" s="389"/>
    </row>
    <row r="2178" spans="1:11" ht="22.5" x14ac:dyDescent="0.25">
      <c r="A2178" s="206">
        <v>37</v>
      </c>
      <c r="B2178" s="233" t="s">
        <v>3885</v>
      </c>
      <c r="C2178" s="234" t="s">
        <v>1834</v>
      </c>
      <c r="D2178" s="90">
        <v>0</v>
      </c>
      <c r="E2178" s="90">
        <v>0</v>
      </c>
      <c r="F2178" s="218">
        <v>0</v>
      </c>
      <c r="G2178" s="219">
        <v>2220000</v>
      </c>
      <c r="H2178" s="279"/>
      <c r="I2178" s="276" t="s">
        <v>4631</v>
      </c>
      <c r="J2178" s="92">
        <v>0</v>
      </c>
      <c r="K2178" s="206"/>
    </row>
    <row r="2179" spans="1:11" ht="22.5" x14ac:dyDescent="0.25">
      <c r="A2179" s="206">
        <v>38</v>
      </c>
      <c r="B2179" s="233" t="s">
        <v>3886</v>
      </c>
      <c r="C2179" s="234" t="s">
        <v>1835</v>
      </c>
      <c r="D2179" s="90">
        <v>0</v>
      </c>
      <c r="E2179" s="90">
        <v>0</v>
      </c>
      <c r="F2179" s="218">
        <v>0</v>
      </c>
      <c r="G2179" s="219">
        <v>1350000</v>
      </c>
      <c r="H2179" s="279"/>
      <c r="I2179" s="276" t="s">
        <v>4631</v>
      </c>
      <c r="J2179" s="92">
        <v>0</v>
      </c>
      <c r="K2179" s="206"/>
    </row>
    <row r="2180" spans="1:11" ht="22.5" x14ac:dyDescent="0.25">
      <c r="A2180" s="206">
        <v>39</v>
      </c>
      <c r="B2180" s="233" t="s">
        <v>3887</v>
      </c>
      <c r="C2180" s="234" t="s">
        <v>1836</v>
      </c>
      <c r="D2180" s="90">
        <v>0</v>
      </c>
      <c r="E2180" s="90">
        <v>0</v>
      </c>
      <c r="F2180" s="218">
        <v>0</v>
      </c>
      <c r="G2180" s="219">
        <v>500000</v>
      </c>
      <c r="H2180" s="279"/>
      <c r="I2180" s="276" t="s">
        <v>4631</v>
      </c>
      <c r="J2180" s="92">
        <v>0</v>
      </c>
      <c r="K2180" s="206"/>
    </row>
    <row r="2181" spans="1:11" ht="22.5" x14ac:dyDescent="0.25">
      <c r="A2181" s="206">
        <v>40</v>
      </c>
      <c r="B2181" s="233" t="s">
        <v>3888</v>
      </c>
      <c r="C2181" s="234" t="s">
        <v>1837</v>
      </c>
      <c r="D2181" s="90">
        <v>0</v>
      </c>
      <c r="E2181" s="90">
        <v>0</v>
      </c>
      <c r="F2181" s="218">
        <v>0</v>
      </c>
      <c r="G2181" s="219">
        <v>27500000</v>
      </c>
      <c r="H2181" s="279"/>
      <c r="I2181" s="276" t="s">
        <v>4631</v>
      </c>
      <c r="J2181" s="92">
        <v>0</v>
      </c>
      <c r="K2181" s="206"/>
    </row>
    <row r="2182" spans="1:11" x14ac:dyDescent="0.25">
      <c r="A2182" s="271"/>
      <c r="B2182" s="231" t="s">
        <v>3889</v>
      </c>
      <c r="C2182" s="232" t="s">
        <v>1838</v>
      </c>
      <c r="D2182" s="88">
        <v>1813333.33</v>
      </c>
      <c r="E2182" s="87">
        <v>0</v>
      </c>
      <c r="F2182" s="278">
        <v>2000000</v>
      </c>
      <c r="G2182" s="278">
        <v>11295000</v>
      </c>
      <c r="H2182" s="279"/>
      <c r="I2182" s="276"/>
      <c r="J2182" s="85"/>
      <c r="K2182" s="389"/>
    </row>
    <row r="2183" spans="1:11" ht="22.5" x14ac:dyDescent="0.25">
      <c r="A2183" s="206">
        <v>42</v>
      </c>
      <c r="B2183" s="233" t="s">
        <v>3890</v>
      </c>
      <c r="C2183" s="234" t="s">
        <v>1839</v>
      </c>
      <c r="D2183" s="91">
        <v>1813333.33</v>
      </c>
      <c r="E2183" s="90">
        <v>0</v>
      </c>
      <c r="F2183" s="219">
        <v>2000000</v>
      </c>
      <c r="G2183" s="219">
        <v>10895000</v>
      </c>
      <c r="H2183" s="279"/>
      <c r="I2183" s="276" t="s">
        <v>4631</v>
      </c>
      <c r="J2183" s="92">
        <v>0</v>
      </c>
      <c r="K2183" s="206"/>
    </row>
    <row r="2184" spans="1:11" ht="22.5" x14ac:dyDescent="0.25">
      <c r="A2184" s="206">
        <v>44</v>
      </c>
      <c r="B2184" s="233" t="s">
        <v>3891</v>
      </c>
      <c r="C2184" s="234" t="s">
        <v>1840</v>
      </c>
      <c r="D2184" s="90">
        <v>0</v>
      </c>
      <c r="E2184" s="90">
        <v>0</v>
      </c>
      <c r="F2184" s="218">
        <v>0</v>
      </c>
      <c r="G2184" s="219">
        <v>400000</v>
      </c>
      <c r="H2184" s="279"/>
      <c r="I2184" s="276" t="s">
        <v>4631</v>
      </c>
      <c r="J2184" s="92">
        <v>0</v>
      </c>
      <c r="K2184" s="206"/>
    </row>
    <row r="2185" spans="1:11" x14ac:dyDescent="0.25">
      <c r="A2185" s="271"/>
      <c r="B2185" s="231" t="s">
        <v>3892</v>
      </c>
      <c r="C2185" s="232" t="s">
        <v>301</v>
      </c>
      <c r="D2185" s="87">
        <v>0</v>
      </c>
      <c r="E2185" s="87">
        <v>0</v>
      </c>
      <c r="F2185" s="280">
        <v>0</v>
      </c>
      <c r="G2185" s="278">
        <v>3935000</v>
      </c>
      <c r="H2185" s="279"/>
      <c r="I2185" s="276"/>
      <c r="J2185" s="85"/>
      <c r="K2185" s="389"/>
    </row>
    <row r="2186" spans="1:11" ht="22.5" x14ac:dyDescent="0.25">
      <c r="A2186" s="206">
        <v>48</v>
      </c>
      <c r="B2186" s="233" t="s">
        <v>3893</v>
      </c>
      <c r="C2186" s="234" t="s">
        <v>1541</v>
      </c>
      <c r="D2186" s="90">
        <v>0</v>
      </c>
      <c r="E2186" s="90">
        <v>0</v>
      </c>
      <c r="F2186" s="218">
        <v>0</v>
      </c>
      <c r="G2186" s="219">
        <v>1000000</v>
      </c>
      <c r="H2186" s="279"/>
      <c r="I2186" s="276" t="s">
        <v>4631</v>
      </c>
      <c r="J2186" s="92">
        <v>0</v>
      </c>
      <c r="K2186" s="206"/>
    </row>
    <row r="2187" spans="1:11" ht="22.5" x14ac:dyDescent="0.25">
      <c r="A2187" s="206">
        <v>52</v>
      </c>
      <c r="B2187" s="233" t="s">
        <v>3894</v>
      </c>
      <c r="C2187" s="234" t="s">
        <v>1841</v>
      </c>
      <c r="D2187" s="90">
        <v>0</v>
      </c>
      <c r="E2187" s="90">
        <v>0</v>
      </c>
      <c r="F2187" s="218">
        <v>0</v>
      </c>
      <c r="G2187" s="219">
        <v>525000</v>
      </c>
      <c r="H2187" s="279"/>
      <c r="I2187" s="276" t="s">
        <v>4631</v>
      </c>
      <c r="J2187" s="92">
        <v>0</v>
      </c>
      <c r="K2187" s="206"/>
    </row>
    <row r="2188" spans="1:11" ht="22.5" x14ac:dyDescent="0.25">
      <c r="A2188" s="206">
        <v>53</v>
      </c>
      <c r="B2188" s="233" t="s">
        <v>3895</v>
      </c>
      <c r="C2188" s="234" t="s">
        <v>1842</v>
      </c>
      <c r="D2188" s="90">
        <v>0</v>
      </c>
      <c r="E2188" s="90">
        <v>0</v>
      </c>
      <c r="F2188" s="218">
        <v>0</v>
      </c>
      <c r="G2188" s="219">
        <v>450000</v>
      </c>
      <c r="H2188" s="279"/>
      <c r="I2188" s="276" t="s">
        <v>4631</v>
      </c>
      <c r="J2188" s="92">
        <v>0</v>
      </c>
      <c r="K2188" s="206"/>
    </row>
    <row r="2189" spans="1:11" ht="22.5" x14ac:dyDescent="0.25">
      <c r="A2189" s="206">
        <v>54</v>
      </c>
      <c r="B2189" s="233" t="s">
        <v>3896</v>
      </c>
      <c r="C2189" s="234" t="s">
        <v>1843</v>
      </c>
      <c r="D2189" s="90">
        <v>0</v>
      </c>
      <c r="E2189" s="90">
        <v>0</v>
      </c>
      <c r="F2189" s="218">
        <v>0</v>
      </c>
      <c r="G2189" s="219">
        <v>910000</v>
      </c>
      <c r="H2189" s="279"/>
      <c r="I2189" s="276" t="s">
        <v>4631</v>
      </c>
      <c r="J2189" s="92">
        <v>0</v>
      </c>
      <c r="K2189" s="206"/>
    </row>
    <row r="2190" spans="1:11" ht="22.5" x14ac:dyDescent="0.25">
      <c r="A2190" s="206">
        <v>55</v>
      </c>
      <c r="B2190" s="233" t="s">
        <v>3897</v>
      </c>
      <c r="C2190" s="234" t="s">
        <v>1844</v>
      </c>
      <c r="D2190" s="90">
        <v>0</v>
      </c>
      <c r="E2190" s="90">
        <v>0</v>
      </c>
      <c r="F2190" s="218">
        <v>0</v>
      </c>
      <c r="G2190" s="219">
        <v>250000</v>
      </c>
      <c r="H2190" s="279"/>
      <c r="I2190" s="276" t="s">
        <v>4631</v>
      </c>
      <c r="J2190" s="92">
        <v>0</v>
      </c>
      <c r="K2190" s="206"/>
    </row>
    <row r="2191" spans="1:11" ht="22.5" x14ac:dyDescent="0.25">
      <c r="A2191" s="206">
        <v>56</v>
      </c>
      <c r="B2191" s="233" t="s">
        <v>3898</v>
      </c>
      <c r="C2191" s="234" t="s">
        <v>1845</v>
      </c>
      <c r="D2191" s="90">
        <v>0</v>
      </c>
      <c r="E2191" s="90">
        <v>0</v>
      </c>
      <c r="F2191" s="218">
        <v>0</v>
      </c>
      <c r="G2191" s="219">
        <v>800000</v>
      </c>
      <c r="H2191" s="279"/>
      <c r="I2191" s="276" t="s">
        <v>4631</v>
      </c>
      <c r="J2191" s="92">
        <v>0</v>
      </c>
      <c r="K2191" s="206"/>
    </row>
    <row r="2192" spans="1:11" x14ac:dyDescent="0.25">
      <c r="A2192" s="208" t="s">
        <v>294</v>
      </c>
      <c r="B2192" s="52"/>
      <c r="C2192" s="237"/>
      <c r="D2192" s="93">
        <v>288760627.45999998</v>
      </c>
      <c r="E2192" s="93">
        <v>68148050</v>
      </c>
      <c r="F2192" s="281">
        <v>555200000</v>
      </c>
      <c r="G2192" s="281">
        <v>230000000</v>
      </c>
      <c r="H2192" s="279"/>
      <c r="I2192" s="276"/>
      <c r="J2192" s="94"/>
      <c r="K2192" s="391"/>
    </row>
    <row r="2193" spans="1:11" x14ac:dyDescent="0.25">
      <c r="A2193" s="270"/>
      <c r="B2193" s="235" t="s">
        <v>295</v>
      </c>
      <c r="C2193" s="236"/>
      <c r="D2193" s="86"/>
      <c r="E2193" s="86"/>
      <c r="F2193" s="277"/>
      <c r="G2193" s="277"/>
      <c r="H2193" s="279"/>
      <c r="I2193" s="276"/>
      <c r="J2193" s="86"/>
      <c r="K2193" s="390"/>
    </row>
    <row r="2194" spans="1:11" x14ac:dyDescent="0.25">
      <c r="A2194" s="208" t="s">
        <v>294</v>
      </c>
      <c r="B2194" s="52"/>
      <c r="C2194" s="237"/>
      <c r="D2194" s="95"/>
      <c r="E2194" s="95"/>
      <c r="F2194" s="220"/>
      <c r="G2194" s="282">
        <v>0</v>
      </c>
      <c r="H2194" s="279"/>
      <c r="I2194" s="276"/>
      <c r="J2194" s="97"/>
      <c r="K2194" s="207"/>
    </row>
    <row r="2195" spans="1:11" ht="21" x14ac:dyDescent="0.25">
      <c r="A2195" s="208" t="s">
        <v>296</v>
      </c>
      <c r="B2195" s="52"/>
      <c r="C2195" s="237"/>
      <c r="D2195" s="88">
        <v>288760627.45999998</v>
      </c>
      <c r="E2195" s="88">
        <v>68148050</v>
      </c>
      <c r="F2195" s="278">
        <v>555200000</v>
      </c>
      <c r="G2195" s="278">
        <v>230000000</v>
      </c>
      <c r="H2195" s="279"/>
      <c r="I2195" s="276"/>
      <c r="J2195" s="97"/>
      <c r="K2195" s="207"/>
    </row>
    <row r="2196" spans="1:11" x14ac:dyDescent="0.25">
      <c r="A2196" s="269">
        <v>103</v>
      </c>
      <c r="B2196" s="589" t="s">
        <v>1846</v>
      </c>
      <c r="C2196" s="590"/>
      <c r="D2196" s="590"/>
      <c r="E2196" s="590"/>
      <c r="F2196" s="590"/>
      <c r="G2196" s="591"/>
      <c r="H2196" s="279"/>
      <c r="I2196" s="276"/>
      <c r="J2196" s="85"/>
      <c r="K2196" s="389"/>
    </row>
    <row r="2197" spans="1:11" x14ac:dyDescent="0.25">
      <c r="A2197" s="270"/>
      <c r="B2197" s="592" t="s">
        <v>255</v>
      </c>
      <c r="C2197" s="593"/>
      <c r="D2197" s="86"/>
      <c r="E2197" s="86"/>
      <c r="F2197" s="277"/>
      <c r="G2197" s="277"/>
      <c r="H2197" s="279"/>
      <c r="I2197" s="276"/>
      <c r="J2197" s="86"/>
      <c r="K2197" s="390"/>
    </row>
    <row r="2198" spans="1:11" x14ac:dyDescent="0.25">
      <c r="A2198" s="271"/>
      <c r="B2198" s="231" t="s">
        <v>3899</v>
      </c>
      <c r="C2198" s="232" t="s">
        <v>1847</v>
      </c>
      <c r="D2198" s="87">
        <v>0</v>
      </c>
      <c r="E2198" s="87">
        <v>0</v>
      </c>
      <c r="F2198" s="280">
        <v>0</v>
      </c>
      <c r="G2198" s="278">
        <v>880000</v>
      </c>
      <c r="H2198" s="279"/>
      <c r="I2198" s="276"/>
      <c r="J2198" s="85"/>
      <c r="K2198" s="389"/>
    </row>
    <row r="2199" spans="1:11" ht="22.5" x14ac:dyDescent="0.25">
      <c r="A2199" s="206">
        <v>1</v>
      </c>
      <c r="B2199" s="233" t="s">
        <v>3900</v>
      </c>
      <c r="C2199" s="234" t="s">
        <v>1848</v>
      </c>
      <c r="D2199" s="90">
        <v>0</v>
      </c>
      <c r="E2199" s="90">
        <v>0</v>
      </c>
      <c r="F2199" s="218">
        <v>0</v>
      </c>
      <c r="G2199" s="219">
        <v>200000</v>
      </c>
      <c r="H2199" s="279"/>
      <c r="I2199" s="276" t="s">
        <v>4631</v>
      </c>
      <c r="J2199" s="92">
        <v>0</v>
      </c>
      <c r="K2199" s="206"/>
    </row>
    <row r="2200" spans="1:11" ht="22.5" x14ac:dyDescent="0.25">
      <c r="A2200" s="206">
        <v>2</v>
      </c>
      <c r="B2200" s="233" t="s">
        <v>3901</v>
      </c>
      <c r="C2200" s="234" t="s">
        <v>1849</v>
      </c>
      <c r="D2200" s="90">
        <v>0</v>
      </c>
      <c r="E2200" s="90">
        <v>0</v>
      </c>
      <c r="F2200" s="218">
        <v>0</v>
      </c>
      <c r="G2200" s="219">
        <v>280000</v>
      </c>
      <c r="H2200" s="279"/>
      <c r="I2200" s="276" t="s">
        <v>4631</v>
      </c>
      <c r="J2200" s="92">
        <v>0</v>
      </c>
      <c r="K2200" s="206"/>
    </row>
    <row r="2201" spans="1:11" ht="22.5" x14ac:dyDescent="0.25">
      <c r="A2201" s="206">
        <v>3</v>
      </c>
      <c r="B2201" s="233" t="s">
        <v>3902</v>
      </c>
      <c r="C2201" s="234" t="s">
        <v>1850</v>
      </c>
      <c r="D2201" s="90">
        <v>0</v>
      </c>
      <c r="E2201" s="90">
        <v>0</v>
      </c>
      <c r="F2201" s="218">
        <v>0</v>
      </c>
      <c r="G2201" s="219">
        <v>400000</v>
      </c>
      <c r="H2201" s="279"/>
      <c r="I2201" s="276" t="s">
        <v>4631</v>
      </c>
      <c r="J2201" s="92">
        <v>0</v>
      </c>
      <c r="K2201" s="206"/>
    </row>
    <row r="2202" spans="1:11" x14ac:dyDescent="0.25">
      <c r="A2202" s="271"/>
      <c r="B2202" s="231" t="s">
        <v>3903</v>
      </c>
      <c r="C2202" s="232" t="s">
        <v>298</v>
      </c>
      <c r="D2202" s="87">
        <v>0</v>
      </c>
      <c r="E2202" s="87">
        <v>0</v>
      </c>
      <c r="F2202" s="280">
        <v>0</v>
      </c>
      <c r="G2202" s="278">
        <v>200000</v>
      </c>
      <c r="H2202" s="279"/>
      <c r="I2202" s="276"/>
      <c r="J2202" s="85"/>
      <c r="K2202" s="389"/>
    </row>
    <row r="2203" spans="1:11" ht="22.5" x14ac:dyDescent="0.25">
      <c r="A2203" s="206">
        <v>5</v>
      </c>
      <c r="B2203" s="233" t="s">
        <v>3904</v>
      </c>
      <c r="C2203" s="234" t="s">
        <v>1851</v>
      </c>
      <c r="D2203" s="90">
        <v>0</v>
      </c>
      <c r="E2203" s="90">
        <v>0</v>
      </c>
      <c r="F2203" s="218">
        <v>0</v>
      </c>
      <c r="G2203" s="219">
        <v>200000</v>
      </c>
      <c r="H2203" s="279"/>
      <c r="I2203" s="276" t="s">
        <v>4631</v>
      </c>
      <c r="J2203" s="92">
        <v>0</v>
      </c>
      <c r="K2203" s="206"/>
    </row>
    <row r="2204" spans="1:11" x14ac:dyDescent="0.25">
      <c r="A2204" s="271"/>
      <c r="B2204" s="231" t="s">
        <v>3905</v>
      </c>
      <c r="C2204" s="232" t="s">
        <v>301</v>
      </c>
      <c r="D2204" s="87">
        <v>0</v>
      </c>
      <c r="E2204" s="87">
        <v>0</v>
      </c>
      <c r="F2204" s="278">
        <v>425000</v>
      </c>
      <c r="G2204" s="278">
        <v>120000</v>
      </c>
      <c r="H2204" s="279"/>
      <c r="I2204" s="276"/>
      <c r="J2204" s="85"/>
      <c r="K2204" s="389"/>
    </row>
    <row r="2205" spans="1:11" ht="16.899999999999999" customHeight="1" x14ac:dyDescent="0.25">
      <c r="A2205" s="206">
        <v>7</v>
      </c>
      <c r="B2205" s="233" t="s">
        <v>3906</v>
      </c>
      <c r="C2205" s="234" t="s">
        <v>1852</v>
      </c>
      <c r="D2205" s="90">
        <v>0</v>
      </c>
      <c r="E2205" s="90">
        <v>0</v>
      </c>
      <c r="F2205" s="219">
        <v>125000</v>
      </c>
      <c r="G2205" s="218">
        <v>0</v>
      </c>
      <c r="H2205" s="279"/>
      <c r="I2205" s="276" t="s">
        <v>6061</v>
      </c>
      <c r="J2205" s="92">
        <v>0</v>
      </c>
      <c r="K2205" s="206"/>
    </row>
    <row r="2206" spans="1:11" ht="22.5" x14ac:dyDescent="0.25">
      <c r="A2206" s="206">
        <v>8</v>
      </c>
      <c r="B2206" s="233" t="s">
        <v>3907</v>
      </c>
      <c r="C2206" s="234" t="s">
        <v>1853</v>
      </c>
      <c r="D2206" s="90">
        <v>0</v>
      </c>
      <c r="E2206" s="90">
        <v>0</v>
      </c>
      <c r="F2206" s="219">
        <v>300000</v>
      </c>
      <c r="G2206" s="218">
        <v>0</v>
      </c>
      <c r="H2206" s="279"/>
      <c r="I2206" s="276" t="s">
        <v>6061</v>
      </c>
      <c r="J2206" s="92">
        <v>0</v>
      </c>
      <c r="K2206" s="206"/>
    </row>
    <row r="2207" spans="1:11" ht="22.5" x14ac:dyDescent="0.25">
      <c r="A2207" s="206">
        <v>10</v>
      </c>
      <c r="B2207" s="233" t="s">
        <v>3908</v>
      </c>
      <c r="C2207" s="234" t="s">
        <v>1854</v>
      </c>
      <c r="D2207" s="90">
        <v>0</v>
      </c>
      <c r="E2207" s="90">
        <v>0</v>
      </c>
      <c r="F2207" s="218">
        <v>0</v>
      </c>
      <c r="G2207" s="219">
        <v>120000</v>
      </c>
      <c r="H2207" s="279"/>
      <c r="I2207" s="276" t="s">
        <v>4631</v>
      </c>
      <c r="J2207" s="92">
        <v>0</v>
      </c>
      <c r="K2207" s="206"/>
    </row>
    <row r="2208" spans="1:11" x14ac:dyDescent="0.25">
      <c r="A2208" s="271"/>
      <c r="B2208" s="231" t="s">
        <v>3909</v>
      </c>
      <c r="C2208" s="232" t="s">
        <v>1855</v>
      </c>
      <c r="D2208" s="87">
        <v>0</v>
      </c>
      <c r="E2208" s="87">
        <v>0</v>
      </c>
      <c r="F2208" s="278">
        <v>1200000</v>
      </c>
      <c r="G2208" s="278">
        <v>400000</v>
      </c>
      <c r="H2208" s="279"/>
      <c r="I2208" s="276"/>
      <c r="J2208" s="85"/>
      <c r="K2208" s="389"/>
    </row>
    <row r="2209" spans="1:11" ht="22.5" x14ac:dyDescent="0.25">
      <c r="A2209" s="206">
        <v>11</v>
      </c>
      <c r="B2209" s="233" t="s">
        <v>3910</v>
      </c>
      <c r="C2209" s="234" t="s">
        <v>1856</v>
      </c>
      <c r="D2209" s="90">
        <v>0</v>
      </c>
      <c r="E2209" s="90">
        <v>0</v>
      </c>
      <c r="F2209" s="219">
        <v>1200000</v>
      </c>
      <c r="G2209" s="219">
        <v>400000</v>
      </c>
      <c r="H2209" s="279"/>
      <c r="I2209" s="276" t="s">
        <v>4631</v>
      </c>
      <c r="J2209" s="92">
        <v>0</v>
      </c>
      <c r="K2209" s="206"/>
    </row>
    <row r="2210" spans="1:11" x14ac:dyDescent="0.25">
      <c r="A2210" s="208" t="s">
        <v>294</v>
      </c>
      <c r="B2210" s="52"/>
      <c r="C2210" s="237"/>
      <c r="D2210" s="96">
        <v>0</v>
      </c>
      <c r="E2210" s="96">
        <v>0</v>
      </c>
      <c r="F2210" s="281">
        <v>1625000</v>
      </c>
      <c r="G2210" s="281">
        <v>1600000</v>
      </c>
      <c r="H2210" s="279"/>
      <c r="I2210" s="276"/>
      <c r="J2210" s="94"/>
      <c r="K2210" s="391"/>
    </row>
    <row r="2211" spans="1:11" x14ac:dyDescent="0.25">
      <c r="A2211" s="270"/>
      <c r="B2211" s="235" t="s">
        <v>295</v>
      </c>
      <c r="C2211" s="236"/>
      <c r="D2211" s="86"/>
      <c r="E2211" s="86"/>
      <c r="F2211" s="277"/>
      <c r="G2211" s="277"/>
      <c r="H2211" s="279"/>
      <c r="I2211" s="276"/>
      <c r="J2211" s="86"/>
      <c r="K2211" s="390"/>
    </row>
    <row r="2212" spans="1:11" x14ac:dyDescent="0.25">
      <c r="A2212" s="208" t="s">
        <v>294</v>
      </c>
      <c r="B2212" s="52"/>
      <c r="C2212" s="237"/>
      <c r="D2212" s="95"/>
      <c r="E2212" s="95"/>
      <c r="F2212" s="220"/>
      <c r="G2212" s="282">
        <v>0</v>
      </c>
      <c r="H2212" s="279"/>
      <c r="I2212" s="276"/>
      <c r="J2212" s="97"/>
      <c r="K2212" s="207"/>
    </row>
    <row r="2213" spans="1:11" ht="21" x14ac:dyDescent="0.25">
      <c r="A2213" s="208" t="s">
        <v>296</v>
      </c>
      <c r="B2213" s="52"/>
      <c r="C2213" s="237"/>
      <c r="D2213" s="87">
        <v>0</v>
      </c>
      <c r="E2213" s="87">
        <v>0</v>
      </c>
      <c r="F2213" s="278">
        <v>1625000</v>
      </c>
      <c r="G2213" s="278">
        <v>1600000</v>
      </c>
      <c r="H2213" s="279"/>
      <c r="I2213" s="276"/>
      <c r="J2213" s="97"/>
      <c r="K2213" s="207"/>
    </row>
    <row r="2214" spans="1:11" x14ac:dyDescent="0.25">
      <c r="A2214" s="269">
        <v>104</v>
      </c>
      <c r="B2214" s="589" t="s">
        <v>1857</v>
      </c>
      <c r="C2214" s="590"/>
      <c r="D2214" s="590"/>
      <c r="E2214" s="590"/>
      <c r="F2214" s="590"/>
      <c r="G2214" s="591"/>
      <c r="H2214" s="279"/>
      <c r="I2214" s="276"/>
      <c r="J2214" s="85"/>
      <c r="K2214" s="389"/>
    </row>
    <row r="2215" spans="1:11" x14ac:dyDescent="0.25">
      <c r="A2215" s="270"/>
      <c r="B2215" s="592" t="s">
        <v>255</v>
      </c>
      <c r="C2215" s="593"/>
      <c r="D2215" s="86"/>
      <c r="E2215" s="86"/>
      <c r="F2215" s="277"/>
      <c r="G2215" s="277"/>
      <c r="H2215" s="279"/>
      <c r="I2215" s="276"/>
      <c r="J2215" s="86"/>
      <c r="K2215" s="390"/>
    </row>
    <row r="2216" spans="1:11" x14ac:dyDescent="0.25">
      <c r="A2216" s="271"/>
      <c r="B2216" s="231" t="s">
        <v>3911</v>
      </c>
      <c r="C2216" s="232" t="s">
        <v>298</v>
      </c>
      <c r="D2216" s="87">
        <v>0</v>
      </c>
      <c r="E2216" s="87">
        <v>0</v>
      </c>
      <c r="F2216" s="278">
        <v>5000000</v>
      </c>
      <c r="G2216" s="278">
        <v>65000000</v>
      </c>
      <c r="H2216" s="279"/>
      <c r="I2216" s="276"/>
      <c r="J2216" s="85"/>
      <c r="K2216" s="389"/>
    </row>
    <row r="2217" spans="1:11" ht="22.5" x14ac:dyDescent="0.25">
      <c r="A2217" s="206">
        <v>1</v>
      </c>
      <c r="B2217" s="233" t="s">
        <v>3912</v>
      </c>
      <c r="C2217" s="234" t="s">
        <v>1858</v>
      </c>
      <c r="D2217" s="90">
        <v>0</v>
      </c>
      <c r="E2217" s="90">
        <v>0</v>
      </c>
      <c r="F2217" s="218">
        <v>0</v>
      </c>
      <c r="G2217" s="219">
        <v>30000000</v>
      </c>
      <c r="H2217" s="279"/>
      <c r="I2217" s="276" t="s">
        <v>4631</v>
      </c>
      <c r="J2217" s="92">
        <v>0</v>
      </c>
      <c r="K2217" s="206"/>
    </row>
    <row r="2218" spans="1:11" ht="22.5" x14ac:dyDescent="0.25">
      <c r="A2218" s="206">
        <v>3</v>
      </c>
      <c r="B2218" s="233" t="s">
        <v>3913</v>
      </c>
      <c r="C2218" s="234" t="s">
        <v>298</v>
      </c>
      <c r="D2218" s="90">
        <v>0</v>
      </c>
      <c r="E2218" s="90">
        <v>0</v>
      </c>
      <c r="F2218" s="219">
        <v>5000000</v>
      </c>
      <c r="G2218" s="219">
        <v>35000000</v>
      </c>
      <c r="H2218" s="279"/>
      <c r="I2218" s="276" t="s">
        <v>4631</v>
      </c>
      <c r="J2218" s="92">
        <v>0</v>
      </c>
      <c r="K2218" s="206"/>
    </row>
    <row r="2219" spans="1:11" x14ac:dyDescent="0.25">
      <c r="A2219" s="208" t="s">
        <v>294</v>
      </c>
      <c r="B2219" s="52"/>
      <c r="C2219" s="237"/>
      <c r="D2219" s="96">
        <v>0</v>
      </c>
      <c r="E2219" s="96">
        <v>0</v>
      </c>
      <c r="F2219" s="281">
        <v>5000000</v>
      </c>
      <c r="G2219" s="281">
        <v>65000000</v>
      </c>
      <c r="H2219" s="279"/>
      <c r="I2219" s="276"/>
      <c r="J2219" s="94"/>
      <c r="K2219" s="391"/>
    </row>
    <row r="2220" spans="1:11" x14ac:dyDescent="0.25">
      <c r="A2220" s="270"/>
      <c r="B2220" s="235" t="s">
        <v>295</v>
      </c>
      <c r="C2220" s="236"/>
      <c r="D2220" s="86"/>
      <c r="E2220" s="86"/>
      <c r="F2220" s="277"/>
      <c r="G2220" s="277"/>
      <c r="H2220" s="279"/>
      <c r="I2220" s="276"/>
      <c r="J2220" s="86"/>
      <c r="K2220" s="390"/>
    </row>
    <row r="2221" spans="1:11" x14ac:dyDescent="0.25">
      <c r="A2221" s="208" t="s">
        <v>294</v>
      </c>
      <c r="B2221" s="52"/>
      <c r="C2221" s="237"/>
      <c r="D2221" s="95"/>
      <c r="E2221" s="95"/>
      <c r="F2221" s="220"/>
      <c r="G2221" s="282">
        <v>0</v>
      </c>
      <c r="H2221" s="279"/>
      <c r="I2221" s="276"/>
      <c r="J2221" s="97"/>
      <c r="K2221" s="207"/>
    </row>
    <row r="2222" spans="1:11" ht="21" x14ac:dyDescent="0.25">
      <c r="A2222" s="208" t="s">
        <v>296</v>
      </c>
      <c r="B2222" s="52"/>
      <c r="C2222" s="237"/>
      <c r="D2222" s="87">
        <v>0</v>
      </c>
      <c r="E2222" s="87">
        <v>0</v>
      </c>
      <c r="F2222" s="278">
        <v>5000000</v>
      </c>
      <c r="G2222" s="278">
        <v>65000000</v>
      </c>
      <c r="H2222" s="279"/>
      <c r="I2222" s="276"/>
      <c r="J2222" s="97"/>
      <c r="K2222" s="207"/>
    </row>
    <row r="2223" spans="1:11" x14ac:dyDescent="0.25">
      <c r="A2223" s="269">
        <v>105</v>
      </c>
      <c r="B2223" s="589" t="s">
        <v>1859</v>
      </c>
      <c r="C2223" s="590"/>
      <c r="D2223" s="590"/>
      <c r="E2223" s="590"/>
      <c r="F2223" s="590"/>
      <c r="G2223" s="591"/>
      <c r="H2223" s="279"/>
      <c r="I2223" s="276"/>
      <c r="J2223" s="85"/>
      <c r="K2223" s="389"/>
    </row>
    <row r="2224" spans="1:11" x14ac:dyDescent="0.25">
      <c r="A2224" s="270"/>
      <c r="B2224" s="592" t="s">
        <v>255</v>
      </c>
      <c r="C2224" s="593"/>
      <c r="D2224" s="86"/>
      <c r="E2224" s="86"/>
      <c r="F2224" s="277"/>
      <c r="G2224" s="277"/>
      <c r="H2224" s="279"/>
      <c r="I2224" s="276"/>
      <c r="J2224" s="86"/>
      <c r="K2224" s="390"/>
    </row>
    <row r="2225" spans="1:11" x14ac:dyDescent="0.25">
      <c r="A2225" s="271"/>
      <c r="B2225" s="231" t="s">
        <v>3914</v>
      </c>
      <c r="C2225" s="232" t="s">
        <v>322</v>
      </c>
      <c r="D2225" s="87">
        <v>0</v>
      </c>
      <c r="E2225" s="88">
        <v>225000</v>
      </c>
      <c r="F2225" s="278">
        <v>2250000</v>
      </c>
      <c r="G2225" s="278">
        <v>2250000</v>
      </c>
      <c r="H2225" s="279"/>
      <c r="I2225" s="276"/>
      <c r="J2225" s="85"/>
      <c r="K2225" s="389"/>
    </row>
    <row r="2226" spans="1:11" ht="22.5" x14ac:dyDescent="0.25">
      <c r="A2226" s="206">
        <v>5</v>
      </c>
      <c r="B2226" s="233" t="s">
        <v>3915</v>
      </c>
      <c r="C2226" s="234" t="s">
        <v>1860</v>
      </c>
      <c r="D2226" s="90">
        <v>0</v>
      </c>
      <c r="E2226" s="90">
        <v>0</v>
      </c>
      <c r="F2226" s="219">
        <v>360000</v>
      </c>
      <c r="G2226" s="219">
        <v>360000</v>
      </c>
      <c r="H2226" s="279"/>
      <c r="I2226" s="276" t="s">
        <v>4631</v>
      </c>
      <c r="J2226" s="92">
        <v>0</v>
      </c>
      <c r="K2226" s="206"/>
    </row>
    <row r="2227" spans="1:11" ht="22.5" x14ac:dyDescent="0.25">
      <c r="A2227" s="206">
        <v>6</v>
      </c>
      <c r="B2227" s="233" t="s">
        <v>3916</v>
      </c>
      <c r="C2227" s="234" t="s">
        <v>1861</v>
      </c>
      <c r="D2227" s="90">
        <v>0</v>
      </c>
      <c r="E2227" s="90">
        <v>0</v>
      </c>
      <c r="F2227" s="219">
        <v>540000</v>
      </c>
      <c r="G2227" s="219">
        <v>540000</v>
      </c>
      <c r="H2227" s="279"/>
      <c r="I2227" s="276" t="s">
        <v>4631</v>
      </c>
      <c r="J2227" s="92">
        <v>0</v>
      </c>
      <c r="K2227" s="206"/>
    </row>
    <row r="2228" spans="1:11" ht="22.5" x14ac:dyDescent="0.25">
      <c r="A2228" s="206">
        <v>7</v>
      </c>
      <c r="B2228" s="233" t="s">
        <v>3917</v>
      </c>
      <c r="C2228" s="234" t="s">
        <v>644</v>
      </c>
      <c r="D2228" s="90">
        <v>0</v>
      </c>
      <c r="E2228" s="90">
        <v>0</v>
      </c>
      <c r="F2228" s="219">
        <v>800000</v>
      </c>
      <c r="G2228" s="219">
        <v>800000</v>
      </c>
      <c r="H2228" s="279"/>
      <c r="I2228" s="276" t="s">
        <v>4631</v>
      </c>
      <c r="J2228" s="92">
        <v>0</v>
      </c>
      <c r="K2228" s="206"/>
    </row>
    <row r="2229" spans="1:11" ht="22.5" x14ac:dyDescent="0.25">
      <c r="A2229" s="206">
        <v>8</v>
      </c>
      <c r="B2229" s="233" t="s">
        <v>3918</v>
      </c>
      <c r="C2229" s="234" t="s">
        <v>1862</v>
      </c>
      <c r="D2229" s="90">
        <v>0</v>
      </c>
      <c r="E2229" s="90">
        <v>0</v>
      </c>
      <c r="F2229" s="219">
        <v>90000</v>
      </c>
      <c r="G2229" s="219">
        <v>90000</v>
      </c>
      <c r="H2229" s="279"/>
      <c r="I2229" s="276" t="s">
        <v>4631</v>
      </c>
      <c r="J2229" s="92">
        <v>0</v>
      </c>
      <c r="K2229" s="206"/>
    </row>
    <row r="2230" spans="1:11" ht="22.5" x14ac:dyDescent="0.25">
      <c r="A2230" s="206">
        <v>9</v>
      </c>
      <c r="B2230" s="233" t="s">
        <v>3919</v>
      </c>
      <c r="C2230" s="234" t="s">
        <v>1863</v>
      </c>
      <c r="D2230" s="90">
        <v>0</v>
      </c>
      <c r="E2230" s="91">
        <v>225000</v>
      </c>
      <c r="F2230" s="219">
        <v>460000</v>
      </c>
      <c r="G2230" s="219">
        <v>460000</v>
      </c>
      <c r="H2230" s="279"/>
      <c r="I2230" s="276" t="s">
        <v>4631</v>
      </c>
      <c r="J2230" s="92">
        <v>0</v>
      </c>
      <c r="K2230" s="206"/>
    </row>
    <row r="2231" spans="1:11" x14ac:dyDescent="0.25">
      <c r="A2231" s="271"/>
      <c r="B2231" s="231" t="s">
        <v>3920</v>
      </c>
      <c r="C2231" s="232" t="s">
        <v>664</v>
      </c>
      <c r="D2231" s="88">
        <v>10000000</v>
      </c>
      <c r="E2231" s="88">
        <v>9345000</v>
      </c>
      <c r="F2231" s="278">
        <v>210000000</v>
      </c>
      <c r="G2231" s="278">
        <v>209750000</v>
      </c>
      <c r="H2231" s="279"/>
      <c r="I2231" s="276"/>
      <c r="J2231" s="85"/>
      <c r="K2231" s="389"/>
    </row>
    <row r="2232" spans="1:11" ht="22.5" x14ac:dyDescent="0.25">
      <c r="A2232" s="206">
        <v>10</v>
      </c>
      <c r="B2232" s="233" t="s">
        <v>3921</v>
      </c>
      <c r="C2232" s="234" t="s">
        <v>1864</v>
      </c>
      <c r="D2232" s="91">
        <v>10000000</v>
      </c>
      <c r="E2232" s="91">
        <v>9345000</v>
      </c>
      <c r="F2232" s="219">
        <v>210000000</v>
      </c>
      <c r="G2232" s="219">
        <v>209750000</v>
      </c>
      <c r="H2232" s="279"/>
      <c r="I2232" s="276" t="s">
        <v>4631</v>
      </c>
      <c r="J2232" s="92">
        <v>0</v>
      </c>
      <c r="K2232" s="206"/>
    </row>
    <row r="2233" spans="1:11" x14ac:dyDescent="0.25">
      <c r="A2233" s="208" t="s">
        <v>294</v>
      </c>
      <c r="B2233" s="52"/>
      <c r="C2233" s="237"/>
      <c r="D2233" s="93">
        <v>10000000</v>
      </c>
      <c r="E2233" s="93">
        <v>9570000</v>
      </c>
      <c r="F2233" s="281">
        <v>212250000</v>
      </c>
      <c r="G2233" s="281">
        <v>212000000</v>
      </c>
      <c r="H2233" s="279"/>
      <c r="I2233" s="276"/>
      <c r="J2233" s="94"/>
      <c r="K2233" s="391"/>
    </row>
    <row r="2234" spans="1:11" x14ac:dyDescent="0.25">
      <c r="A2234" s="270"/>
      <c r="B2234" s="235" t="s">
        <v>295</v>
      </c>
      <c r="C2234" s="236"/>
      <c r="D2234" s="86"/>
      <c r="E2234" s="86"/>
      <c r="F2234" s="277"/>
      <c r="G2234" s="277"/>
      <c r="H2234" s="279"/>
      <c r="I2234" s="276"/>
      <c r="J2234" s="86"/>
      <c r="K2234" s="390"/>
    </row>
    <row r="2235" spans="1:11" x14ac:dyDescent="0.25">
      <c r="A2235" s="208" t="s">
        <v>294</v>
      </c>
      <c r="B2235" s="52"/>
      <c r="C2235" s="237"/>
      <c r="D2235" s="95"/>
      <c r="E2235" s="95"/>
      <c r="F2235" s="220"/>
      <c r="G2235" s="282">
        <v>0</v>
      </c>
      <c r="H2235" s="279"/>
      <c r="I2235" s="276"/>
      <c r="J2235" s="97"/>
      <c r="K2235" s="207"/>
    </row>
    <row r="2236" spans="1:11" ht="21" x14ac:dyDescent="0.25">
      <c r="A2236" s="208" t="s">
        <v>296</v>
      </c>
      <c r="B2236" s="52"/>
      <c r="C2236" s="237"/>
      <c r="D2236" s="88">
        <v>10000000</v>
      </c>
      <c r="E2236" s="88">
        <v>9570000</v>
      </c>
      <c r="F2236" s="278">
        <v>212250000</v>
      </c>
      <c r="G2236" s="278">
        <v>212000000</v>
      </c>
      <c r="H2236" s="279"/>
      <c r="I2236" s="276"/>
      <c r="J2236" s="97"/>
      <c r="K2236" s="207"/>
    </row>
    <row r="2237" spans="1:11" x14ac:dyDescent="0.25">
      <c r="A2237" s="269">
        <v>106</v>
      </c>
      <c r="B2237" s="589" t="s">
        <v>1865</v>
      </c>
      <c r="C2237" s="590"/>
      <c r="D2237" s="590"/>
      <c r="E2237" s="590"/>
      <c r="F2237" s="590"/>
      <c r="G2237" s="590"/>
      <c r="H2237" s="591"/>
      <c r="I2237" s="276"/>
      <c r="J2237" s="85"/>
      <c r="K2237" s="389"/>
    </row>
    <row r="2238" spans="1:11" ht="24" x14ac:dyDescent="0.25">
      <c r="A2238" s="270"/>
      <c r="B2238" s="235" t="s">
        <v>255</v>
      </c>
      <c r="C2238" s="236"/>
      <c r="D2238" s="86"/>
      <c r="E2238" s="86"/>
      <c r="F2238" s="277"/>
      <c r="G2238" s="277"/>
      <c r="H2238" s="279"/>
      <c r="I2238" s="276" t="s">
        <v>4631</v>
      </c>
      <c r="J2238" s="86"/>
      <c r="K2238" s="390"/>
    </row>
    <row r="2239" spans="1:11" ht="22.5" x14ac:dyDescent="0.25">
      <c r="A2239" s="271"/>
      <c r="B2239" s="231" t="s">
        <v>3922</v>
      </c>
      <c r="C2239" s="232" t="s">
        <v>322</v>
      </c>
      <c r="D2239" s="87">
        <v>0</v>
      </c>
      <c r="E2239" s="87">
        <v>0</v>
      </c>
      <c r="F2239" s="278">
        <v>2000000</v>
      </c>
      <c r="G2239" s="278">
        <v>1000000</v>
      </c>
      <c r="H2239" s="279"/>
      <c r="I2239" s="276" t="s">
        <v>4631</v>
      </c>
      <c r="J2239" s="85"/>
      <c r="K2239" s="389"/>
    </row>
    <row r="2240" spans="1:11" ht="22.5" x14ac:dyDescent="0.25">
      <c r="A2240" s="206">
        <v>3</v>
      </c>
      <c r="B2240" s="233" t="s">
        <v>3923</v>
      </c>
      <c r="C2240" s="234" t="s">
        <v>322</v>
      </c>
      <c r="D2240" s="90">
        <v>0</v>
      </c>
      <c r="E2240" s="90">
        <v>0</v>
      </c>
      <c r="F2240" s="219">
        <v>2000000</v>
      </c>
      <c r="G2240" s="219">
        <v>1000000</v>
      </c>
      <c r="H2240" s="279"/>
      <c r="I2240" s="276" t="s">
        <v>4631</v>
      </c>
      <c r="J2240" s="92">
        <v>0</v>
      </c>
      <c r="K2240" s="206"/>
    </row>
    <row r="2241" spans="1:11" ht="22.5" x14ac:dyDescent="0.25">
      <c r="A2241" s="271"/>
      <c r="B2241" s="231" t="s">
        <v>3924</v>
      </c>
      <c r="C2241" s="232" t="s">
        <v>1044</v>
      </c>
      <c r="D2241" s="87">
        <v>0</v>
      </c>
      <c r="E2241" s="87">
        <v>0</v>
      </c>
      <c r="F2241" s="280">
        <v>0</v>
      </c>
      <c r="G2241" s="278">
        <v>400000</v>
      </c>
      <c r="H2241" s="279"/>
      <c r="I2241" s="276" t="s">
        <v>4631</v>
      </c>
      <c r="J2241" s="85"/>
      <c r="K2241" s="389"/>
    </row>
    <row r="2242" spans="1:11" ht="22.5" x14ac:dyDescent="0.25">
      <c r="A2242" s="206">
        <v>5</v>
      </c>
      <c r="B2242" s="233" t="s">
        <v>3925</v>
      </c>
      <c r="C2242" s="234" t="s">
        <v>1866</v>
      </c>
      <c r="D2242" s="90">
        <v>0</v>
      </c>
      <c r="E2242" s="90">
        <v>0</v>
      </c>
      <c r="F2242" s="218">
        <v>0</v>
      </c>
      <c r="G2242" s="219">
        <v>400000</v>
      </c>
      <c r="H2242" s="279"/>
      <c r="I2242" s="276" t="s">
        <v>4631</v>
      </c>
      <c r="J2242" s="92">
        <v>0</v>
      </c>
      <c r="K2242" s="206"/>
    </row>
    <row r="2243" spans="1:11" ht="22.5" x14ac:dyDescent="0.25">
      <c r="A2243" s="271"/>
      <c r="B2243" s="231" t="s">
        <v>3926</v>
      </c>
      <c r="C2243" s="232" t="s">
        <v>301</v>
      </c>
      <c r="D2243" s="88">
        <v>997777.78</v>
      </c>
      <c r="E2243" s="87">
        <v>0</v>
      </c>
      <c r="F2243" s="280">
        <v>0</v>
      </c>
      <c r="G2243" s="278">
        <v>3000000</v>
      </c>
      <c r="H2243" s="279"/>
      <c r="I2243" s="276" t="s">
        <v>4631</v>
      </c>
      <c r="J2243" s="85"/>
      <c r="K2243" s="389"/>
    </row>
    <row r="2244" spans="1:11" ht="22.5" x14ac:dyDescent="0.25">
      <c r="A2244" s="206">
        <v>7</v>
      </c>
      <c r="B2244" s="233" t="s">
        <v>3927</v>
      </c>
      <c r="C2244" s="234" t="s">
        <v>1867</v>
      </c>
      <c r="D2244" s="91">
        <v>500000</v>
      </c>
      <c r="E2244" s="90">
        <v>0</v>
      </c>
      <c r="F2244" s="218">
        <v>0</v>
      </c>
      <c r="G2244" s="219">
        <v>1000000</v>
      </c>
      <c r="H2244" s="279"/>
      <c r="I2244" s="276" t="s">
        <v>4631</v>
      </c>
      <c r="J2244" s="92">
        <v>0</v>
      </c>
      <c r="K2244" s="206"/>
    </row>
    <row r="2245" spans="1:11" ht="22.5" x14ac:dyDescent="0.25">
      <c r="A2245" s="206">
        <v>8</v>
      </c>
      <c r="B2245" s="233" t="s">
        <v>3928</v>
      </c>
      <c r="C2245" s="234" t="s">
        <v>1868</v>
      </c>
      <c r="D2245" s="91">
        <v>497777.78</v>
      </c>
      <c r="E2245" s="90">
        <v>0</v>
      </c>
      <c r="F2245" s="218">
        <v>0</v>
      </c>
      <c r="G2245" s="219">
        <v>1000000</v>
      </c>
      <c r="H2245" s="279"/>
      <c r="I2245" s="276" t="s">
        <v>4631</v>
      </c>
      <c r="J2245" s="92">
        <v>0</v>
      </c>
      <c r="K2245" s="206"/>
    </row>
    <row r="2246" spans="1:11" ht="22.5" x14ac:dyDescent="0.25">
      <c r="A2246" s="206">
        <v>9</v>
      </c>
      <c r="B2246" s="233" t="s">
        <v>3929</v>
      </c>
      <c r="C2246" s="234" t="s">
        <v>301</v>
      </c>
      <c r="D2246" s="90">
        <v>0</v>
      </c>
      <c r="E2246" s="90">
        <v>0</v>
      </c>
      <c r="F2246" s="218">
        <v>0</v>
      </c>
      <c r="G2246" s="219">
        <v>1000000</v>
      </c>
      <c r="H2246" s="279"/>
      <c r="I2246" s="276" t="s">
        <v>4631</v>
      </c>
      <c r="J2246" s="92">
        <v>0</v>
      </c>
      <c r="K2246" s="206"/>
    </row>
    <row r="2247" spans="1:11" x14ac:dyDescent="0.25">
      <c r="A2247" s="271"/>
      <c r="B2247" s="231" t="s">
        <v>3930</v>
      </c>
      <c r="C2247" s="232" t="s">
        <v>1869</v>
      </c>
      <c r="D2247" s="87">
        <v>0</v>
      </c>
      <c r="E2247" s="87">
        <v>0</v>
      </c>
      <c r="F2247" s="280">
        <v>0</v>
      </c>
      <c r="G2247" s="278">
        <v>600000</v>
      </c>
      <c r="H2247" s="279"/>
      <c r="I2247" s="276"/>
      <c r="J2247" s="85"/>
      <c r="K2247" s="389"/>
    </row>
    <row r="2248" spans="1:11" ht="22.5" x14ac:dyDescent="0.25">
      <c r="A2248" s="206">
        <v>10</v>
      </c>
      <c r="B2248" s="233" t="s">
        <v>3931</v>
      </c>
      <c r="C2248" s="234" t="s">
        <v>1870</v>
      </c>
      <c r="D2248" s="90">
        <v>0</v>
      </c>
      <c r="E2248" s="90">
        <v>0</v>
      </c>
      <c r="F2248" s="218">
        <v>0</v>
      </c>
      <c r="G2248" s="219">
        <v>600000</v>
      </c>
      <c r="H2248" s="279"/>
      <c r="I2248" s="276" t="s">
        <v>4631</v>
      </c>
      <c r="J2248" s="92">
        <v>0</v>
      </c>
      <c r="K2248" s="206"/>
    </row>
    <row r="2249" spans="1:11" x14ac:dyDescent="0.25">
      <c r="A2249" s="208" t="s">
        <v>294</v>
      </c>
      <c r="B2249" s="52"/>
      <c r="C2249" s="237"/>
      <c r="D2249" s="93">
        <v>997777.78</v>
      </c>
      <c r="E2249" s="96">
        <v>0</v>
      </c>
      <c r="F2249" s="281">
        <v>2000000</v>
      </c>
      <c r="G2249" s="281">
        <v>5000000</v>
      </c>
      <c r="H2249" s="279"/>
      <c r="I2249" s="276"/>
      <c r="J2249" s="94"/>
      <c r="K2249" s="391"/>
    </row>
    <row r="2250" spans="1:11" x14ac:dyDescent="0.25">
      <c r="A2250" s="270"/>
      <c r="B2250" s="235" t="s">
        <v>295</v>
      </c>
      <c r="C2250" s="236"/>
      <c r="D2250" s="86"/>
      <c r="E2250" s="86"/>
      <c r="F2250" s="277"/>
      <c r="G2250" s="277"/>
      <c r="H2250" s="279"/>
      <c r="I2250" s="276"/>
      <c r="J2250" s="86"/>
      <c r="K2250" s="390"/>
    </row>
    <row r="2251" spans="1:11" x14ac:dyDescent="0.25">
      <c r="A2251" s="208" t="s">
        <v>294</v>
      </c>
      <c r="B2251" s="52"/>
      <c r="C2251" s="237"/>
      <c r="D2251" s="95"/>
      <c r="E2251" s="95"/>
      <c r="F2251" s="220"/>
      <c r="G2251" s="282">
        <v>0</v>
      </c>
      <c r="H2251" s="279"/>
      <c r="I2251" s="276"/>
      <c r="J2251" s="97"/>
      <c r="K2251" s="207"/>
    </row>
    <row r="2252" spans="1:11" ht="21" x14ac:dyDescent="0.25">
      <c r="A2252" s="208" t="s">
        <v>296</v>
      </c>
      <c r="B2252" s="52"/>
      <c r="C2252" s="237"/>
      <c r="D2252" s="88">
        <v>997777.78</v>
      </c>
      <c r="E2252" s="87">
        <v>0</v>
      </c>
      <c r="F2252" s="278">
        <v>2000000</v>
      </c>
      <c r="G2252" s="278">
        <v>5000000</v>
      </c>
      <c r="H2252" s="279"/>
      <c r="I2252" s="276"/>
      <c r="J2252" s="97"/>
      <c r="K2252" s="207"/>
    </row>
    <row r="2253" spans="1:11" x14ac:dyDescent="0.25">
      <c r="A2253" s="269">
        <v>107</v>
      </c>
      <c r="B2253" s="589" t="s">
        <v>6070</v>
      </c>
      <c r="C2253" s="590"/>
      <c r="D2253" s="590"/>
      <c r="E2253" s="590"/>
      <c r="F2253" s="590"/>
      <c r="G2253" s="591"/>
      <c r="H2253" s="279"/>
      <c r="I2253" s="276"/>
      <c r="J2253" s="85"/>
      <c r="K2253" s="389"/>
    </row>
    <row r="2254" spans="1:11" x14ac:dyDescent="0.25">
      <c r="A2254" s="270"/>
      <c r="B2254" s="592" t="s">
        <v>255</v>
      </c>
      <c r="C2254" s="615"/>
      <c r="D2254" s="615"/>
      <c r="E2254" s="615"/>
      <c r="F2254" s="593"/>
      <c r="G2254" s="277"/>
      <c r="H2254" s="279"/>
      <c r="I2254" s="276"/>
      <c r="J2254" s="86"/>
      <c r="K2254" s="390"/>
    </row>
    <row r="2255" spans="1:11" x14ac:dyDescent="0.25">
      <c r="A2255" s="271"/>
      <c r="B2255" s="231" t="s">
        <v>3932</v>
      </c>
      <c r="C2255" s="232" t="s">
        <v>1871</v>
      </c>
      <c r="D2255" s="88">
        <v>19638952.309999999</v>
      </c>
      <c r="E2255" s="88">
        <v>5362500</v>
      </c>
      <c r="F2255" s="278">
        <v>55000000</v>
      </c>
      <c r="G2255" s="278">
        <v>120000000</v>
      </c>
      <c r="H2255" s="279"/>
      <c r="I2255" s="276"/>
      <c r="J2255" s="85"/>
      <c r="K2255" s="389"/>
    </row>
    <row r="2256" spans="1:11" ht="22.5" x14ac:dyDescent="0.25">
      <c r="A2256" s="206">
        <v>1</v>
      </c>
      <c r="B2256" s="233" t="s">
        <v>3933</v>
      </c>
      <c r="C2256" s="234" t="s">
        <v>1872</v>
      </c>
      <c r="D2256" s="90">
        <v>0</v>
      </c>
      <c r="E2256" s="90">
        <v>0</v>
      </c>
      <c r="F2256" s="218">
        <v>0</v>
      </c>
      <c r="G2256" s="219">
        <v>10000000</v>
      </c>
      <c r="H2256" s="279"/>
      <c r="I2256" s="276" t="s">
        <v>4631</v>
      </c>
      <c r="J2256" s="92">
        <v>0</v>
      </c>
      <c r="K2256" s="206"/>
    </row>
    <row r="2257" spans="1:11" ht="22.5" x14ac:dyDescent="0.25">
      <c r="A2257" s="206">
        <v>4</v>
      </c>
      <c r="B2257" s="233" t="s">
        <v>3934</v>
      </c>
      <c r="C2257" s="234" t="s">
        <v>1873</v>
      </c>
      <c r="D2257" s="91">
        <v>1450000</v>
      </c>
      <c r="E2257" s="90">
        <v>0</v>
      </c>
      <c r="F2257" s="219">
        <v>10000000</v>
      </c>
      <c r="G2257" s="219">
        <v>10000000</v>
      </c>
      <c r="H2257" s="279"/>
      <c r="I2257" s="276" t="s">
        <v>4631</v>
      </c>
      <c r="J2257" s="92">
        <v>0</v>
      </c>
      <c r="K2257" s="206"/>
    </row>
    <row r="2258" spans="1:11" ht="22.5" x14ac:dyDescent="0.25">
      <c r="A2258" s="206">
        <v>5</v>
      </c>
      <c r="B2258" s="233" t="s">
        <v>3935</v>
      </c>
      <c r="C2258" s="234" t="s">
        <v>1874</v>
      </c>
      <c r="D2258" s="90">
        <v>0</v>
      </c>
      <c r="E2258" s="91">
        <v>2000000</v>
      </c>
      <c r="F2258" s="219">
        <v>15000000</v>
      </c>
      <c r="G2258" s="219">
        <v>40000000</v>
      </c>
      <c r="H2258" s="279"/>
      <c r="I2258" s="276" t="s">
        <v>4631</v>
      </c>
      <c r="J2258" s="92">
        <v>0</v>
      </c>
      <c r="K2258" s="206"/>
    </row>
    <row r="2259" spans="1:11" ht="33.75" x14ac:dyDescent="0.25">
      <c r="A2259" s="206">
        <v>6</v>
      </c>
      <c r="B2259" s="233" t="s">
        <v>3936</v>
      </c>
      <c r="C2259" s="234" t="s">
        <v>1875</v>
      </c>
      <c r="D2259" s="91">
        <v>13298952.310000001</v>
      </c>
      <c r="E2259" s="91">
        <v>3362500</v>
      </c>
      <c r="F2259" s="219">
        <v>30000000</v>
      </c>
      <c r="G2259" s="219">
        <v>45000000</v>
      </c>
      <c r="H2259" s="279"/>
      <c r="I2259" s="276" t="s">
        <v>4631</v>
      </c>
      <c r="J2259" s="92">
        <v>0</v>
      </c>
      <c r="K2259" s="206"/>
    </row>
    <row r="2260" spans="1:11" ht="22.5" x14ac:dyDescent="0.25">
      <c r="A2260" s="206">
        <v>7</v>
      </c>
      <c r="B2260" s="233" t="s">
        <v>3937</v>
      </c>
      <c r="C2260" s="234" t="s">
        <v>1876</v>
      </c>
      <c r="D2260" s="90">
        <v>0</v>
      </c>
      <c r="E2260" s="90">
        <v>0</v>
      </c>
      <c r="F2260" s="218">
        <v>0</v>
      </c>
      <c r="G2260" s="219">
        <v>15000000</v>
      </c>
      <c r="H2260" s="279"/>
      <c r="I2260" s="276" t="s">
        <v>4631</v>
      </c>
      <c r="J2260" s="92">
        <v>0</v>
      </c>
      <c r="K2260" s="206"/>
    </row>
    <row r="2261" spans="1:11" x14ac:dyDescent="0.25">
      <c r="A2261" s="271"/>
      <c r="B2261" s="231" t="s">
        <v>3938</v>
      </c>
      <c r="C2261" s="232" t="s">
        <v>1877</v>
      </c>
      <c r="D2261" s="88">
        <v>99256893.719999999</v>
      </c>
      <c r="E2261" s="88">
        <v>38721944.329999998</v>
      </c>
      <c r="F2261" s="278">
        <v>100000000</v>
      </c>
      <c r="G2261" s="278">
        <v>220000000</v>
      </c>
      <c r="H2261" s="279"/>
      <c r="I2261" s="276"/>
      <c r="J2261" s="85"/>
      <c r="K2261" s="389"/>
    </row>
    <row r="2262" spans="1:11" ht="22.5" x14ac:dyDescent="0.25">
      <c r="A2262" s="206">
        <v>9</v>
      </c>
      <c r="B2262" s="233" t="s">
        <v>3939</v>
      </c>
      <c r="C2262" s="234" t="s">
        <v>1878</v>
      </c>
      <c r="D2262" s="91">
        <v>99256893.719999999</v>
      </c>
      <c r="E2262" s="91">
        <v>38721944.329999998</v>
      </c>
      <c r="F2262" s="219">
        <v>100000000</v>
      </c>
      <c r="G2262" s="219">
        <v>220000000</v>
      </c>
      <c r="H2262" s="279"/>
      <c r="I2262" s="276" t="s">
        <v>4631</v>
      </c>
      <c r="J2262" s="92">
        <v>0</v>
      </c>
      <c r="K2262" s="206"/>
    </row>
    <row r="2263" spans="1:11" x14ac:dyDescent="0.25">
      <c r="A2263" s="271"/>
      <c r="B2263" s="231" t="s">
        <v>3940</v>
      </c>
      <c r="C2263" s="232" t="s">
        <v>1879</v>
      </c>
      <c r="D2263" s="88">
        <v>9115600</v>
      </c>
      <c r="E2263" s="87">
        <v>0</v>
      </c>
      <c r="F2263" s="278">
        <v>35000000</v>
      </c>
      <c r="G2263" s="278">
        <v>40000000</v>
      </c>
      <c r="H2263" s="279"/>
      <c r="I2263" s="276"/>
      <c r="J2263" s="85"/>
      <c r="K2263" s="389"/>
    </row>
    <row r="2264" spans="1:11" ht="22.5" x14ac:dyDescent="0.25">
      <c r="A2264" s="206">
        <v>12</v>
      </c>
      <c r="B2264" s="233" t="s">
        <v>3941</v>
      </c>
      <c r="C2264" s="234" t="s">
        <v>1880</v>
      </c>
      <c r="D2264" s="91">
        <v>6800000</v>
      </c>
      <c r="E2264" s="90">
        <v>0</v>
      </c>
      <c r="F2264" s="219">
        <v>20000000</v>
      </c>
      <c r="G2264" s="219">
        <v>20000000</v>
      </c>
      <c r="H2264" s="279"/>
      <c r="I2264" s="276" t="s">
        <v>4631</v>
      </c>
      <c r="J2264" s="92">
        <v>0</v>
      </c>
      <c r="K2264" s="206"/>
    </row>
    <row r="2265" spans="1:11" ht="22.5" x14ac:dyDescent="0.25">
      <c r="A2265" s="206">
        <v>13</v>
      </c>
      <c r="B2265" s="233" t="s">
        <v>3942</v>
      </c>
      <c r="C2265" s="234" t="s">
        <v>1881</v>
      </c>
      <c r="D2265" s="91">
        <v>2315600</v>
      </c>
      <c r="E2265" s="90">
        <v>0</v>
      </c>
      <c r="F2265" s="219">
        <v>15000000</v>
      </c>
      <c r="G2265" s="219">
        <v>20000000</v>
      </c>
      <c r="H2265" s="279"/>
      <c r="I2265" s="276" t="s">
        <v>4631</v>
      </c>
      <c r="J2265" s="92">
        <v>0</v>
      </c>
      <c r="K2265" s="206"/>
    </row>
    <row r="2266" spans="1:11" x14ac:dyDescent="0.25">
      <c r="A2266" s="271"/>
      <c r="B2266" s="231" t="s">
        <v>3943</v>
      </c>
      <c r="C2266" s="232" t="s">
        <v>1882</v>
      </c>
      <c r="D2266" s="88">
        <v>190149185</v>
      </c>
      <c r="E2266" s="88">
        <v>300000000</v>
      </c>
      <c r="F2266" s="278">
        <v>300000000</v>
      </c>
      <c r="G2266" s="278">
        <v>525000000</v>
      </c>
      <c r="H2266" s="279"/>
      <c r="I2266" s="276"/>
      <c r="J2266" s="85"/>
      <c r="K2266" s="389"/>
    </row>
    <row r="2267" spans="1:11" ht="22.5" x14ac:dyDescent="0.25">
      <c r="A2267" s="206">
        <v>14</v>
      </c>
      <c r="B2267" s="233" t="s">
        <v>3944</v>
      </c>
      <c r="C2267" s="234" t="s">
        <v>1883</v>
      </c>
      <c r="D2267" s="91">
        <v>190149185</v>
      </c>
      <c r="E2267" s="91">
        <v>300000000</v>
      </c>
      <c r="F2267" s="219">
        <v>300000000</v>
      </c>
      <c r="G2267" s="219">
        <v>525000000</v>
      </c>
      <c r="H2267" s="279"/>
      <c r="I2267" s="276" t="s">
        <v>4631</v>
      </c>
      <c r="J2267" s="92">
        <v>0</v>
      </c>
      <c r="K2267" s="206"/>
    </row>
    <row r="2268" spans="1:11" x14ac:dyDescent="0.25">
      <c r="A2268" s="271"/>
      <c r="B2268" s="231" t="s">
        <v>3945</v>
      </c>
      <c r="C2268" s="232" t="s">
        <v>664</v>
      </c>
      <c r="D2268" s="88">
        <v>900000</v>
      </c>
      <c r="E2268" s="87">
        <v>0</v>
      </c>
      <c r="F2268" s="278">
        <v>25000000</v>
      </c>
      <c r="G2268" s="278">
        <v>95000000</v>
      </c>
      <c r="H2268" s="279"/>
      <c r="I2268" s="276"/>
      <c r="J2268" s="85"/>
      <c r="K2268" s="389"/>
    </row>
    <row r="2269" spans="1:11" ht="22.5" x14ac:dyDescent="0.25">
      <c r="A2269" s="206">
        <v>15</v>
      </c>
      <c r="B2269" s="233" t="s">
        <v>3946</v>
      </c>
      <c r="C2269" s="234" t="s">
        <v>1884</v>
      </c>
      <c r="D2269" s="91">
        <v>900000</v>
      </c>
      <c r="E2269" s="90">
        <v>0</v>
      </c>
      <c r="F2269" s="219">
        <v>5000000</v>
      </c>
      <c r="G2269" s="219">
        <v>25000000</v>
      </c>
      <c r="H2269" s="279"/>
      <c r="I2269" s="276" t="s">
        <v>4631</v>
      </c>
      <c r="J2269" s="92">
        <v>0</v>
      </c>
      <c r="K2269" s="206"/>
    </row>
    <row r="2270" spans="1:11" ht="22.5" x14ac:dyDescent="0.25">
      <c r="A2270" s="206">
        <v>16</v>
      </c>
      <c r="B2270" s="233" t="s">
        <v>3947</v>
      </c>
      <c r="C2270" s="234" t="s">
        <v>1885</v>
      </c>
      <c r="D2270" s="90">
        <v>0</v>
      </c>
      <c r="E2270" s="90">
        <v>0</v>
      </c>
      <c r="F2270" s="219">
        <v>20000000</v>
      </c>
      <c r="G2270" s="219">
        <v>70000000</v>
      </c>
      <c r="H2270" s="279"/>
      <c r="I2270" s="276" t="s">
        <v>4631</v>
      </c>
      <c r="J2270" s="92">
        <v>0</v>
      </c>
      <c r="K2270" s="206"/>
    </row>
    <row r="2271" spans="1:11" x14ac:dyDescent="0.25">
      <c r="A2271" s="208" t="s">
        <v>294</v>
      </c>
      <c r="B2271" s="52"/>
      <c r="C2271" s="237"/>
      <c r="D2271" s="93">
        <v>319060631.02999997</v>
      </c>
      <c r="E2271" s="93">
        <v>344084444.32999998</v>
      </c>
      <c r="F2271" s="281">
        <v>515000000</v>
      </c>
      <c r="G2271" s="281">
        <v>1000000000</v>
      </c>
      <c r="H2271" s="279"/>
      <c r="I2271" s="276"/>
      <c r="J2271" s="94"/>
      <c r="K2271" s="391"/>
    </row>
    <row r="2272" spans="1:11" x14ac:dyDescent="0.25">
      <c r="A2272" s="270"/>
      <c r="B2272" s="235" t="s">
        <v>295</v>
      </c>
      <c r="C2272" s="236"/>
      <c r="D2272" s="86"/>
      <c r="E2272" s="86"/>
      <c r="F2272" s="277"/>
      <c r="G2272" s="277"/>
      <c r="H2272" s="279"/>
      <c r="I2272" s="276"/>
      <c r="J2272" s="86"/>
      <c r="K2272" s="390"/>
    </row>
    <row r="2273" spans="1:11" x14ac:dyDescent="0.25">
      <c r="A2273" s="208" t="s">
        <v>294</v>
      </c>
      <c r="B2273" s="52"/>
      <c r="C2273" s="237"/>
      <c r="D2273" s="95"/>
      <c r="E2273" s="95"/>
      <c r="F2273" s="220"/>
      <c r="G2273" s="282">
        <v>0</v>
      </c>
      <c r="H2273" s="279"/>
      <c r="I2273" s="276"/>
      <c r="J2273" s="97"/>
      <c r="K2273" s="207"/>
    </row>
    <row r="2274" spans="1:11" ht="21" x14ac:dyDescent="0.25">
      <c r="A2274" s="208" t="s">
        <v>296</v>
      </c>
      <c r="B2274" s="52"/>
      <c r="C2274" s="237"/>
      <c r="D2274" s="88">
        <v>319060631.02999997</v>
      </c>
      <c r="E2274" s="88">
        <v>344084444.32999998</v>
      </c>
      <c r="F2274" s="278">
        <v>515000000</v>
      </c>
      <c r="G2274" s="278">
        <v>1000000000</v>
      </c>
      <c r="H2274" s="279"/>
      <c r="I2274" s="276"/>
      <c r="J2274" s="97"/>
      <c r="K2274" s="207"/>
    </row>
    <row r="2275" spans="1:11" x14ac:dyDescent="0.25">
      <c r="A2275" s="269">
        <v>108</v>
      </c>
      <c r="B2275" s="589" t="s">
        <v>1886</v>
      </c>
      <c r="C2275" s="591"/>
      <c r="D2275" s="85"/>
      <c r="E2275" s="85"/>
      <c r="F2275" s="285"/>
      <c r="G2275" s="285"/>
      <c r="H2275" s="279"/>
      <c r="I2275" s="276"/>
      <c r="J2275" s="85"/>
      <c r="K2275" s="389"/>
    </row>
    <row r="2276" spans="1:11" x14ac:dyDescent="0.25">
      <c r="A2276" s="271"/>
      <c r="B2276" s="231" t="s">
        <v>3948</v>
      </c>
      <c r="C2276" s="232" t="s">
        <v>1887</v>
      </c>
      <c r="D2276" s="87">
        <v>0</v>
      </c>
      <c r="E2276" s="87">
        <v>0</v>
      </c>
      <c r="F2276" s="278">
        <v>15000000</v>
      </c>
      <c r="G2276" s="278">
        <v>20000000</v>
      </c>
      <c r="H2276" s="279"/>
      <c r="I2276" s="276"/>
      <c r="J2276" s="85"/>
      <c r="K2276" s="389"/>
    </row>
    <row r="2277" spans="1:11" ht="22.5" x14ac:dyDescent="0.25">
      <c r="A2277" s="206">
        <v>10</v>
      </c>
      <c r="B2277" s="233" t="s">
        <v>3949</v>
      </c>
      <c r="C2277" s="234" t="s">
        <v>1888</v>
      </c>
      <c r="D2277" s="90">
        <v>0</v>
      </c>
      <c r="E2277" s="90">
        <v>0</v>
      </c>
      <c r="F2277" s="219">
        <v>15000000</v>
      </c>
      <c r="G2277" s="219">
        <v>20000000</v>
      </c>
      <c r="H2277" s="279"/>
      <c r="I2277" s="276" t="s">
        <v>4631</v>
      </c>
      <c r="J2277" s="92">
        <v>0</v>
      </c>
      <c r="K2277" s="206"/>
    </row>
    <row r="2278" spans="1:11" x14ac:dyDescent="0.25">
      <c r="A2278" s="208" t="s">
        <v>294</v>
      </c>
      <c r="B2278" s="52"/>
      <c r="C2278" s="237"/>
      <c r="D2278" s="96">
        <v>0</v>
      </c>
      <c r="E2278" s="96">
        <v>0</v>
      </c>
      <c r="F2278" s="281">
        <v>15000000</v>
      </c>
      <c r="G2278" s="281">
        <v>20000000</v>
      </c>
      <c r="H2278" s="279"/>
      <c r="I2278" s="276"/>
      <c r="J2278" s="94"/>
      <c r="K2278" s="391"/>
    </row>
    <row r="2279" spans="1:11" x14ac:dyDescent="0.25">
      <c r="A2279" s="270"/>
      <c r="B2279" s="235" t="s">
        <v>295</v>
      </c>
      <c r="C2279" s="236"/>
      <c r="D2279" s="86"/>
      <c r="E2279" s="86"/>
      <c r="F2279" s="277"/>
      <c r="G2279" s="277"/>
      <c r="H2279" s="279"/>
      <c r="I2279" s="276"/>
      <c r="J2279" s="86"/>
      <c r="K2279" s="390"/>
    </row>
    <row r="2280" spans="1:11" x14ac:dyDescent="0.25">
      <c r="A2280" s="208" t="s">
        <v>294</v>
      </c>
      <c r="B2280" s="52"/>
      <c r="C2280" s="237"/>
      <c r="D2280" s="95"/>
      <c r="E2280" s="95"/>
      <c r="F2280" s="220"/>
      <c r="G2280" s="282">
        <v>0</v>
      </c>
      <c r="H2280" s="279"/>
      <c r="I2280" s="276"/>
      <c r="J2280" s="97"/>
      <c r="K2280" s="207"/>
    </row>
    <row r="2281" spans="1:11" ht="21" x14ac:dyDescent="0.25">
      <c r="A2281" s="208" t="s">
        <v>296</v>
      </c>
      <c r="B2281" s="52"/>
      <c r="C2281" s="237"/>
      <c r="D2281" s="87">
        <v>0</v>
      </c>
      <c r="E2281" s="87">
        <v>0</v>
      </c>
      <c r="F2281" s="278">
        <v>15000000</v>
      </c>
      <c r="G2281" s="278">
        <v>20000000</v>
      </c>
      <c r="H2281" s="279"/>
      <c r="I2281" s="276"/>
      <c r="J2281" s="97"/>
      <c r="K2281" s="207"/>
    </row>
    <row r="2282" spans="1:11" x14ac:dyDescent="0.25">
      <c r="A2282" s="269">
        <v>109</v>
      </c>
      <c r="B2282" s="589" t="s">
        <v>1889</v>
      </c>
      <c r="C2282" s="590"/>
      <c r="D2282" s="590"/>
      <c r="E2282" s="590"/>
      <c r="F2282" s="590"/>
      <c r="G2282" s="591"/>
      <c r="H2282" s="279"/>
      <c r="I2282" s="276"/>
      <c r="J2282" s="85"/>
      <c r="K2282" s="389"/>
    </row>
    <row r="2283" spans="1:11" x14ac:dyDescent="0.25">
      <c r="A2283" s="270"/>
      <c r="B2283" s="592" t="s">
        <v>255</v>
      </c>
      <c r="C2283" s="593"/>
      <c r="D2283" s="86"/>
      <c r="E2283" s="86"/>
      <c r="F2283" s="277"/>
      <c r="G2283" s="277"/>
      <c r="H2283" s="279"/>
      <c r="I2283" s="276"/>
      <c r="J2283" s="86"/>
      <c r="K2283" s="390"/>
    </row>
    <row r="2284" spans="1:11" x14ac:dyDescent="0.25">
      <c r="A2284" s="271"/>
      <c r="B2284" s="231" t="s">
        <v>3950</v>
      </c>
      <c r="C2284" s="232" t="s">
        <v>298</v>
      </c>
      <c r="D2284" s="88">
        <v>2025000</v>
      </c>
      <c r="E2284" s="87">
        <v>0</v>
      </c>
      <c r="F2284" s="278">
        <v>17000000</v>
      </c>
      <c r="G2284" s="278">
        <v>8000000</v>
      </c>
      <c r="H2284" s="279"/>
      <c r="I2284" s="276"/>
      <c r="J2284" s="85"/>
      <c r="K2284" s="389"/>
    </row>
    <row r="2285" spans="1:11" ht="22.5" x14ac:dyDescent="0.25">
      <c r="A2285" s="206">
        <v>1</v>
      </c>
      <c r="B2285" s="233" t="s">
        <v>3951</v>
      </c>
      <c r="C2285" s="234" t="s">
        <v>1890</v>
      </c>
      <c r="D2285" s="91">
        <v>2025000</v>
      </c>
      <c r="E2285" s="90">
        <v>0</v>
      </c>
      <c r="F2285" s="219">
        <v>5000000</v>
      </c>
      <c r="G2285" s="219">
        <v>3000000</v>
      </c>
      <c r="H2285" s="279"/>
      <c r="I2285" s="276" t="s">
        <v>4631</v>
      </c>
      <c r="J2285" s="89" t="s">
        <v>16</v>
      </c>
      <c r="K2285" s="206"/>
    </row>
    <row r="2286" spans="1:11" ht="22.5" x14ac:dyDescent="0.25">
      <c r="A2286" s="206">
        <v>2</v>
      </c>
      <c r="B2286" s="233" t="s">
        <v>3952</v>
      </c>
      <c r="C2286" s="234" t="s">
        <v>1891</v>
      </c>
      <c r="D2286" s="90">
        <v>0</v>
      </c>
      <c r="E2286" s="90">
        <v>0</v>
      </c>
      <c r="F2286" s="219">
        <v>12000000</v>
      </c>
      <c r="G2286" s="219">
        <v>5000000</v>
      </c>
      <c r="H2286" s="279"/>
      <c r="I2286" s="276" t="s">
        <v>4631</v>
      </c>
      <c r="J2286" s="92">
        <v>0</v>
      </c>
      <c r="K2286" s="206"/>
    </row>
    <row r="2287" spans="1:11" x14ac:dyDescent="0.25">
      <c r="A2287" s="271"/>
      <c r="B2287" s="231" t="s">
        <v>3953</v>
      </c>
      <c r="C2287" s="232" t="s">
        <v>1892</v>
      </c>
      <c r="D2287" s="87">
        <v>0</v>
      </c>
      <c r="E2287" s="87">
        <v>0</v>
      </c>
      <c r="F2287" s="278">
        <v>256811800</v>
      </c>
      <c r="G2287" s="278">
        <v>250000000</v>
      </c>
      <c r="H2287" s="279"/>
      <c r="I2287" s="276"/>
      <c r="J2287" s="85"/>
      <c r="K2287" s="389"/>
    </row>
    <row r="2288" spans="1:11" ht="22.5" x14ac:dyDescent="0.25">
      <c r="A2288" s="206">
        <v>5</v>
      </c>
      <c r="B2288" s="233" t="s">
        <v>3954</v>
      </c>
      <c r="C2288" s="234" t="s">
        <v>1893</v>
      </c>
      <c r="D2288" s="90">
        <v>0</v>
      </c>
      <c r="E2288" s="90">
        <v>0</v>
      </c>
      <c r="F2288" s="219">
        <v>256811800</v>
      </c>
      <c r="G2288" s="219">
        <v>250000000</v>
      </c>
      <c r="H2288" s="279"/>
      <c r="I2288" s="276" t="s">
        <v>4631</v>
      </c>
      <c r="J2288" s="92">
        <v>0</v>
      </c>
      <c r="K2288" s="206"/>
    </row>
    <row r="2289" spans="1:11" x14ac:dyDescent="0.25">
      <c r="A2289" s="271"/>
      <c r="B2289" s="231" t="s">
        <v>3955</v>
      </c>
      <c r="C2289" s="232" t="s">
        <v>1894</v>
      </c>
      <c r="D2289" s="88">
        <v>889000</v>
      </c>
      <c r="E2289" s="87">
        <v>0</v>
      </c>
      <c r="F2289" s="278">
        <v>10000000</v>
      </c>
      <c r="G2289" s="278">
        <v>5000000</v>
      </c>
      <c r="H2289" s="279"/>
      <c r="I2289" s="276"/>
      <c r="J2289" s="85"/>
      <c r="K2289" s="389"/>
    </row>
    <row r="2290" spans="1:11" ht="22.5" x14ac:dyDescent="0.25">
      <c r="A2290" s="206">
        <v>6</v>
      </c>
      <c r="B2290" s="233" t="s">
        <v>3956</v>
      </c>
      <c r="C2290" s="234" t="s">
        <v>1895</v>
      </c>
      <c r="D2290" s="91">
        <v>889000</v>
      </c>
      <c r="E2290" s="90">
        <v>0</v>
      </c>
      <c r="F2290" s="219">
        <v>10000000</v>
      </c>
      <c r="G2290" s="219">
        <v>5000000</v>
      </c>
      <c r="H2290" s="279"/>
      <c r="I2290" s="276" t="s">
        <v>4631</v>
      </c>
      <c r="J2290" s="92">
        <v>0</v>
      </c>
      <c r="K2290" s="206"/>
    </row>
    <row r="2291" spans="1:11" x14ac:dyDescent="0.25">
      <c r="A2291" s="271"/>
      <c r="B2291" s="231" t="s">
        <v>3957</v>
      </c>
      <c r="C2291" s="232" t="s">
        <v>307</v>
      </c>
      <c r="D2291" s="88">
        <v>942054</v>
      </c>
      <c r="E2291" s="87">
        <v>0</v>
      </c>
      <c r="F2291" s="278">
        <v>20000000</v>
      </c>
      <c r="G2291" s="278">
        <v>10000000</v>
      </c>
      <c r="H2291" s="279"/>
      <c r="I2291" s="276"/>
      <c r="J2291" s="85"/>
      <c r="K2291" s="389"/>
    </row>
    <row r="2292" spans="1:11" ht="22.5" x14ac:dyDescent="0.25">
      <c r="A2292" s="206">
        <v>7</v>
      </c>
      <c r="B2292" s="233" t="s">
        <v>3958</v>
      </c>
      <c r="C2292" s="234" t="s">
        <v>1896</v>
      </c>
      <c r="D2292" s="91">
        <v>942054</v>
      </c>
      <c r="E2292" s="90">
        <v>0</v>
      </c>
      <c r="F2292" s="219">
        <v>20000000</v>
      </c>
      <c r="G2292" s="219">
        <v>10000000</v>
      </c>
      <c r="H2292" s="279"/>
      <c r="I2292" s="276" t="s">
        <v>4631</v>
      </c>
      <c r="J2292" s="92">
        <v>0</v>
      </c>
      <c r="K2292" s="206"/>
    </row>
    <row r="2293" spans="1:11" x14ac:dyDescent="0.25">
      <c r="A2293" s="271"/>
      <c r="B2293" s="231" t="s">
        <v>3959</v>
      </c>
      <c r="C2293" s="232" t="s">
        <v>1897</v>
      </c>
      <c r="D2293" s="87">
        <v>0</v>
      </c>
      <c r="E2293" s="87">
        <v>0</v>
      </c>
      <c r="F2293" s="278">
        <v>12000000</v>
      </c>
      <c r="G2293" s="278">
        <v>9000000</v>
      </c>
      <c r="H2293" s="279"/>
      <c r="I2293" s="276"/>
      <c r="J2293" s="85"/>
      <c r="K2293" s="389"/>
    </row>
    <row r="2294" spans="1:11" ht="22.5" x14ac:dyDescent="0.25">
      <c r="A2294" s="206">
        <v>9</v>
      </c>
      <c r="B2294" s="233" t="s">
        <v>3960</v>
      </c>
      <c r="C2294" s="234" t="s">
        <v>1898</v>
      </c>
      <c r="D2294" s="90">
        <v>0</v>
      </c>
      <c r="E2294" s="90">
        <v>0</v>
      </c>
      <c r="F2294" s="219">
        <v>10000000</v>
      </c>
      <c r="G2294" s="219">
        <v>4000000</v>
      </c>
      <c r="H2294" s="279"/>
      <c r="I2294" s="276" t="s">
        <v>4631</v>
      </c>
      <c r="J2294" s="92">
        <v>0</v>
      </c>
      <c r="K2294" s="206"/>
    </row>
    <row r="2295" spans="1:11" ht="22.5" x14ac:dyDescent="0.25">
      <c r="A2295" s="206">
        <v>11</v>
      </c>
      <c r="B2295" s="233" t="s">
        <v>3961</v>
      </c>
      <c r="C2295" s="234" t="s">
        <v>1899</v>
      </c>
      <c r="D2295" s="90">
        <v>0</v>
      </c>
      <c r="E2295" s="90">
        <v>0</v>
      </c>
      <c r="F2295" s="219">
        <v>2000000</v>
      </c>
      <c r="G2295" s="219">
        <v>5000000</v>
      </c>
      <c r="H2295" s="279"/>
      <c r="I2295" s="276" t="s">
        <v>4631</v>
      </c>
      <c r="J2295" s="92">
        <v>0</v>
      </c>
      <c r="K2295" s="206"/>
    </row>
    <row r="2296" spans="1:11" x14ac:dyDescent="0.25">
      <c r="A2296" s="271"/>
      <c r="B2296" s="231" t="s">
        <v>3962</v>
      </c>
      <c r="C2296" s="232" t="s">
        <v>1900</v>
      </c>
      <c r="D2296" s="87">
        <v>0</v>
      </c>
      <c r="E2296" s="87">
        <v>0</v>
      </c>
      <c r="F2296" s="278">
        <v>20000000</v>
      </c>
      <c r="G2296" s="278">
        <v>8000000</v>
      </c>
      <c r="H2296" s="279"/>
      <c r="I2296" s="276"/>
      <c r="J2296" s="85"/>
      <c r="K2296" s="389"/>
    </row>
    <row r="2297" spans="1:11" ht="22.5" x14ac:dyDescent="0.25">
      <c r="A2297" s="206">
        <v>12</v>
      </c>
      <c r="B2297" s="233" t="s">
        <v>3963</v>
      </c>
      <c r="C2297" s="234" t="s">
        <v>1901</v>
      </c>
      <c r="D2297" s="90">
        <v>0</v>
      </c>
      <c r="E2297" s="90">
        <v>0</v>
      </c>
      <c r="F2297" s="219">
        <v>20000000</v>
      </c>
      <c r="G2297" s="219">
        <v>8000000</v>
      </c>
      <c r="H2297" s="279"/>
      <c r="I2297" s="276" t="s">
        <v>4631</v>
      </c>
      <c r="J2297" s="92">
        <v>0</v>
      </c>
      <c r="K2297" s="206"/>
    </row>
    <row r="2298" spans="1:11" x14ac:dyDescent="0.25">
      <c r="A2298" s="271"/>
      <c r="B2298" s="231" t="s">
        <v>3964</v>
      </c>
      <c r="C2298" s="232" t="s">
        <v>1902</v>
      </c>
      <c r="D2298" s="88">
        <v>4100000</v>
      </c>
      <c r="E2298" s="87">
        <v>0</v>
      </c>
      <c r="F2298" s="278">
        <v>2000000</v>
      </c>
      <c r="G2298" s="280">
        <v>0</v>
      </c>
      <c r="H2298" s="279"/>
      <c r="I2298" s="276"/>
      <c r="J2298" s="85"/>
      <c r="K2298" s="389"/>
    </row>
    <row r="2299" spans="1:11" x14ac:dyDescent="0.25">
      <c r="A2299" s="206">
        <v>13</v>
      </c>
      <c r="B2299" s="233" t="s">
        <v>3965</v>
      </c>
      <c r="C2299" s="234" t="s">
        <v>1903</v>
      </c>
      <c r="D2299" s="91">
        <v>4100000</v>
      </c>
      <c r="E2299" s="90">
        <v>0</v>
      </c>
      <c r="F2299" s="219">
        <v>2000000</v>
      </c>
      <c r="G2299" s="218">
        <v>0</v>
      </c>
      <c r="H2299" s="279"/>
      <c r="I2299" s="276" t="s">
        <v>6044</v>
      </c>
      <c r="J2299" s="92">
        <v>0</v>
      </c>
      <c r="K2299" s="206"/>
    </row>
    <row r="2300" spans="1:11" x14ac:dyDescent="0.25">
      <c r="A2300" s="208" t="s">
        <v>294</v>
      </c>
      <c r="B2300" s="52"/>
      <c r="C2300" s="237"/>
      <c r="D2300" s="93">
        <v>7956054</v>
      </c>
      <c r="E2300" s="96">
        <v>0</v>
      </c>
      <c r="F2300" s="281">
        <v>337811800</v>
      </c>
      <c r="G2300" s="281">
        <v>290000000</v>
      </c>
      <c r="H2300" s="279"/>
      <c r="I2300" s="276"/>
      <c r="J2300" s="94"/>
      <c r="K2300" s="391"/>
    </row>
    <row r="2301" spans="1:11" x14ac:dyDescent="0.25">
      <c r="A2301" s="270"/>
      <c r="B2301" s="235" t="s">
        <v>295</v>
      </c>
      <c r="C2301" s="236"/>
      <c r="D2301" s="86"/>
      <c r="E2301" s="86"/>
      <c r="F2301" s="277"/>
      <c r="G2301" s="277"/>
      <c r="H2301" s="279"/>
      <c r="I2301" s="276"/>
      <c r="J2301" s="86"/>
      <c r="K2301" s="390"/>
    </row>
    <row r="2302" spans="1:11" x14ac:dyDescent="0.25">
      <c r="A2302" s="208" t="s">
        <v>294</v>
      </c>
      <c r="B2302" s="52"/>
      <c r="C2302" s="237"/>
      <c r="D2302" s="95"/>
      <c r="E2302" s="95"/>
      <c r="F2302" s="220"/>
      <c r="G2302" s="282">
        <v>0</v>
      </c>
      <c r="H2302" s="279"/>
      <c r="I2302" s="276"/>
      <c r="J2302" s="97"/>
      <c r="K2302" s="207"/>
    </row>
    <row r="2303" spans="1:11" ht="21" x14ac:dyDescent="0.25">
      <c r="A2303" s="208" t="s">
        <v>296</v>
      </c>
      <c r="B2303" s="52"/>
      <c r="C2303" s="237"/>
      <c r="D2303" s="88">
        <v>7956054</v>
      </c>
      <c r="E2303" s="87">
        <v>0</v>
      </c>
      <c r="F2303" s="278">
        <v>337811800</v>
      </c>
      <c r="G2303" s="278">
        <v>290000000</v>
      </c>
      <c r="H2303" s="279"/>
      <c r="I2303" s="276"/>
      <c r="J2303" s="97"/>
      <c r="K2303" s="207"/>
    </row>
    <row r="2304" spans="1:11" x14ac:dyDescent="0.25">
      <c r="A2304" s="269">
        <v>110</v>
      </c>
      <c r="B2304" s="589" t="s">
        <v>1904</v>
      </c>
      <c r="C2304" s="590"/>
      <c r="D2304" s="590"/>
      <c r="E2304" s="590"/>
      <c r="F2304" s="590"/>
      <c r="G2304" s="591"/>
      <c r="H2304" s="279"/>
      <c r="I2304" s="276"/>
      <c r="J2304" s="85"/>
      <c r="K2304" s="389"/>
    </row>
    <row r="2305" spans="1:11" ht="22.5" x14ac:dyDescent="0.25">
      <c r="A2305" s="270"/>
      <c r="B2305" s="592" t="s">
        <v>255</v>
      </c>
      <c r="C2305" s="615"/>
      <c r="D2305" s="593"/>
      <c r="E2305" s="86"/>
      <c r="F2305" s="277"/>
      <c r="G2305" s="277"/>
      <c r="H2305" s="279"/>
      <c r="I2305" s="276" t="s">
        <v>4631</v>
      </c>
      <c r="J2305" s="86"/>
      <c r="K2305" s="390"/>
    </row>
    <row r="2306" spans="1:11" ht="22.5" x14ac:dyDescent="0.25">
      <c r="A2306" s="271"/>
      <c r="B2306" s="231" t="s">
        <v>3966</v>
      </c>
      <c r="C2306" s="232" t="s">
        <v>1905</v>
      </c>
      <c r="D2306" s="88">
        <v>37737500</v>
      </c>
      <c r="E2306" s="88">
        <v>15248166</v>
      </c>
      <c r="F2306" s="278">
        <v>64000000</v>
      </c>
      <c r="G2306" s="278">
        <v>110000000</v>
      </c>
      <c r="H2306" s="279"/>
      <c r="I2306" s="276" t="s">
        <v>4631</v>
      </c>
      <c r="J2306" s="85"/>
      <c r="K2306" s="389"/>
    </row>
    <row r="2307" spans="1:11" ht="22.5" x14ac:dyDescent="0.25">
      <c r="A2307" s="206">
        <v>1</v>
      </c>
      <c r="B2307" s="233" t="s">
        <v>3967</v>
      </c>
      <c r="C2307" s="234" t="s">
        <v>1906</v>
      </c>
      <c r="D2307" s="91">
        <v>11000000</v>
      </c>
      <c r="E2307" s="91">
        <v>956000</v>
      </c>
      <c r="F2307" s="219">
        <v>3000000</v>
      </c>
      <c r="G2307" s="219">
        <v>10000000</v>
      </c>
      <c r="H2307" s="279"/>
      <c r="I2307" s="276" t="s">
        <v>4631</v>
      </c>
      <c r="J2307" s="92">
        <v>0</v>
      </c>
      <c r="K2307" s="206"/>
    </row>
    <row r="2308" spans="1:11" ht="22.5" x14ac:dyDescent="0.25">
      <c r="A2308" s="206">
        <v>2</v>
      </c>
      <c r="B2308" s="233" t="s">
        <v>3968</v>
      </c>
      <c r="C2308" s="234" t="s">
        <v>1907</v>
      </c>
      <c r="D2308" s="91">
        <v>6000000</v>
      </c>
      <c r="E2308" s="91">
        <v>13322166</v>
      </c>
      <c r="F2308" s="219">
        <v>52000000</v>
      </c>
      <c r="G2308" s="219">
        <v>40000000</v>
      </c>
      <c r="H2308" s="279"/>
      <c r="I2308" s="276" t="s">
        <v>4631</v>
      </c>
      <c r="J2308" s="92">
        <v>0</v>
      </c>
      <c r="K2308" s="206"/>
    </row>
    <row r="2309" spans="1:11" x14ac:dyDescent="0.25">
      <c r="A2309" s="206">
        <v>4</v>
      </c>
      <c r="B2309" s="233" t="s">
        <v>3969</v>
      </c>
      <c r="C2309" s="234" t="s">
        <v>1908</v>
      </c>
      <c r="D2309" s="90">
        <v>0</v>
      </c>
      <c r="E2309" s="91">
        <v>970000</v>
      </c>
      <c r="F2309" s="219">
        <v>2000000</v>
      </c>
      <c r="G2309" s="218">
        <v>0</v>
      </c>
      <c r="H2309" s="279"/>
      <c r="I2309" s="276" t="s">
        <v>6044</v>
      </c>
      <c r="J2309" s="92">
        <v>0</v>
      </c>
      <c r="K2309" s="206"/>
    </row>
    <row r="2310" spans="1:11" ht="22.5" x14ac:dyDescent="0.25">
      <c r="A2310" s="206">
        <v>5</v>
      </c>
      <c r="B2310" s="233" t="s">
        <v>3970</v>
      </c>
      <c r="C2310" s="234" t="s">
        <v>1909</v>
      </c>
      <c r="D2310" s="90">
        <v>0</v>
      </c>
      <c r="E2310" s="90">
        <v>0</v>
      </c>
      <c r="F2310" s="219">
        <v>1000000</v>
      </c>
      <c r="G2310" s="218">
        <v>0</v>
      </c>
      <c r="H2310" s="279"/>
      <c r="I2310" s="276" t="s">
        <v>6044</v>
      </c>
      <c r="J2310" s="92">
        <v>0</v>
      </c>
      <c r="K2310" s="206"/>
    </row>
    <row r="2311" spans="1:11" x14ac:dyDescent="0.25">
      <c r="A2311" s="206">
        <v>8</v>
      </c>
      <c r="B2311" s="233" t="s">
        <v>3971</v>
      </c>
      <c r="C2311" s="234" t="s">
        <v>1910</v>
      </c>
      <c r="D2311" s="90">
        <v>0</v>
      </c>
      <c r="E2311" s="90">
        <v>0</v>
      </c>
      <c r="F2311" s="219">
        <v>3000000</v>
      </c>
      <c r="G2311" s="218">
        <v>0</v>
      </c>
      <c r="H2311" s="279"/>
      <c r="I2311" s="276" t="s">
        <v>6044</v>
      </c>
      <c r="J2311" s="92">
        <v>0</v>
      </c>
      <c r="K2311" s="206"/>
    </row>
    <row r="2312" spans="1:11" ht="22.5" x14ac:dyDescent="0.25">
      <c r="A2312" s="206">
        <v>9</v>
      </c>
      <c r="B2312" s="233" t="s">
        <v>3972</v>
      </c>
      <c r="C2312" s="234" t="s">
        <v>1911</v>
      </c>
      <c r="D2312" s="91">
        <v>20737500</v>
      </c>
      <c r="E2312" s="90">
        <v>0</v>
      </c>
      <c r="F2312" s="219">
        <v>3000000</v>
      </c>
      <c r="G2312" s="219">
        <v>10000000</v>
      </c>
      <c r="H2312" s="279"/>
      <c r="I2312" s="276" t="s">
        <v>4631</v>
      </c>
      <c r="J2312" s="92">
        <v>0</v>
      </c>
      <c r="K2312" s="206"/>
    </row>
    <row r="2313" spans="1:11" ht="22.5" x14ac:dyDescent="0.25">
      <c r="A2313" s="206">
        <v>10</v>
      </c>
      <c r="B2313" s="233" t="s">
        <v>3973</v>
      </c>
      <c r="C2313" s="234" t="s">
        <v>1912</v>
      </c>
      <c r="D2313" s="90">
        <v>0</v>
      </c>
      <c r="E2313" s="90">
        <v>0</v>
      </c>
      <c r="F2313" s="218">
        <v>0</v>
      </c>
      <c r="G2313" s="219">
        <v>50000000</v>
      </c>
      <c r="H2313" s="279"/>
      <c r="I2313" s="276" t="s">
        <v>4631</v>
      </c>
      <c r="J2313" s="92">
        <v>0</v>
      </c>
      <c r="K2313" s="206"/>
    </row>
    <row r="2314" spans="1:11" x14ac:dyDescent="0.25">
      <c r="A2314" s="208" t="s">
        <v>294</v>
      </c>
      <c r="B2314" s="52"/>
      <c r="C2314" s="237"/>
      <c r="D2314" s="93">
        <v>37737500</v>
      </c>
      <c r="E2314" s="93">
        <v>15248166</v>
      </c>
      <c r="F2314" s="281">
        <v>64000000</v>
      </c>
      <c r="G2314" s="281">
        <v>110000000</v>
      </c>
      <c r="H2314" s="279"/>
      <c r="I2314" s="276"/>
      <c r="J2314" s="94"/>
      <c r="K2314" s="391"/>
    </row>
    <row r="2315" spans="1:11" x14ac:dyDescent="0.25">
      <c r="A2315" s="270"/>
      <c r="B2315" s="235" t="s">
        <v>295</v>
      </c>
      <c r="C2315" s="236"/>
      <c r="D2315" s="86"/>
      <c r="E2315" s="86"/>
      <c r="F2315" s="277"/>
      <c r="G2315" s="277"/>
      <c r="H2315" s="279"/>
      <c r="I2315" s="276"/>
      <c r="J2315" s="86"/>
      <c r="K2315" s="390"/>
    </row>
    <row r="2316" spans="1:11" x14ac:dyDescent="0.25">
      <c r="A2316" s="208" t="s">
        <v>294</v>
      </c>
      <c r="B2316" s="52"/>
      <c r="C2316" s="237"/>
      <c r="D2316" s="95"/>
      <c r="E2316" s="95"/>
      <c r="F2316" s="220"/>
      <c r="G2316" s="282">
        <v>0</v>
      </c>
      <c r="H2316" s="279"/>
      <c r="I2316" s="276"/>
      <c r="J2316" s="97"/>
      <c r="K2316" s="207"/>
    </row>
    <row r="2317" spans="1:11" ht="21" x14ac:dyDescent="0.25">
      <c r="A2317" s="208" t="s">
        <v>296</v>
      </c>
      <c r="B2317" s="52"/>
      <c r="C2317" s="237"/>
      <c r="D2317" s="88">
        <v>37737500</v>
      </c>
      <c r="E2317" s="88">
        <v>15248166</v>
      </c>
      <c r="F2317" s="278">
        <v>64000000</v>
      </c>
      <c r="G2317" s="278">
        <v>110000000</v>
      </c>
      <c r="H2317" s="279"/>
      <c r="I2317" s="276"/>
      <c r="J2317" s="97"/>
      <c r="K2317" s="207"/>
    </row>
    <row r="2318" spans="1:11" x14ac:dyDescent="0.25">
      <c r="A2318" s="269">
        <v>112</v>
      </c>
      <c r="B2318" s="589" t="s">
        <v>1913</v>
      </c>
      <c r="C2318" s="590"/>
      <c r="D2318" s="590"/>
      <c r="E2318" s="590"/>
      <c r="F2318" s="590"/>
      <c r="G2318" s="591"/>
      <c r="H2318" s="279"/>
      <c r="I2318" s="276"/>
      <c r="J2318" s="85"/>
      <c r="K2318" s="389"/>
    </row>
    <row r="2319" spans="1:11" x14ac:dyDescent="0.25">
      <c r="A2319" s="270"/>
      <c r="B2319" s="592" t="s">
        <v>255</v>
      </c>
      <c r="C2319" s="615"/>
      <c r="D2319" s="593"/>
      <c r="E2319" s="86"/>
      <c r="F2319" s="277"/>
      <c r="G2319" s="277"/>
      <c r="H2319" s="279"/>
      <c r="I2319" s="276"/>
      <c r="J2319" s="86"/>
      <c r="K2319" s="390"/>
    </row>
    <row r="2320" spans="1:11" x14ac:dyDescent="0.25">
      <c r="A2320" s="271"/>
      <c r="B2320" s="231" t="s">
        <v>3974</v>
      </c>
      <c r="C2320" s="232" t="s">
        <v>298</v>
      </c>
      <c r="D2320" s="87">
        <v>0</v>
      </c>
      <c r="E2320" s="87">
        <v>0</v>
      </c>
      <c r="F2320" s="278">
        <v>2000000</v>
      </c>
      <c r="G2320" s="278">
        <v>15000000</v>
      </c>
      <c r="H2320" s="279"/>
      <c r="I2320" s="276"/>
      <c r="J2320" s="85"/>
      <c r="K2320" s="389"/>
    </row>
    <row r="2321" spans="1:11" ht="22.5" x14ac:dyDescent="0.25">
      <c r="A2321" s="206">
        <v>1</v>
      </c>
      <c r="B2321" s="233" t="s">
        <v>3975</v>
      </c>
      <c r="C2321" s="234" t="s">
        <v>1914</v>
      </c>
      <c r="D2321" s="90">
        <v>0</v>
      </c>
      <c r="E2321" s="90">
        <v>0</v>
      </c>
      <c r="F2321" s="218">
        <v>0</v>
      </c>
      <c r="G2321" s="219">
        <v>5000000</v>
      </c>
      <c r="H2321" s="279"/>
      <c r="I2321" s="276" t="s">
        <v>4631</v>
      </c>
      <c r="J2321" s="92">
        <v>0</v>
      </c>
      <c r="K2321" s="206"/>
    </row>
    <row r="2322" spans="1:11" ht="22.5" x14ac:dyDescent="0.25">
      <c r="A2322" s="206">
        <v>4</v>
      </c>
      <c r="B2322" s="233" t="s">
        <v>3976</v>
      </c>
      <c r="C2322" s="234" t="s">
        <v>652</v>
      </c>
      <c r="D2322" s="90">
        <v>0</v>
      </c>
      <c r="E2322" s="90">
        <v>0</v>
      </c>
      <c r="F2322" s="219">
        <v>2000000</v>
      </c>
      <c r="G2322" s="219">
        <v>10000000</v>
      </c>
      <c r="H2322" s="279"/>
      <c r="I2322" s="276" t="s">
        <v>4631</v>
      </c>
      <c r="J2322" s="92">
        <v>0</v>
      </c>
      <c r="K2322" s="206"/>
    </row>
    <row r="2323" spans="1:11" x14ac:dyDescent="0.25">
      <c r="A2323" s="271"/>
      <c r="B2323" s="231" t="s">
        <v>3977</v>
      </c>
      <c r="C2323" s="232" t="s">
        <v>1915</v>
      </c>
      <c r="D2323" s="88">
        <v>1758333.33</v>
      </c>
      <c r="E2323" s="88">
        <v>1980000</v>
      </c>
      <c r="F2323" s="278">
        <v>2000000</v>
      </c>
      <c r="G2323" s="280">
        <v>0</v>
      </c>
      <c r="H2323" s="279"/>
      <c r="I2323" s="276"/>
      <c r="J2323" s="85"/>
      <c r="K2323" s="389"/>
    </row>
    <row r="2324" spans="1:11" x14ac:dyDescent="0.25">
      <c r="A2324" s="206">
        <v>8</v>
      </c>
      <c r="B2324" s="233" t="s">
        <v>3978</v>
      </c>
      <c r="C2324" s="234" t="s">
        <v>1916</v>
      </c>
      <c r="D2324" s="90">
        <v>0</v>
      </c>
      <c r="E2324" s="91">
        <v>1980000</v>
      </c>
      <c r="F2324" s="219">
        <v>2000000</v>
      </c>
      <c r="G2324" s="218">
        <v>0</v>
      </c>
      <c r="H2324" s="279"/>
      <c r="I2324" s="276" t="s">
        <v>6044</v>
      </c>
      <c r="J2324" s="92">
        <v>0</v>
      </c>
      <c r="K2324" s="206"/>
    </row>
    <row r="2325" spans="1:11" x14ac:dyDescent="0.25">
      <c r="A2325" s="271"/>
      <c r="B2325" s="231" t="s">
        <v>3979</v>
      </c>
      <c r="C2325" s="232" t="s">
        <v>664</v>
      </c>
      <c r="D2325" s="87">
        <v>0</v>
      </c>
      <c r="E2325" s="87">
        <v>0</v>
      </c>
      <c r="F2325" s="280">
        <v>0</v>
      </c>
      <c r="G2325" s="278">
        <v>2000000</v>
      </c>
      <c r="H2325" s="279"/>
      <c r="I2325" s="276"/>
      <c r="J2325" s="85"/>
      <c r="K2325" s="389"/>
    </row>
    <row r="2326" spans="1:11" ht="22.5" x14ac:dyDescent="0.25">
      <c r="A2326" s="206">
        <v>9</v>
      </c>
      <c r="B2326" s="233" t="s">
        <v>3980</v>
      </c>
      <c r="C2326" s="234" t="s">
        <v>1917</v>
      </c>
      <c r="D2326" s="90">
        <v>0</v>
      </c>
      <c r="E2326" s="90">
        <v>0</v>
      </c>
      <c r="F2326" s="218">
        <v>0</v>
      </c>
      <c r="G2326" s="219">
        <v>2000000</v>
      </c>
      <c r="H2326" s="279"/>
      <c r="I2326" s="276" t="s">
        <v>4631</v>
      </c>
      <c r="J2326" s="92">
        <v>0</v>
      </c>
      <c r="K2326" s="206"/>
    </row>
    <row r="2327" spans="1:11" x14ac:dyDescent="0.25">
      <c r="A2327" s="208" t="s">
        <v>294</v>
      </c>
      <c r="B2327" s="52"/>
      <c r="C2327" s="237"/>
      <c r="D2327" s="93">
        <v>1758333.33</v>
      </c>
      <c r="E2327" s="93">
        <v>1980000</v>
      </c>
      <c r="F2327" s="281">
        <v>4000000</v>
      </c>
      <c r="G2327" s="281">
        <v>17000000</v>
      </c>
      <c r="H2327" s="279"/>
      <c r="I2327" s="276"/>
      <c r="J2327" s="94"/>
      <c r="K2327" s="391"/>
    </row>
    <row r="2328" spans="1:11" x14ac:dyDescent="0.25">
      <c r="A2328" s="270"/>
      <c r="B2328" s="235" t="s">
        <v>295</v>
      </c>
      <c r="C2328" s="236"/>
      <c r="D2328" s="86"/>
      <c r="E2328" s="86"/>
      <c r="F2328" s="277"/>
      <c r="G2328" s="277"/>
      <c r="H2328" s="279"/>
      <c r="I2328" s="276"/>
      <c r="J2328" s="86"/>
      <c r="K2328" s="390"/>
    </row>
    <row r="2329" spans="1:11" x14ac:dyDescent="0.25">
      <c r="A2329" s="208" t="s">
        <v>294</v>
      </c>
      <c r="B2329" s="52"/>
      <c r="C2329" s="237"/>
      <c r="D2329" s="95"/>
      <c r="E2329" s="95"/>
      <c r="F2329" s="220"/>
      <c r="G2329" s="282">
        <v>0</v>
      </c>
      <c r="H2329" s="279"/>
      <c r="I2329" s="276"/>
      <c r="J2329" s="97"/>
      <c r="K2329" s="207"/>
    </row>
    <row r="2330" spans="1:11" ht="21" x14ac:dyDescent="0.25">
      <c r="A2330" s="208" t="s">
        <v>296</v>
      </c>
      <c r="B2330" s="52"/>
      <c r="C2330" s="237"/>
      <c r="D2330" s="88">
        <v>1758333.33</v>
      </c>
      <c r="E2330" s="88">
        <v>1980000</v>
      </c>
      <c r="F2330" s="278">
        <v>4000000</v>
      </c>
      <c r="G2330" s="278">
        <v>17000000</v>
      </c>
      <c r="H2330" s="279"/>
      <c r="I2330" s="276"/>
      <c r="J2330" s="97"/>
      <c r="K2330" s="207"/>
    </row>
    <row r="2331" spans="1:11" x14ac:dyDescent="0.25">
      <c r="A2331" s="269">
        <v>113</v>
      </c>
      <c r="B2331" s="589" t="s">
        <v>1919</v>
      </c>
      <c r="C2331" s="590"/>
      <c r="D2331" s="590"/>
      <c r="E2331" s="590"/>
      <c r="F2331" s="590"/>
      <c r="G2331" s="591"/>
      <c r="H2331" s="279"/>
      <c r="I2331" s="276"/>
      <c r="J2331" s="85"/>
      <c r="K2331" s="389"/>
    </row>
    <row r="2332" spans="1:11" x14ac:dyDescent="0.25">
      <c r="A2332" s="270"/>
      <c r="B2332" s="592" t="s">
        <v>255</v>
      </c>
      <c r="C2332" s="615"/>
      <c r="D2332" s="615"/>
      <c r="E2332" s="593"/>
      <c r="F2332" s="277"/>
      <c r="G2332" s="277"/>
      <c r="H2332" s="279"/>
      <c r="I2332" s="276"/>
      <c r="J2332" s="86"/>
      <c r="K2332" s="390"/>
    </row>
    <row r="2333" spans="1:11" x14ac:dyDescent="0.25">
      <c r="A2333" s="271"/>
      <c r="B2333" s="231" t="s">
        <v>3981</v>
      </c>
      <c r="C2333" s="232" t="s">
        <v>322</v>
      </c>
      <c r="D2333" s="87">
        <v>0</v>
      </c>
      <c r="E2333" s="87">
        <v>0</v>
      </c>
      <c r="F2333" s="278">
        <v>1000000</v>
      </c>
      <c r="G2333" s="278">
        <v>2000000</v>
      </c>
      <c r="H2333" s="279"/>
      <c r="I2333" s="276"/>
      <c r="J2333" s="85"/>
      <c r="K2333" s="389"/>
    </row>
    <row r="2334" spans="1:11" ht="67.5" x14ac:dyDescent="0.25">
      <c r="A2334" s="206">
        <v>1</v>
      </c>
      <c r="B2334" s="233" t="s">
        <v>3982</v>
      </c>
      <c r="C2334" s="234" t="s">
        <v>1920</v>
      </c>
      <c r="D2334" s="90">
        <v>0</v>
      </c>
      <c r="E2334" s="90">
        <v>0</v>
      </c>
      <c r="F2334" s="219">
        <v>1000000</v>
      </c>
      <c r="G2334" s="218">
        <v>0</v>
      </c>
      <c r="H2334" s="279"/>
      <c r="I2334" s="276" t="s">
        <v>6044</v>
      </c>
      <c r="J2334" s="92">
        <v>0</v>
      </c>
      <c r="K2334" s="206"/>
    </row>
    <row r="2335" spans="1:11" ht="22.5" x14ac:dyDescent="0.25">
      <c r="A2335" s="206">
        <v>3</v>
      </c>
      <c r="B2335" s="233" t="s">
        <v>3983</v>
      </c>
      <c r="C2335" s="234" t="s">
        <v>1921</v>
      </c>
      <c r="D2335" s="90">
        <v>0</v>
      </c>
      <c r="E2335" s="90">
        <v>0</v>
      </c>
      <c r="F2335" s="218">
        <v>0</v>
      </c>
      <c r="G2335" s="219">
        <v>900000</v>
      </c>
      <c r="H2335" s="279"/>
      <c r="I2335" s="276" t="s">
        <v>4631</v>
      </c>
      <c r="J2335" s="92">
        <v>0</v>
      </c>
      <c r="K2335" s="206"/>
    </row>
    <row r="2336" spans="1:11" ht="22.5" x14ac:dyDescent="0.25">
      <c r="A2336" s="206">
        <v>6</v>
      </c>
      <c r="B2336" s="233" t="s">
        <v>3984</v>
      </c>
      <c r="C2336" s="234" t="s">
        <v>1922</v>
      </c>
      <c r="D2336" s="90">
        <v>0</v>
      </c>
      <c r="E2336" s="90">
        <v>0</v>
      </c>
      <c r="F2336" s="218">
        <v>0</v>
      </c>
      <c r="G2336" s="219">
        <v>600000</v>
      </c>
      <c r="H2336" s="279"/>
      <c r="I2336" s="276" t="s">
        <v>4631</v>
      </c>
      <c r="J2336" s="92">
        <v>0</v>
      </c>
      <c r="K2336" s="206"/>
    </row>
    <row r="2337" spans="1:11" ht="22.5" x14ac:dyDescent="0.25">
      <c r="A2337" s="206">
        <v>7</v>
      </c>
      <c r="B2337" s="233" t="s">
        <v>3985</v>
      </c>
      <c r="C2337" s="234" t="s">
        <v>1923</v>
      </c>
      <c r="D2337" s="90">
        <v>0</v>
      </c>
      <c r="E2337" s="90">
        <v>0</v>
      </c>
      <c r="F2337" s="218">
        <v>0</v>
      </c>
      <c r="G2337" s="219">
        <v>500000</v>
      </c>
      <c r="H2337" s="279"/>
      <c r="I2337" s="276" t="s">
        <v>4631</v>
      </c>
      <c r="J2337" s="92">
        <v>0</v>
      </c>
      <c r="K2337" s="206"/>
    </row>
    <row r="2338" spans="1:11" ht="22.5" x14ac:dyDescent="0.25">
      <c r="A2338" s="271"/>
      <c r="B2338" s="231" t="s">
        <v>3986</v>
      </c>
      <c r="C2338" s="232" t="s">
        <v>1924</v>
      </c>
      <c r="D2338" s="87">
        <v>0</v>
      </c>
      <c r="E2338" s="88">
        <v>700000</v>
      </c>
      <c r="F2338" s="278">
        <v>276000000</v>
      </c>
      <c r="G2338" s="278">
        <v>810000000</v>
      </c>
      <c r="H2338" s="279"/>
      <c r="I2338" s="276" t="s">
        <v>4631</v>
      </c>
      <c r="J2338" s="85"/>
      <c r="K2338" s="389"/>
    </row>
    <row r="2339" spans="1:11" ht="22.5" x14ac:dyDescent="0.25">
      <c r="A2339" s="206">
        <v>8</v>
      </c>
      <c r="B2339" s="233" t="s">
        <v>3987</v>
      </c>
      <c r="C2339" s="234" t="s">
        <v>1925</v>
      </c>
      <c r="D2339" s="90">
        <v>0</v>
      </c>
      <c r="E2339" s="91">
        <v>700000</v>
      </c>
      <c r="F2339" s="219">
        <v>276000000</v>
      </c>
      <c r="G2339" s="219">
        <v>810000000</v>
      </c>
      <c r="H2339" s="279"/>
      <c r="I2339" s="276" t="s">
        <v>4631</v>
      </c>
      <c r="J2339" s="92">
        <v>0</v>
      </c>
      <c r="K2339" s="206"/>
    </row>
    <row r="2340" spans="1:11" ht="22.5" x14ac:dyDescent="0.25">
      <c r="A2340" s="271"/>
      <c r="B2340" s="231" t="s">
        <v>3988</v>
      </c>
      <c r="C2340" s="232" t="s">
        <v>1926</v>
      </c>
      <c r="D2340" s="88">
        <v>78327940</v>
      </c>
      <c r="E2340" s="88">
        <v>37377400</v>
      </c>
      <c r="F2340" s="278">
        <v>129000000</v>
      </c>
      <c r="G2340" s="278">
        <v>57500000</v>
      </c>
      <c r="H2340" s="279"/>
      <c r="I2340" s="276" t="s">
        <v>4631</v>
      </c>
      <c r="J2340" s="85"/>
      <c r="K2340" s="389"/>
    </row>
    <row r="2341" spans="1:11" x14ac:dyDescent="0.25">
      <c r="A2341" s="206">
        <v>9</v>
      </c>
      <c r="B2341" s="233" t="s">
        <v>3989</v>
      </c>
      <c r="C2341" s="234" t="s">
        <v>1927</v>
      </c>
      <c r="D2341" s="91">
        <v>53300000</v>
      </c>
      <c r="E2341" s="91">
        <v>11854000</v>
      </c>
      <c r="F2341" s="219">
        <v>30000000</v>
      </c>
      <c r="G2341" s="218">
        <v>0</v>
      </c>
      <c r="H2341" s="279"/>
      <c r="I2341" s="276" t="s">
        <v>6044</v>
      </c>
      <c r="J2341" s="92">
        <v>0</v>
      </c>
      <c r="K2341" s="206"/>
    </row>
    <row r="2342" spans="1:11" ht="22.5" x14ac:dyDescent="0.25">
      <c r="A2342" s="206">
        <v>10</v>
      </c>
      <c r="B2342" s="233" t="s">
        <v>3990</v>
      </c>
      <c r="C2342" s="234" t="s">
        <v>1928</v>
      </c>
      <c r="D2342" s="91">
        <v>1400000</v>
      </c>
      <c r="E2342" s="90">
        <v>0</v>
      </c>
      <c r="F2342" s="219">
        <v>5000000</v>
      </c>
      <c r="G2342" s="219">
        <v>2000000</v>
      </c>
      <c r="H2342" s="279"/>
      <c r="I2342" s="276" t="s">
        <v>4631</v>
      </c>
      <c r="J2342" s="92">
        <v>0</v>
      </c>
      <c r="K2342" s="206"/>
    </row>
    <row r="2343" spans="1:11" x14ac:dyDescent="0.25">
      <c r="A2343" s="206">
        <v>11</v>
      </c>
      <c r="B2343" s="233" t="s">
        <v>3991</v>
      </c>
      <c r="C2343" s="234" t="s">
        <v>1929</v>
      </c>
      <c r="D2343" s="90">
        <v>0</v>
      </c>
      <c r="E2343" s="90">
        <v>0</v>
      </c>
      <c r="F2343" s="219">
        <v>10000000</v>
      </c>
      <c r="G2343" s="218">
        <v>0</v>
      </c>
      <c r="H2343" s="279"/>
      <c r="I2343" s="276" t="s">
        <v>6044</v>
      </c>
      <c r="J2343" s="92">
        <v>0</v>
      </c>
      <c r="K2343" s="206"/>
    </row>
    <row r="2344" spans="1:11" ht="22.5" x14ac:dyDescent="0.25">
      <c r="A2344" s="206">
        <v>12</v>
      </c>
      <c r="B2344" s="233" t="s">
        <v>3992</v>
      </c>
      <c r="C2344" s="234" t="s">
        <v>1930</v>
      </c>
      <c r="D2344" s="90">
        <v>0</v>
      </c>
      <c r="E2344" s="91">
        <v>996000</v>
      </c>
      <c r="F2344" s="219">
        <v>10000000</v>
      </c>
      <c r="G2344" s="219">
        <v>10000000</v>
      </c>
      <c r="H2344" s="279"/>
      <c r="I2344" s="276" t="s">
        <v>4631</v>
      </c>
      <c r="J2344" s="92">
        <v>0</v>
      </c>
      <c r="K2344" s="206"/>
    </row>
    <row r="2345" spans="1:11" ht="33.75" x14ac:dyDescent="0.25">
      <c r="A2345" s="206">
        <v>13</v>
      </c>
      <c r="B2345" s="233" t="s">
        <v>3993</v>
      </c>
      <c r="C2345" s="234" t="s">
        <v>1931</v>
      </c>
      <c r="D2345" s="91">
        <v>750000</v>
      </c>
      <c r="E2345" s="90">
        <v>0</v>
      </c>
      <c r="F2345" s="219">
        <v>3000000</v>
      </c>
      <c r="G2345" s="219">
        <v>4000000</v>
      </c>
      <c r="H2345" s="279"/>
      <c r="I2345" s="276" t="s">
        <v>4631</v>
      </c>
      <c r="J2345" s="92">
        <v>0</v>
      </c>
      <c r="K2345" s="206"/>
    </row>
    <row r="2346" spans="1:11" ht="22.5" x14ac:dyDescent="0.25">
      <c r="A2346" s="206">
        <v>14</v>
      </c>
      <c r="B2346" s="233" t="s">
        <v>3994</v>
      </c>
      <c r="C2346" s="234" t="s">
        <v>1932</v>
      </c>
      <c r="D2346" s="91">
        <v>5350000</v>
      </c>
      <c r="E2346" s="90">
        <v>0</v>
      </c>
      <c r="F2346" s="218">
        <v>0</v>
      </c>
      <c r="G2346" s="219">
        <v>2500000</v>
      </c>
      <c r="H2346" s="279"/>
      <c r="I2346" s="276" t="s">
        <v>4631</v>
      </c>
      <c r="J2346" s="92">
        <v>0</v>
      </c>
      <c r="K2346" s="206"/>
    </row>
    <row r="2347" spans="1:11" ht="22.5" x14ac:dyDescent="0.25">
      <c r="A2347" s="206">
        <v>15</v>
      </c>
      <c r="B2347" s="233" t="s">
        <v>3995</v>
      </c>
      <c r="C2347" s="234" t="s">
        <v>1933</v>
      </c>
      <c r="D2347" s="91">
        <v>9901440</v>
      </c>
      <c r="E2347" s="91">
        <v>18700000</v>
      </c>
      <c r="F2347" s="219">
        <v>60000000</v>
      </c>
      <c r="G2347" s="219">
        <v>10000000</v>
      </c>
      <c r="H2347" s="279"/>
      <c r="I2347" s="276" t="s">
        <v>4631</v>
      </c>
      <c r="J2347" s="92">
        <v>0</v>
      </c>
      <c r="K2347" s="206"/>
    </row>
    <row r="2348" spans="1:11" x14ac:dyDescent="0.25">
      <c r="A2348" s="206">
        <v>16</v>
      </c>
      <c r="B2348" s="233" t="s">
        <v>3996</v>
      </c>
      <c r="C2348" s="234" t="s">
        <v>672</v>
      </c>
      <c r="D2348" s="91">
        <v>5176500</v>
      </c>
      <c r="E2348" s="91">
        <v>4127400</v>
      </c>
      <c r="F2348" s="219">
        <v>5000000</v>
      </c>
      <c r="G2348" s="218">
        <v>0</v>
      </c>
      <c r="H2348" s="279"/>
      <c r="I2348" s="276" t="s">
        <v>6044</v>
      </c>
      <c r="J2348" s="92">
        <v>0</v>
      </c>
      <c r="K2348" s="206"/>
    </row>
    <row r="2349" spans="1:11" ht="22.5" x14ac:dyDescent="0.25">
      <c r="A2349" s="206">
        <v>17</v>
      </c>
      <c r="B2349" s="233" t="s">
        <v>3997</v>
      </c>
      <c r="C2349" s="234" t="s">
        <v>1934</v>
      </c>
      <c r="D2349" s="91">
        <v>1550000</v>
      </c>
      <c r="E2349" s="91">
        <v>1700000</v>
      </c>
      <c r="F2349" s="219">
        <v>6000000</v>
      </c>
      <c r="G2349" s="219">
        <v>2000000</v>
      </c>
      <c r="H2349" s="279"/>
      <c r="I2349" s="276" t="s">
        <v>4631</v>
      </c>
      <c r="J2349" s="92">
        <v>0</v>
      </c>
      <c r="K2349" s="206"/>
    </row>
    <row r="2350" spans="1:11" ht="22.5" x14ac:dyDescent="0.25">
      <c r="A2350" s="206">
        <v>20</v>
      </c>
      <c r="B2350" s="233" t="s">
        <v>3998</v>
      </c>
      <c r="C2350" s="234" t="s">
        <v>1935</v>
      </c>
      <c r="D2350" s="90">
        <v>0</v>
      </c>
      <c r="E2350" s="90">
        <v>0</v>
      </c>
      <c r="F2350" s="218">
        <v>0</v>
      </c>
      <c r="G2350" s="219">
        <v>20000000</v>
      </c>
      <c r="H2350" s="279"/>
      <c r="I2350" s="276" t="s">
        <v>4631</v>
      </c>
      <c r="J2350" s="92">
        <v>0</v>
      </c>
      <c r="K2350" s="206"/>
    </row>
    <row r="2351" spans="1:11" ht="22.5" x14ac:dyDescent="0.25">
      <c r="A2351" s="206">
        <v>21</v>
      </c>
      <c r="B2351" s="233" t="s">
        <v>3999</v>
      </c>
      <c r="C2351" s="234" t="s">
        <v>1936</v>
      </c>
      <c r="D2351" s="90">
        <v>0</v>
      </c>
      <c r="E2351" s="90">
        <v>0</v>
      </c>
      <c r="F2351" s="218">
        <v>0</v>
      </c>
      <c r="G2351" s="219">
        <v>7000000</v>
      </c>
      <c r="H2351" s="279"/>
      <c r="I2351" s="276" t="s">
        <v>4631</v>
      </c>
      <c r="J2351" s="92">
        <v>0</v>
      </c>
      <c r="K2351" s="206"/>
    </row>
    <row r="2352" spans="1:11" ht="22.5" x14ac:dyDescent="0.25">
      <c r="A2352" s="271"/>
      <c r="B2352" s="231" t="s">
        <v>4000</v>
      </c>
      <c r="C2352" s="232" t="s">
        <v>384</v>
      </c>
      <c r="D2352" s="88">
        <v>6005000</v>
      </c>
      <c r="E2352" s="88">
        <v>1250000</v>
      </c>
      <c r="F2352" s="278">
        <v>5000000</v>
      </c>
      <c r="G2352" s="278">
        <v>2000000</v>
      </c>
      <c r="H2352" s="279"/>
      <c r="I2352" s="276" t="s">
        <v>4631</v>
      </c>
      <c r="J2352" s="85"/>
      <c r="K2352" s="389"/>
    </row>
    <row r="2353" spans="1:11" ht="22.5" x14ac:dyDescent="0.25">
      <c r="A2353" s="206">
        <v>22</v>
      </c>
      <c r="B2353" s="233" t="s">
        <v>4001</v>
      </c>
      <c r="C2353" s="234" t="s">
        <v>1937</v>
      </c>
      <c r="D2353" s="91">
        <v>6005000</v>
      </c>
      <c r="E2353" s="91">
        <v>1250000</v>
      </c>
      <c r="F2353" s="219">
        <v>5000000</v>
      </c>
      <c r="G2353" s="219">
        <v>2000000</v>
      </c>
      <c r="H2353" s="279"/>
      <c r="I2353" s="276" t="s">
        <v>4631</v>
      </c>
      <c r="J2353" s="92">
        <v>0</v>
      </c>
      <c r="K2353" s="206"/>
    </row>
    <row r="2354" spans="1:11" x14ac:dyDescent="0.25">
      <c r="A2354" s="271"/>
      <c r="B2354" s="231" t="s">
        <v>4002</v>
      </c>
      <c r="C2354" s="232" t="s">
        <v>298</v>
      </c>
      <c r="D2354" s="88">
        <v>2266888.98</v>
      </c>
      <c r="E2354" s="88">
        <v>4629856.1399999997</v>
      </c>
      <c r="F2354" s="278">
        <v>5000000</v>
      </c>
      <c r="G2354" s="280">
        <v>0</v>
      </c>
      <c r="H2354" s="279"/>
      <c r="I2354" s="276"/>
      <c r="J2354" s="85"/>
      <c r="K2354" s="389"/>
    </row>
    <row r="2355" spans="1:11" x14ac:dyDescent="0.25">
      <c r="A2355" s="206">
        <v>23</v>
      </c>
      <c r="B2355" s="233" t="s">
        <v>4003</v>
      </c>
      <c r="C2355" s="234" t="s">
        <v>1938</v>
      </c>
      <c r="D2355" s="91">
        <v>2266888.98</v>
      </c>
      <c r="E2355" s="91">
        <v>4629856.1399999997</v>
      </c>
      <c r="F2355" s="219">
        <v>5000000</v>
      </c>
      <c r="G2355" s="218">
        <v>0</v>
      </c>
      <c r="H2355" s="279"/>
      <c r="I2355" s="276" t="s">
        <v>6044</v>
      </c>
      <c r="J2355" s="92">
        <v>0</v>
      </c>
      <c r="K2355" s="206"/>
    </row>
    <row r="2356" spans="1:11" ht="22.5" x14ac:dyDescent="0.25">
      <c r="A2356" s="271"/>
      <c r="B2356" s="231" t="s">
        <v>4004</v>
      </c>
      <c r="C2356" s="232" t="s">
        <v>1289</v>
      </c>
      <c r="D2356" s="88">
        <v>7802222.2300000004</v>
      </c>
      <c r="E2356" s="88">
        <v>904500</v>
      </c>
      <c r="F2356" s="278">
        <v>2000000</v>
      </c>
      <c r="G2356" s="278">
        <v>2000000</v>
      </c>
      <c r="H2356" s="279"/>
      <c r="I2356" s="276" t="s">
        <v>4631</v>
      </c>
      <c r="J2356" s="85"/>
      <c r="K2356" s="389"/>
    </row>
    <row r="2357" spans="1:11" ht="22.5" x14ac:dyDescent="0.25">
      <c r="A2357" s="206">
        <v>24</v>
      </c>
      <c r="B2357" s="233" t="s">
        <v>4005</v>
      </c>
      <c r="C2357" s="234" t="s">
        <v>1939</v>
      </c>
      <c r="D2357" s="91">
        <v>3802222.23</v>
      </c>
      <c r="E2357" s="91">
        <v>904500</v>
      </c>
      <c r="F2357" s="219">
        <v>2000000</v>
      </c>
      <c r="G2357" s="219">
        <v>2000000</v>
      </c>
      <c r="H2357" s="279"/>
      <c r="I2357" s="276" t="s">
        <v>4631</v>
      </c>
      <c r="J2357" s="92">
        <v>0</v>
      </c>
      <c r="K2357" s="206"/>
    </row>
    <row r="2358" spans="1:11" ht="22.5" x14ac:dyDescent="0.25">
      <c r="A2358" s="208" t="s">
        <v>294</v>
      </c>
      <c r="B2358" s="52"/>
      <c r="C2358" s="237"/>
      <c r="D2358" s="93">
        <v>94402051.209999993</v>
      </c>
      <c r="E2358" s="93">
        <v>44861756.140000001</v>
      </c>
      <c r="F2358" s="281">
        <v>418000000</v>
      </c>
      <c r="G2358" s="281">
        <v>873500000</v>
      </c>
      <c r="H2358" s="279"/>
      <c r="I2358" s="276" t="s">
        <v>4631</v>
      </c>
      <c r="J2358" s="94"/>
      <c r="K2358" s="391"/>
    </row>
    <row r="2359" spans="1:11" ht="22.5" x14ac:dyDescent="0.25">
      <c r="A2359" s="270"/>
      <c r="B2359" s="235" t="s">
        <v>295</v>
      </c>
      <c r="C2359" s="236"/>
      <c r="D2359" s="86"/>
      <c r="E2359" s="86"/>
      <c r="F2359" s="277"/>
      <c r="G2359" s="277"/>
      <c r="H2359" s="279"/>
      <c r="I2359" s="276" t="s">
        <v>4631</v>
      </c>
      <c r="J2359" s="86"/>
      <c r="K2359" s="390"/>
    </row>
    <row r="2360" spans="1:11" ht="22.5" x14ac:dyDescent="0.25">
      <c r="A2360" s="272"/>
      <c r="B2360" s="238" t="s">
        <v>2875</v>
      </c>
      <c r="C2360" s="239" t="s">
        <v>876</v>
      </c>
      <c r="D2360" s="98"/>
      <c r="E2360" s="98"/>
      <c r="F2360" s="283"/>
      <c r="G2360" s="288">
        <v>0</v>
      </c>
      <c r="H2360" s="279"/>
      <c r="I2360" s="276" t="s">
        <v>4631</v>
      </c>
      <c r="J2360" s="98"/>
      <c r="K2360" s="392"/>
    </row>
    <row r="2361" spans="1:11" ht="22.5" x14ac:dyDescent="0.25">
      <c r="A2361" s="273"/>
      <c r="B2361" s="231" t="s">
        <v>4006</v>
      </c>
      <c r="C2361" s="232" t="s">
        <v>1940</v>
      </c>
      <c r="D2361" s="85"/>
      <c r="E2361" s="85"/>
      <c r="F2361" s="285"/>
      <c r="G2361" s="278">
        <v>144000000</v>
      </c>
      <c r="H2361" s="279"/>
      <c r="I2361" s="276" t="s">
        <v>4631</v>
      </c>
      <c r="J2361" s="85"/>
      <c r="K2361" s="389"/>
    </row>
    <row r="2362" spans="1:11" ht="22.5" x14ac:dyDescent="0.25">
      <c r="A2362" s="206">
        <v>1</v>
      </c>
      <c r="B2362" s="233" t="s">
        <v>4007</v>
      </c>
      <c r="C2362" s="240" t="s">
        <v>1941</v>
      </c>
      <c r="D2362" s="97"/>
      <c r="E2362" s="97"/>
      <c r="F2362" s="29"/>
      <c r="G2362" s="219">
        <v>18000000</v>
      </c>
      <c r="H2362" s="279"/>
      <c r="I2362" s="276" t="s">
        <v>4631</v>
      </c>
      <c r="J2362" s="92">
        <v>0</v>
      </c>
      <c r="K2362" s="206"/>
    </row>
    <row r="2363" spans="1:11" ht="22.5" x14ac:dyDescent="0.25">
      <c r="A2363" s="206">
        <v>2</v>
      </c>
      <c r="B2363" s="233" t="s">
        <v>4008</v>
      </c>
      <c r="C2363" s="240" t="s">
        <v>1942</v>
      </c>
      <c r="D2363" s="97"/>
      <c r="E2363" s="97"/>
      <c r="F2363" s="29"/>
      <c r="G2363" s="219">
        <v>72000000</v>
      </c>
      <c r="H2363" s="279"/>
      <c r="I2363" s="276" t="s">
        <v>4631</v>
      </c>
      <c r="J2363" s="92">
        <v>0</v>
      </c>
      <c r="K2363" s="206"/>
    </row>
    <row r="2364" spans="1:11" ht="22.5" x14ac:dyDescent="0.25">
      <c r="A2364" s="206">
        <v>3</v>
      </c>
      <c r="B2364" s="233" t="s">
        <v>4009</v>
      </c>
      <c r="C2364" s="240" t="s">
        <v>1943</v>
      </c>
      <c r="D2364" s="97"/>
      <c r="E2364" s="97"/>
      <c r="F2364" s="29"/>
      <c r="G2364" s="219">
        <v>54000000</v>
      </c>
      <c r="H2364" s="279"/>
      <c r="I2364" s="276" t="s">
        <v>4631</v>
      </c>
      <c r="J2364" s="92">
        <v>0</v>
      </c>
      <c r="K2364" s="206"/>
    </row>
    <row r="2365" spans="1:11" ht="22.5" x14ac:dyDescent="0.25">
      <c r="A2365" s="208" t="s">
        <v>294</v>
      </c>
      <c r="B2365" s="52"/>
      <c r="C2365" s="237"/>
      <c r="D2365" s="95"/>
      <c r="E2365" s="95"/>
      <c r="F2365" s="220"/>
      <c r="G2365" s="281">
        <v>144000000</v>
      </c>
      <c r="H2365" s="279"/>
      <c r="I2365" s="276" t="s">
        <v>4631</v>
      </c>
      <c r="J2365" s="97"/>
      <c r="K2365" s="207"/>
    </row>
    <row r="2366" spans="1:11" ht="21" x14ac:dyDescent="0.25">
      <c r="A2366" s="208" t="s">
        <v>296</v>
      </c>
      <c r="B2366" s="52"/>
      <c r="C2366" s="237"/>
      <c r="D2366" s="88">
        <v>94402051.209999993</v>
      </c>
      <c r="E2366" s="88">
        <v>44861756.140000001</v>
      </c>
      <c r="F2366" s="278">
        <v>418000000</v>
      </c>
      <c r="G2366" s="278">
        <v>1017500000</v>
      </c>
      <c r="H2366" s="279"/>
      <c r="I2366" s="276"/>
      <c r="J2366" s="97"/>
      <c r="K2366" s="207"/>
    </row>
    <row r="2367" spans="1:11" x14ac:dyDescent="0.25">
      <c r="A2367" s="269">
        <v>114</v>
      </c>
      <c r="B2367" s="589" t="s">
        <v>6058</v>
      </c>
      <c r="C2367" s="590"/>
      <c r="D2367" s="590"/>
      <c r="E2367" s="590"/>
      <c r="F2367" s="590"/>
      <c r="G2367" s="591"/>
      <c r="H2367" s="279"/>
      <c r="I2367" s="276"/>
      <c r="J2367" s="85"/>
      <c r="K2367" s="389"/>
    </row>
    <row r="2368" spans="1:11" x14ac:dyDescent="0.25">
      <c r="A2368" s="270"/>
      <c r="B2368" s="592" t="s">
        <v>255</v>
      </c>
      <c r="C2368" s="593"/>
      <c r="D2368" s="86"/>
      <c r="E2368" s="86"/>
      <c r="F2368" s="277"/>
      <c r="G2368" s="277"/>
      <c r="H2368" s="279"/>
      <c r="I2368" s="276"/>
      <c r="J2368" s="86"/>
      <c r="K2368" s="390"/>
    </row>
    <row r="2369" spans="1:11" ht="22.5" x14ac:dyDescent="0.25">
      <c r="A2369" s="271"/>
      <c r="B2369" s="231" t="s">
        <v>4010</v>
      </c>
      <c r="C2369" s="232" t="s">
        <v>1944</v>
      </c>
      <c r="D2369" s="88">
        <v>2657288.89</v>
      </c>
      <c r="E2369" s="88">
        <v>1190000</v>
      </c>
      <c r="F2369" s="278">
        <v>2000000</v>
      </c>
      <c r="G2369" s="278">
        <v>5000000</v>
      </c>
      <c r="H2369" s="279"/>
      <c r="I2369" s="276" t="s">
        <v>4631</v>
      </c>
      <c r="J2369" s="85"/>
      <c r="K2369" s="389"/>
    </row>
    <row r="2370" spans="1:11" ht="22.5" x14ac:dyDescent="0.25">
      <c r="A2370" s="206">
        <v>1</v>
      </c>
      <c r="B2370" s="233" t="s">
        <v>4011</v>
      </c>
      <c r="C2370" s="234" t="s">
        <v>1945</v>
      </c>
      <c r="D2370" s="90">
        <v>0</v>
      </c>
      <c r="E2370" s="91">
        <v>1190000</v>
      </c>
      <c r="F2370" s="218">
        <v>0</v>
      </c>
      <c r="G2370" s="219">
        <v>4000000</v>
      </c>
      <c r="H2370" s="279"/>
      <c r="I2370" s="276" t="s">
        <v>4631</v>
      </c>
      <c r="J2370" s="92">
        <v>0</v>
      </c>
      <c r="K2370" s="206"/>
    </row>
    <row r="2371" spans="1:11" ht="22.5" x14ac:dyDescent="0.25">
      <c r="A2371" s="206">
        <v>3</v>
      </c>
      <c r="B2371" s="233" t="s">
        <v>4012</v>
      </c>
      <c r="C2371" s="234" t="s">
        <v>1946</v>
      </c>
      <c r="D2371" s="90">
        <v>0</v>
      </c>
      <c r="E2371" s="90">
        <v>0</v>
      </c>
      <c r="F2371" s="219">
        <v>1500000</v>
      </c>
      <c r="G2371" s="219">
        <v>1000000</v>
      </c>
      <c r="H2371" s="279"/>
      <c r="I2371" s="276" t="s">
        <v>4631</v>
      </c>
      <c r="J2371" s="92">
        <v>0</v>
      </c>
      <c r="K2371" s="206"/>
    </row>
    <row r="2372" spans="1:11" x14ac:dyDescent="0.25">
      <c r="A2372" s="206">
        <v>6</v>
      </c>
      <c r="B2372" s="233" t="s">
        <v>4013</v>
      </c>
      <c r="C2372" s="234" t="s">
        <v>1947</v>
      </c>
      <c r="D2372" s="91">
        <v>566666.67000000004</v>
      </c>
      <c r="E2372" s="90">
        <v>0</v>
      </c>
      <c r="F2372" s="219">
        <v>500000</v>
      </c>
      <c r="G2372" s="218">
        <v>0</v>
      </c>
      <c r="H2372" s="279"/>
      <c r="I2372" s="276" t="s">
        <v>6044</v>
      </c>
      <c r="J2372" s="92">
        <v>0</v>
      </c>
      <c r="K2372" s="206"/>
    </row>
    <row r="2373" spans="1:11" ht="22.5" x14ac:dyDescent="0.25">
      <c r="A2373" s="271"/>
      <c r="B2373" s="231" t="s">
        <v>4014</v>
      </c>
      <c r="C2373" s="232" t="s">
        <v>664</v>
      </c>
      <c r="D2373" s="88">
        <v>2623000</v>
      </c>
      <c r="E2373" s="87">
        <v>0</v>
      </c>
      <c r="F2373" s="278">
        <v>4000000</v>
      </c>
      <c r="G2373" s="280">
        <v>0</v>
      </c>
      <c r="H2373" s="279"/>
      <c r="I2373" s="276" t="s">
        <v>4631</v>
      </c>
      <c r="J2373" s="85"/>
      <c r="K2373" s="389"/>
    </row>
    <row r="2374" spans="1:11" ht="22.5" x14ac:dyDescent="0.25">
      <c r="A2374" s="206">
        <v>7</v>
      </c>
      <c r="B2374" s="233" t="s">
        <v>4015</v>
      </c>
      <c r="C2374" s="234" t="s">
        <v>1945</v>
      </c>
      <c r="D2374" s="91">
        <v>2623000</v>
      </c>
      <c r="E2374" s="90">
        <v>0</v>
      </c>
      <c r="F2374" s="219">
        <v>4000000</v>
      </c>
      <c r="G2374" s="218">
        <v>0</v>
      </c>
      <c r="H2374" s="279"/>
      <c r="I2374" s="276" t="s">
        <v>6044</v>
      </c>
      <c r="J2374" s="92">
        <v>0</v>
      </c>
      <c r="K2374" s="206"/>
    </row>
    <row r="2375" spans="1:11" x14ac:dyDescent="0.25">
      <c r="A2375" s="208" t="s">
        <v>294</v>
      </c>
      <c r="B2375" s="52"/>
      <c r="C2375" s="237"/>
      <c r="D2375" s="93">
        <v>5280288.8899999997</v>
      </c>
      <c r="E2375" s="93">
        <v>1190000</v>
      </c>
      <c r="F2375" s="281">
        <v>6000000</v>
      </c>
      <c r="G2375" s="281">
        <v>5000000</v>
      </c>
      <c r="H2375" s="279"/>
      <c r="I2375" s="276"/>
      <c r="J2375" s="94"/>
      <c r="K2375" s="391"/>
    </row>
    <row r="2376" spans="1:11" x14ac:dyDescent="0.25">
      <c r="A2376" s="270"/>
      <c r="B2376" s="235" t="s">
        <v>295</v>
      </c>
      <c r="C2376" s="236"/>
      <c r="D2376" s="86"/>
      <c r="E2376" s="86"/>
      <c r="F2376" s="277"/>
      <c r="G2376" s="277"/>
      <c r="H2376" s="279"/>
      <c r="I2376" s="276"/>
      <c r="J2376" s="86"/>
      <c r="K2376" s="390"/>
    </row>
    <row r="2377" spans="1:11" x14ac:dyDescent="0.25">
      <c r="A2377" s="208" t="s">
        <v>294</v>
      </c>
      <c r="B2377" s="52"/>
      <c r="C2377" s="237"/>
      <c r="D2377" s="95"/>
      <c r="E2377" s="95"/>
      <c r="F2377" s="220"/>
      <c r="G2377" s="282">
        <v>0</v>
      </c>
      <c r="H2377" s="279"/>
      <c r="I2377" s="276"/>
      <c r="J2377" s="97"/>
      <c r="K2377" s="207"/>
    </row>
    <row r="2378" spans="1:11" ht="21" x14ac:dyDescent="0.25">
      <c r="A2378" s="208" t="s">
        <v>296</v>
      </c>
      <c r="B2378" s="52"/>
      <c r="C2378" s="237"/>
      <c r="D2378" s="88">
        <v>5280288.8899999997</v>
      </c>
      <c r="E2378" s="88">
        <v>1190000</v>
      </c>
      <c r="F2378" s="278">
        <v>6000000</v>
      </c>
      <c r="G2378" s="278">
        <v>5000000</v>
      </c>
      <c r="H2378" s="279"/>
      <c r="I2378" s="276"/>
      <c r="J2378" s="97"/>
      <c r="K2378" s="207"/>
    </row>
    <row r="2379" spans="1:11" x14ac:dyDescent="0.25">
      <c r="A2379" s="269">
        <v>115</v>
      </c>
      <c r="B2379" s="589" t="s">
        <v>1948</v>
      </c>
      <c r="C2379" s="590"/>
      <c r="D2379" s="590"/>
      <c r="E2379" s="590"/>
      <c r="F2379" s="590"/>
      <c r="G2379" s="591"/>
      <c r="H2379" s="279"/>
      <c r="I2379" s="276"/>
      <c r="J2379" s="85"/>
      <c r="K2379" s="389"/>
    </row>
    <row r="2380" spans="1:11" x14ac:dyDescent="0.25">
      <c r="A2380" s="270"/>
      <c r="B2380" s="592" t="s">
        <v>255</v>
      </c>
      <c r="C2380" s="615"/>
      <c r="D2380" s="615"/>
      <c r="E2380" s="615"/>
      <c r="F2380" s="593"/>
      <c r="G2380" s="277"/>
      <c r="H2380" s="279"/>
      <c r="I2380" s="276"/>
      <c r="J2380" s="86"/>
      <c r="K2380" s="390"/>
    </row>
    <row r="2381" spans="1:11" x14ac:dyDescent="0.25">
      <c r="A2381" s="271"/>
      <c r="B2381" s="231" t="s">
        <v>4016</v>
      </c>
      <c r="C2381" s="232" t="s">
        <v>322</v>
      </c>
      <c r="D2381" s="88">
        <v>1218200</v>
      </c>
      <c r="E2381" s="88">
        <v>847000</v>
      </c>
      <c r="F2381" s="278">
        <v>7000000</v>
      </c>
      <c r="G2381" s="278">
        <v>6300000</v>
      </c>
      <c r="H2381" s="279"/>
      <c r="I2381" s="276"/>
      <c r="J2381" s="85"/>
      <c r="K2381" s="389"/>
    </row>
    <row r="2382" spans="1:11" ht="22.5" x14ac:dyDescent="0.25">
      <c r="A2382" s="206">
        <v>1</v>
      </c>
      <c r="B2382" s="233" t="s">
        <v>4017</v>
      </c>
      <c r="C2382" s="234" t="s">
        <v>1949</v>
      </c>
      <c r="D2382" s="91">
        <v>948200</v>
      </c>
      <c r="E2382" s="90">
        <v>0</v>
      </c>
      <c r="F2382" s="219">
        <v>1500000</v>
      </c>
      <c r="G2382" s="219">
        <v>1000000</v>
      </c>
      <c r="H2382" s="279"/>
      <c r="I2382" s="276" t="s">
        <v>4631</v>
      </c>
      <c r="J2382" s="92">
        <v>0</v>
      </c>
      <c r="K2382" s="206"/>
    </row>
    <row r="2383" spans="1:11" ht="22.5" x14ac:dyDescent="0.25">
      <c r="A2383" s="206">
        <v>2</v>
      </c>
      <c r="B2383" s="233" t="s">
        <v>4018</v>
      </c>
      <c r="C2383" s="234" t="s">
        <v>1950</v>
      </c>
      <c r="D2383" s="91">
        <v>270000</v>
      </c>
      <c r="E2383" s="90">
        <v>0</v>
      </c>
      <c r="F2383" s="219">
        <v>500000</v>
      </c>
      <c r="G2383" s="219">
        <v>300000</v>
      </c>
      <c r="H2383" s="279"/>
      <c r="I2383" s="276" t="s">
        <v>4631</v>
      </c>
      <c r="J2383" s="92">
        <v>0</v>
      </c>
      <c r="K2383" s="206"/>
    </row>
    <row r="2384" spans="1:11" ht="22.5" x14ac:dyDescent="0.25">
      <c r="A2384" s="206">
        <v>3</v>
      </c>
      <c r="B2384" s="233" t="s">
        <v>4019</v>
      </c>
      <c r="C2384" s="234" t="s">
        <v>1951</v>
      </c>
      <c r="D2384" s="90">
        <v>0</v>
      </c>
      <c r="E2384" s="91">
        <v>847000</v>
      </c>
      <c r="F2384" s="219">
        <v>5000000</v>
      </c>
      <c r="G2384" s="219">
        <v>5000000</v>
      </c>
      <c r="H2384" s="279"/>
      <c r="I2384" s="276" t="s">
        <v>4631</v>
      </c>
      <c r="J2384" s="92">
        <v>0</v>
      </c>
      <c r="K2384" s="206"/>
    </row>
    <row r="2385" spans="1:11" x14ac:dyDescent="0.25">
      <c r="A2385" s="271"/>
      <c r="B2385" s="231" t="s">
        <v>4020</v>
      </c>
      <c r="C2385" s="232" t="s">
        <v>301</v>
      </c>
      <c r="D2385" s="88">
        <v>528000</v>
      </c>
      <c r="E2385" s="87">
        <v>0</v>
      </c>
      <c r="F2385" s="278">
        <v>1500000</v>
      </c>
      <c r="G2385" s="278">
        <v>700000</v>
      </c>
      <c r="H2385" s="279"/>
      <c r="I2385" s="276"/>
      <c r="J2385" s="85"/>
      <c r="K2385" s="389"/>
    </row>
    <row r="2386" spans="1:11" ht="22.5" x14ac:dyDescent="0.25">
      <c r="A2386" s="206">
        <v>5</v>
      </c>
      <c r="B2386" s="233" t="s">
        <v>4021</v>
      </c>
      <c r="C2386" s="234" t="s">
        <v>1952</v>
      </c>
      <c r="D2386" s="91">
        <v>52000</v>
      </c>
      <c r="E2386" s="90">
        <v>0</v>
      </c>
      <c r="F2386" s="219">
        <v>400000</v>
      </c>
      <c r="G2386" s="219">
        <v>300000</v>
      </c>
      <c r="H2386" s="279"/>
      <c r="I2386" s="276" t="s">
        <v>4631</v>
      </c>
      <c r="J2386" s="92">
        <v>0</v>
      </c>
      <c r="K2386" s="206"/>
    </row>
    <row r="2387" spans="1:11" ht="22.5" x14ac:dyDescent="0.25">
      <c r="A2387" s="206">
        <v>6</v>
      </c>
      <c r="B2387" s="233" t="s">
        <v>4022</v>
      </c>
      <c r="C2387" s="234" t="s">
        <v>1953</v>
      </c>
      <c r="D2387" s="90">
        <v>0</v>
      </c>
      <c r="E2387" s="90">
        <v>0</v>
      </c>
      <c r="F2387" s="218">
        <v>0</v>
      </c>
      <c r="G2387" s="219">
        <v>400000</v>
      </c>
      <c r="H2387" s="279"/>
      <c r="I2387" s="276" t="s">
        <v>4631</v>
      </c>
      <c r="J2387" s="92">
        <v>0</v>
      </c>
      <c r="K2387" s="206"/>
    </row>
    <row r="2388" spans="1:11" x14ac:dyDescent="0.25">
      <c r="A2388" s="206">
        <v>7</v>
      </c>
      <c r="B2388" s="233" t="s">
        <v>4023</v>
      </c>
      <c r="C2388" s="234" t="s">
        <v>1954</v>
      </c>
      <c r="D2388" s="90">
        <v>0</v>
      </c>
      <c r="E2388" s="90">
        <v>0</v>
      </c>
      <c r="F2388" s="219">
        <v>600000</v>
      </c>
      <c r="G2388" s="218">
        <v>0</v>
      </c>
      <c r="H2388" s="279"/>
      <c r="I2388" s="276" t="s">
        <v>6059</v>
      </c>
      <c r="J2388" s="92">
        <v>0</v>
      </c>
      <c r="K2388" s="206"/>
    </row>
    <row r="2389" spans="1:11" x14ac:dyDescent="0.25">
      <c r="A2389" s="206">
        <v>8</v>
      </c>
      <c r="B2389" s="233" t="s">
        <v>4024</v>
      </c>
      <c r="C2389" s="234" t="s">
        <v>1955</v>
      </c>
      <c r="D2389" s="90">
        <v>0</v>
      </c>
      <c r="E2389" s="90">
        <v>0</v>
      </c>
      <c r="F2389" s="219">
        <v>500000</v>
      </c>
      <c r="G2389" s="218">
        <v>0</v>
      </c>
      <c r="H2389" s="279"/>
      <c r="I2389" s="276" t="s">
        <v>6060</v>
      </c>
      <c r="J2389" s="92">
        <v>0</v>
      </c>
      <c r="K2389" s="206"/>
    </row>
    <row r="2390" spans="1:11" x14ac:dyDescent="0.25">
      <c r="A2390" s="271"/>
      <c r="B2390" s="231" t="s">
        <v>4025</v>
      </c>
      <c r="C2390" s="232" t="s">
        <v>1044</v>
      </c>
      <c r="D2390" s="87">
        <v>0</v>
      </c>
      <c r="E2390" s="88">
        <v>857250</v>
      </c>
      <c r="F2390" s="278">
        <v>3500000</v>
      </c>
      <c r="G2390" s="278">
        <v>3000000</v>
      </c>
      <c r="H2390" s="279"/>
      <c r="I2390" s="276"/>
      <c r="J2390" s="85"/>
      <c r="K2390" s="389"/>
    </row>
    <row r="2391" spans="1:11" ht="22.5" x14ac:dyDescent="0.25">
      <c r="A2391" s="206">
        <v>10</v>
      </c>
      <c r="B2391" s="233" t="s">
        <v>4026</v>
      </c>
      <c r="C2391" s="234" t="s">
        <v>1956</v>
      </c>
      <c r="D2391" s="90">
        <v>0</v>
      </c>
      <c r="E2391" s="91">
        <v>857250</v>
      </c>
      <c r="F2391" s="219">
        <v>3500000</v>
      </c>
      <c r="G2391" s="219">
        <v>3000000</v>
      </c>
      <c r="H2391" s="279"/>
      <c r="I2391" s="276" t="s">
        <v>4631</v>
      </c>
      <c r="J2391" s="92">
        <v>0</v>
      </c>
      <c r="K2391" s="206"/>
    </row>
    <row r="2392" spans="1:11" x14ac:dyDescent="0.25">
      <c r="A2392" s="208" t="s">
        <v>294</v>
      </c>
      <c r="B2392" s="52"/>
      <c r="C2392" s="237"/>
      <c r="D2392" s="93">
        <v>1746200</v>
      </c>
      <c r="E2392" s="93">
        <v>1704250</v>
      </c>
      <c r="F2392" s="281">
        <v>12000000</v>
      </c>
      <c r="G2392" s="281">
        <v>10000000</v>
      </c>
      <c r="H2392" s="279"/>
      <c r="I2392" s="276"/>
      <c r="J2392" s="94"/>
      <c r="K2392" s="391"/>
    </row>
    <row r="2393" spans="1:11" x14ac:dyDescent="0.25">
      <c r="A2393" s="270"/>
      <c r="B2393" s="235" t="s">
        <v>295</v>
      </c>
      <c r="C2393" s="236"/>
      <c r="D2393" s="86"/>
      <c r="E2393" s="86"/>
      <c r="F2393" s="277"/>
      <c r="G2393" s="277"/>
      <c r="H2393" s="279"/>
      <c r="I2393" s="276"/>
      <c r="J2393" s="86"/>
      <c r="K2393" s="390"/>
    </row>
    <row r="2394" spans="1:11" x14ac:dyDescent="0.25">
      <c r="A2394" s="208" t="s">
        <v>294</v>
      </c>
      <c r="B2394" s="52"/>
      <c r="C2394" s="237"/>
      <c r="D2394" s="95"/>
      <c r="E2394" s="95"/>
      <c r="F2394" s="220"/>
      <c r="G2394" s="282">
        <v>0</v>
      </c>
      <c r="H2394" s="279"/>
      <c r="I2394" s="276"/>
      <c r="J2394" s="97"/>
      <c r="K2394" s="207"/>
    </row>
    <row r="2395" spans="1:11" ht="21" x14ac:dyDescent="0.25">
      <c r="A2395" s="208" t="s">
        <v>296</v>
      </c>
      <c r="B2395" s="52"/>
      <c r="C2395" s="237"/>
      <c r="D2395" s="88">
        <v>1746200</v>
      </c>
      <c r="E2395" s="88">
        <v>1704250</v>
      </c>
      <c r="F2395" s="278">
        <v>12000000</v>
      </c>
      <c r="G2395" s="278">
        <v>10000000</v>
      </c>
      <c r="H2395" s="279"/>
      <c r="I2395" s="276"/>
      <c r="J2395" s="97"/>
      <c r="K2395" s="207"/>
    </row>
    <row r="2396" spans="1:11" x14ac:dyDescent="0.25">
      <c r="A2396" s="269">
        <v>116</v>
      </c>
      <c r="B2396" s="589" t="s">
        <v>1957</v>
      </c>
      <c r="C2396" s="590"/>
      <c r="D2396" s="590"/>
      <c r="E2396" s="590"/>
      <c r="F2396" s="590"/>
      <c r="G2396" s="591"/>
      <c r="H2396" s="279"/>
      <c r="I2396" s="276"/>
      <c r="J2396" s="85"/>
      <c r="K2396" s="389"/>
    </row>
    <row r="2397" spans="1:11" x14ac:dyDescent="0.25">
      <c r="A2397" s="270"/>
      <c r="B2397" s="592" t="s">
        <v>255</v>
      </c>
      <c r="C2397" s="593"/>
      <c r="D2397" s="86"/>
      <c r="E2397" s="86"/>
      <c r="F2397" s="277"/>
      <c r="G2397" s="277"/>
      <c r="H2397" s="279"/>
      <c r="I2397" s="276"/>
      <c r="J2397" s="86"/>
      <c r="K2397" s="390"/>
    </row>
    <row r="2398" spans="1:11" x14ac:dyDescent="0.25">
      <c r="A2398" s="271"/>
      <c r="B2398" s="231" t="s">
        <v>4027</v>
      </c>
      <c r="C2398" s="232" t="s">
        <v>322</v>
      </c>
      <c r="D2398" s="88">
        <v>2822800</v>
      </c>
      <c r="E2398" s="88">
        <v>9548665</v>
      </c>
      <c r="F2398" s="278">
        <v>24890000</v>
      </c>
      <c r="G2398" s="278">
        <v>13460000</v>
      </c>
      <c r="H2398" s="279"/>
      <c r="I2398" s="276"/>
      <c r="J2398" s="85"/>
      <c r="K2398" s="389"/>
    </row>
    <row r="2399" spans="1:11" x14ac:dyDescent="0.25">
      <c r="A2399" s="206">
        <v>1</v>
      </c>
      <c r="B2399" s="233" t="s">
        <v>4028</v>
      </c>
      <c r="C2399" s="234" t="s">
        <v>1958</v>
      </c>
      <c r="D2399" s="91">
        <v>1121800</v>
      </c>
      <c r="E2399" s="90">
        <v>0</v>
      </c>
      <c r="F2399" s="219">
        <v>1000000</v>
      </c>
      <c r="G2399" s="218">
        <v>0</v>
      </c>
      <c r="H2399" s="279"/>
      <c r="I2399" s="276" t="s">
        <v>6044</v>
      </c>
      <c r="J2399" s="92">
        <v>0</v>
      </c>
      <c r="K2399" s="206"/>
    </row>
    <row r="2400" spans="1:11" x14ac:dyDescent="0.25">
      <c r="A2400" s="206">
        <v>2</v>
      </c>
      <c r="B2400" s="233" t="s">
        <v>4029</v>
      </c>
      <c r="C2400" s="234" t="s">
        <v>1959</v>
      </c>
      <c r="D2400" s="91">
        <v>729000</v>
      </c>
      <c r="E2400" s="90">
        <v>0</v>
      </c>
      <c r="F2400" s="219">
        <v>1000000</v>
      </c>
      <c r="G2400" s="218">
        <v>0</v>
      </c>
      <c r="H2400" s="279"/>
      <c r="I2400" s="276" t="s">
        <v>6044</v>
      </c>
      <c r="J2400" s="92">
        <v>0</v>
      </c>
      <c r="K2400" s="206"/>
    </row>
    <row r="2401" spans="1:11" x14ac:dyDescent="0.25">
      <c r="A2401" s="206">
        <v>3</v>
      </c>
      <c r="B2401" s="233" t="s">
        <v>4030</v>
      </c>
      <c r="C2401" s="234" t="s">
        <v>1960</v>
      </c>
      <c r="D2401" s="90">
        <v>0</v>
      </c>
      <c r="E2401" s="90">
        <v>0</v>
      </c>
      <c r="F2401" s="219">
        <v>1000000</v>
      </c>
      <c r="G2401" s="218">
        <v>0</v>
      </c>
      <c r="H2401" s="279"/>
      <c r="I2401" s="276" t="s">
        <v>6044</v>
      </c>
      <c r="J2401" s="92">
        <v>0</v>
      </c>
      <c r="K2401" s="206"/>
    </row>
    <row r="2402" spans="1:11" x14ac:dyDescent="0.25">
      <c r="A2402" s="206">
        <v>4</v>
      </c>
      <c r="B2402" s="233" t="s">
        <v>4031</v>
      </c>
      <c r="C2402" s="234" t="s">
        <v>1961</v>
      </c>
      <c r="D2402" s="91">
        <v>642000</v>
      </c>
      <c r="E2402" s="91">
        <v>221229.27</v>
      </c>
      <c r="F2402" s="219">
        <v>1000000</v>
      </c>
      <c r="G2402" s="218">
        <v>0</v>
      </c>
      <c r="H2402" s="279"/>
      <c r="I2402" s="276" t="s">
        <v>6044</v>
      </c>
      <c r="J2402" s="92">
        <v>0</v>
      </c>
      <c r="K2402" s="206"/>
    </row>
    <row r="2403" spans="1:11" ht="22.5" x14ac:dyDescent="0.25">
      <c r="A2403" s="206">
        <v>5</v>
      </c>
      <c r="B2403" s="233" t="s">
        <v>4032</v>
      </c>
      <c r="C2403" s="234" t="s">
        <v>1962</v>
      </c>
      <c r="D2403" s="90">
        <v>0</v>
      </c>
      <c r="E2403" s="91">
        <v>43200</v>
      </c>
      <c r="F2403" s="219">
        <v>500000</v>
      </c>
      <c r="G2403" s="219">
        <v>1460000</v>
      </c>
      <c r="H2403" s="279"/>
      <c r="I2403" s="276" t="s">
        <v>4631</v>
      </c>
      <c r="J2403" s="92">
        <v>0</v>
      </c>
      <c r="K2403" s="206"/>
    </row>
    <row r="2404" spans="1:11" x14ac:dyDescent="0.25">
      <c r="A2404" s="206">
        <v>6</v>
      </c>
      <c r="B2404" s="233" t="s">
        <v>4033</v>
      </c>
      <c r="C2404" s="234" t="s">
        <v>1963</v>
      </c>
      <c r="D2404" s="91">
        <v>90000</v>
      </c>
      <c r="E2404" s="90">
        <v>0</v>
      </c>
      <c r="F2404" s="219">
        <v>90000</v>
      </c>
      <c r="G2404" s="218">
        <v>0</v>
      </c>
      <c r="H2404" s="279"/>
      <c r="I2404" s="276" t="s">
        <v>6044</v>
      </c>
      <c r="J2404" s="92">
        <v>0</v>
      </c>
      <c r="K2404" s="206"/>
    </row>
    <row r="2405" spans="1:11" x14ac:dyDescent="0.25">
      <c r="A2405" s="206">
        <v>7</v>
      </c>
      <c r="B2405" s="233" t="s">
        <v>4034</v>
      </c>
      <c r="C2405" s="234" t="s">
        <v>1964</v>
      </c>
      <c r="D2405" s="91">
        <v>240000</v>
      </c>
      <c r="E2405" s="91">
        <v>84571.43</v>
      </c>
      <c r="F2405" s="219">
        <v>300000</v>
      </c>
      <c r="G2405" s="218">
        <v>0</v>
      </c>
      <c r="H2405" s="279"/>
      <c r="I2405" s="276" t="s">
        <v>6044</v>
      </c>
      <c r="J2405" s="92">
        <v>0</v>
      </c>
      <c r="K2405" s="206"/>
    </row>
    <row r="2406" spans="1:11" ht="22.5" x14ac:dyDescent="0.25">
      <c r="A2406" s="206">
        <v>8</v>
      </c>
      <c r="B2406" s="233" t="s">
        <v>4035</v>
      </c>
      <c r="C2406" s="234" t="s">
        <v>1965</v>
      </c>
      <c r="D2406" s="90">
        <v>0</v>
      </c>
      <c r="E2406" s="91">
        <v>9199664.3000000007</v>
      </c>
      <c r="F2406" s="219">
        <v>20000000</v>
      </c>
      <c r="G2406" s="219">
        <v>12000000</v>
      </c>
      <c r="H2406" s="279"/>
      <c r="I2406" s="276" t="s">
        <v>4631</v>
      </c>
      <c r="J2406" s="92">
        <v>0</v>
      </c>
      <c r="K2406" s="206"/>
    </row>
    <row r="2407" spans="1:11" x14ac:dyDescent="0.25">
      <c r="A2407" s="271"/>
      <c r="B2407" s="231" t="s">
        <v>4036</v>
      </c>
      <c r="C2407" s="232" t="s">
        <v>699</v>
      </c>
      <c r="D2407" s="87">
        <v>0</v>
      </c>
      <c r="E2407" s="87">
        <v>0</v>
      </c>
      <c r="F2407" s="280">
        <v>0</v>
      </c>
      <c r="G2407" s="280">
        <v>0</v>
      </c>
      <c r="H2407" s="279"/>
      <c r="I2407" s="276"/>
      <c r="J2407" s="85"/>
      <c r="K2407" s="389"/>
    </row>
    <row r="2408" spans="1:11" x14ac:dyDescent="0.25">
      <c r="A2408" s="206">
        <v>9</v>
      </c>
      <c r="B2408" s="233" t="s">
        <v>4037</v>
      </c>
      <c r="C2408" s="234" t="s">
        <v>1966</v>
      </c>
      <c r="D2408" s="90">
        <v>0</v>
      </c>
      <c r="E2408" s="90">
        <v>0</v>
      </c>
      <c r="F2408" s="218">
        <v>0</v>
      </c>
      <c r="G2408" s="218">
        <v>0</v>
      </c>
      <c r="H2408" s="279"/>
      <c r="I2408" s="276"/>
      <c r="J2408" s="92">
        <v>0</v>
      </c>
      <c r="K2408" s="206"/>
    </row>
    <row r="2409" spans="1:11" x14ac:dyDescent="0.25">
      <c r="A2409" s="271"/>
      <c r="B2409" s="231" t="s">
        <v>4038</v>
      </c>
      <c r="C2409" s="232" t="s">
        <v>1967</v>
      </c>
      <c r="D2409" s="88">
        <v>881500</v>
      </c>
      <c r="E2409" s="88">
        <v>3057633.37</v>
      </c>
      <c r="F2409" s="278">
        <v>4710000</v>
      </c>
      <c r="G2409" s="278">
        <v>540000</v>
      </c>
      <c r="H2409" s="279"/>
      <c r="I2409" s="276"/>
      <c r="J2409" s="85"/>
      <c r="K2409" s="389"/>
    </row>
    <row r="2410" spans="1:11" ht="22.5" x14ac:dyDescent="0.25">
      <c r="A2410" s="206">
        <v>10</v>
      </c>
      <c r="B2410" s="233" t="s">
        <v>4039</v>
      </c>
      <c r="C2410" s="234" t="s">
        <v>1968</v>
      </c>
      <c r="D2410" s="90">
        <v>0</v>
      </c>
      <c r="E2410" s="91">
        <v>246857.14</v>
      </c>
      <c r="F2410" s="219">
        <v>500000</v>
      </c>
      <c r="G2410" s="218">
        <v>0</v>
      </c>
      <c r="H2410" s="279"/>
      <c r="I2410" s="276" t="s">
        <v>6044</v>
      </c>
      <c r="J2410" s="92">
        <v>0</v>
      </c>
      <c r="K2410" s="206"/>
    </row>
    <row r="2411" spans="1:11" x14ac:dyDescent="0.25">
      <c r="A2411" s="206">
        <v>11</v>
      </c>
      <c r="B2411" s="233" t="s">
        <v>4040</v>
      </c>
      <c r="C2411" s="234" t="s">
        <v>1969</v>
      </c>
      <c r="D2411" s="91">
        <v>60000</v>
      </c>
      <c r="E2411" s="90">
        <v>0</v>
      </c>
      <c r="F2411" s="219">
        <v>170000</v>
      </c>
      <c r="G2411" s="218">
        <v>0</v>
      </c>
      <c r="H2411" s="279"/>
      <c r="I2411" s="276" t="s">
        <v>6044</v>
      </c>
      <c r="J2411" s="92">
        <v>0</v>
      </c>
      <c r="K2411" s="206"/>
    </row>
    <row r="2412" spans="1:11" x14ac:dyDescent="0.25">
      <c r="A2412" s="206">
        <v>12</v>
      </c>
      <c r="B2412" s="233" t="s">
        <v>4041</v>
      </c>
      <c r="C2412" s="234" t="s">
        <v>1970</v>
      </c>
      <c r="D2412" s="91">
        <v>442500</v>
      </c>
      <c r="E2412" s="91">
        <v>420776.23</v>
      </c>
      <c r="F2412" s="219">
        <v>670000</v>
      </c>
      <c r="G2412" s="218">
        <v>0</v>
      </c>
      <c r="H2412" s="279"/>
      <c r="I2412" s="276" t="s">
        <v>6044</v>
      </c>
      <c r="J2412" s="92">
        <v>0</v>
      </c>
      <c r="K2412" s="206"/>
    </row>
    <row r="2413" spans="1:11" x14ac:dyDescent="0.25">
      <c r="A2413" s="206">
        <v>13</v>
      </c>
      <c r="B2413" s="233" t="s">
        <v>4042</v>
      </c>
      <c r="C2413" s="234" t="s">
        <v>1971</v>
      </c>
      <c r="D2413" s="90">
        <v>0</v>
      </c>
      <c r="E2413" s="91">
        <v>150000</v>
      </c>
      <c r="F2413" s="219">
        <v>355000</v>
      </c>
      <c r="G2413" s="218">
        <v>0</v>
      </c>
      <c r="H2413" s="279"/>
      <c r="I2413" s="276" t="s">
        <v>6044</v>
      </c>
      <c r="J2413" s="92">
        <v>0</v>
      </c>
      <c r="K2413" s="206"/>
    </row>
    <row r="2414" spans="1:11" x14ac:dyDescent="0.25">
      <c r="A2414" s="206">
        <v>14</v>
      </c>
      <c r="B2414" s="233" t="s">
        <v>4043</v>
      </c>
      <c r="C2414" s="234" t="s">
        <v>1972</v>
      </c>
      <c r="D2414" s="90">
        <v>0</v>
      </c>
      <c r="E2414" s="90">
        <v>0</v>
      </c>
      <c r="F2414" s="219">
        <v>350000</v>
      </c>
      <c r="G2414" s="218">
        <v>0</v>
      </c>
      <c r="H2414" s="279"/>
      <c r="I2414" s="276" t="s">
        <v>6044</v>
      </c>
      <c r="J2414" s="92">
        <v>0</v>
      </c>
      <c r="K2414" s="206"/>
    </row>
    <row r="2415" spans="1:11" x14ac:dyDescent="0.25">
      <c r="A2415" s="206">
        <v>15</v>
      </c>
      <c r="B2415" s="233" t="s">
        <v>4044</v>
      </c>
      <c r="C2415" s="234" t="s">
        <v>1973</v>
      </c>
      <c r="D2415" s="91">
        <v>174000</v>
      </c>
      <c r="E2415" s="91">
        <v>120000</v>
      </c>
      <c r="F2415" s="219">
        <v>390000</v>
      </c>
      <c r="G2415" s="218">
        <v>0</v>
      </c>
      <c r="H2415" s="279"/>
      <c r="I2415" s="276" t="s">
        <v>6044</v>
      </c>
      <c r="J2415" s="92">
        <v>0</v>
      </c>
      <c r="K2415" s="206"/>
    </row>
    <row r="2416" spans="1:11" x14ac:dyDescent="0.25">
      <c r="A2416" s="206">
        <v>16</v>
      </c>
      <c r="B2416" s="233" t="s">
        <v>4045</v>
      </c>
      <c r="C2416" s="234" t="s">
        <v>1974</v>
      </c>
      <c r="D2416" s="91">
        <v>135000</v>
      </c>
      <c r="E2416" s="91">
        <v>1120000</v>
      </c>
      <c r="F2416" s="219">
        <v>200000</v>
      </c>
      <c r="G2416" s="218">
        <v>0</v>
      </c>
      <c r="H2416" s="279"/>
      <c r="I2416" s="276" t="s">
        <v>6044</v>
      </c>
      <c r="J2416" s="92">
        <v>0</v>
      </c>
      <c r="K2416" s="206"/>
    </row>
    <row r="2417" spans="1:11" x14ac:dyDescent="0.25">
      <c r="A2417" s="206">
        <v>17</v>
      </c>
      <c r="B2417" s="233" t="s">
        <v>4046</v>
      </c>
      <c r="C2417" s="234" t="s">
        <v>1975</v>
      </c>
      <c r="D2417" s="90">
        <v>0</v>
      </c>
      <c r="E2417" s="90">
        <v>0</v>
      </c>
      <c r="F2417" s="219">
        <v>500000</v>
      </c>
      <c r="G2417" s="218">
        <v>0</v>
      </c>
      <c r="H2417" s="279"/>
      <c r="I2417" s="276" t="s">
        <v>6044</v>
      </c>
      <c r="J2417" s="92">
        <v>0</v>
      </c>
      <c r="K2417" s="206"/>
    </row>
    <row r="2418" spans="1:11" x14ac:dyDescent="0.25">
      <c r="A2418" s="206">
        <v>18</v>
      </c>
      <c r="B2418" s="233" t="s">
        <v>4047</v>
      </c>
      <c r="C2418" s="234" t="s">
        <v>1976</v>
      </c>
      <c r="D2418" s="90">
        <v>0</v>
      </c>
      <c r="E2418" s="91">
        <v>1000000</v>
      </c>
      <c r="F2418" s="219">
        <v>1500000</v>
      </c>
      <c r="G2418" s="218">
        <v>0</v>
      </c>
      <c r="H2418" s="279"/>
      <c r="I2418" s="276" t="s">
        <v>6044</v>
      </c>
      <c r="J2418" s="92">
        <v>0</v>
      </c>
      <c r="K2418" s="206"/>
    </row>
    <row r="2419" spans="1:11" x14ac:dyDescent="0.25">
      <c r="A2419" s="206">
        <v>19</v>
      </c>
      <c r="B2419" s="233" t="s">
        <v>4048</v>
      </c>
      <c r="C2419" s="234" t="s">
        <v>1977</v>
      </c>
      <c r="D2419" s="91">
        <v>70000</v>
      </c>
      <c r="E2419" s="90">
        <v>0</v>
      </c>
      <c r="F2419" s="219">
        <v>75000</v>
      </c>
      <c r="G2419" s="218">
        <v>0</v>
      </c>
      <c r="H2419" s="279"/>
      <c r="I2419" s="276" t="s">
        <v>6044</v>
      </c>
      <c r="J2419" s="92">
        <v>0</v>
      </c>
      <c r="K2419" s="206"/>
    </row>
    <row r="2420" spans="1:11" ht="22.5" x14ac:dyDescent="0.25">
      <c r="A2420" s="206">
        <v>20</v>
      </c>
      <c r="B2420" s="233" t="s">
        <v>4049</v>
      </c>
      <c r="C2420" s="234" t="s">
        <v>1978</v>
      </c>
      <c r="D2420" s="90">
        <v>0</v>
      </c>
      <c r="E2420" s="90">
        <v>0</v>
      </c>
      <c r="F2420" s="218">
        <v>0</v>
      </c>
      <c r="G2420" s="219">
        <v>540000</v>
      </c>
      <c r="H2420" s="279"/>
      <c r="I2420" s="276" t="s">
        <v>4631</v>
      </c>
      <c r="J2420" s="92">
        <v>0</v>
      </c>
      <c r="K2420" s="206"/>
    </row>
    <row r="2421" spans="1:11" x14ac:dyDescent="0.25">
      <c r="A2421" s="208" t="s">
        <v>294</v>
      </c>
      <c r="B2421" s="52"/>
      <c r="C2421" s="237"/>
      <c r="D2421" s="93">
        <v>3704300</v>
      </c>
      <c r="E2421" s="93">
        <v>12606298.369999999</v>
      </c>
      <c r="F2421" s="281">
        <v>29600000</v>
      </c>
      <c r="G2421" s="281">
        <v>14000000</v>
      </c>
      <c r="H2421" s="279"/>
      <c r="I2421" s="276"/>
      <c r="J2421" s="94"/>
      <c r="K2421" s="391"/>
    </row>
    <row r="2422" spans="1:11" x14ac:dyDescent="0.25">
      <c r="A2422" s="270"/>
      <c r="B2422" s="235" t="s">
        <v>295</v>
      </c>
      <c r="C2422" s="236"/>
      <c r="D2422" s="86"/>
      <c r="E2422" s="86"/>
      <c r="F2422" s="277"/>
      <c r="G2422" s="277"/>
      <c r="H2422" s="279"/>
      <c r="I2422" s="276"/>
      <c r="J2422" s="86"/>
      <c r="K2422" s="390"/>
    </row>
    <row r="2423" spans="1:11" x14ac:dyDescent="0.25">
      <c r="A2423" s="272"/>
      <c r="B2423" s="238" t="s">
        <v>2135</v>
      </c>
      <c r="C2423" s="239" t="s">
        <v>351</v>
      </c>
      <c r="D2423" s="98"/>
      <c r="E2423" s="98"/>
      <c r="F2423" s="283"/>
      <c r="G2423" s="284">
        <v>1000000</v>
      </c>
      <c r="H2423" s="279"/>
      <c r="I2423" s="276"/>
      <c r="J2423" s="98"/>
      <c r="K2423" s="392"/>
    </row>
    <row r="2424" spans="1:11" x14ac:dyDescent="0.25">
      <c r="A2424" s="273"/>
      <c r="B2424" s="231" t="s">
        <v>4050</v>
      </c>
      <c r="C2424" s="232" t="s">
        <v>345</v>
      </c>
      <c r="D2424" s="85"/>
      <c r="E2424" s="85"/>
      <c r="F2424" s="285"/>
      <c r="G2424" s="278">
        <v>1000000</v>
      </c>
      <c r="H2424" s="279"/>
      <c r="I2424" s="276"/>
      <c r="J2424" s="85"/>
      <c r="K2424" s="389"/>
    </row>
    <row r="2425" spans="1:11" ht="22.5" x14ac:dyDescent="0.25">
      <c r="A2425" s="206">
        <v>1</v>
      </c>
      <c r="B2425" s="233" t="s">
        <v>4051</v>
      </c>
      <c r="C2425" s="240" t="s">
        <v>345</v>
      </c>
      <c r="D2425" s="97"/>
      <c r="E2425" s="97"/>
      <c r="F2425" s="29"/>
      <c r="G2425" s="219">
        <v>1000000</v>
      </c>
      <c r="H2425" s="279"/>
      <c r="I2425" s="276" t="s">
        <v>4631</v>
      </c>
      <c r="J2425" s="92">
        <v>0</v>
      </c>
      <c r="K2425" s="206"/>
    </row>
    <row r="2426" spans="1:11" x14ac:dyDescent="0.25">
      <c r="A2426" s="208" t="s">
        <v>294</v>
      </c>
      <c r="B2426" s="52"/>
      <c r="C2426" s="237"/>
      <c r="D2426" s="95"/>
      <c r="E2426" s="95"/>
      <c r="F2426" s="220"/>
      <c r="G2426" s="281">
        <v>1000000</v>
      </c>
      <c r="H2426" s="279"/>
      <c r="I2426" s="276"/>
      <c r="J2426" s="97"/>
      <c r="K2426" s="207"/>
    </row>
    <row r="2427" spans="1:11" ht="21" x14ac:dyDescent="0.25">
      <c r="A2427" s="208" t="s">
        <v>296</v>
      </c>
      <c r="B2427" s="52"/>
      <c r="C2427" s="237"/>
      <c r="D2427" s="88">
        <v>3704300</v>
      </c>
      <c r="E2427" s="88">
        <v>12606298.369999999</v>
      </c>
      <c r="F2427" s="278">
        <v>29600000</v>
      </c>
      <c r="G2427" s="278">
        <v>15000000</v>
      </c>
      <c r="H2427" s="279"/>
      <c r="I2427" s="276"/>
      <c r="J2427" s="97"/>
      <c r="K2427" s="207"/>
    </row>
    <row r="2428" spans="1:11" x14ac:dyDescent="0.25">
      <c r="A2428" s="269">
        <v>117</v>
      </c>
      <c r="B2428" s="589" t="s">
        <v>1979</v>
      </c>
      <c r="C2428" s="590"/>
      <c r="D2428" s="590"/>
      <c r="E2428" s="590"/>
      <c r="F2428" s="590"/>
      <c r="G2428" s="591"/>
      <c r="H2428" s="279"/>
      <c r="I2428" s="276"/>
      <c r="J2428" s="85"/>
      <c r="K2428" s="389"/>
    </row>
    <row r="2429" spans="1:11" x14ac:dyDescent="0.25">
      <c r="A2429" s="270"/>
      <c r="B2429" s="592" t="s">
        <v>255</v>
      </c>
      <c r="C2429" s="615"/>
      <c r="D2429" s="615"/>
      <c r="E2429" s="593"/>
      <c r="F2429" s="277"/>
      <c r="G2429" s="277"/>
      <c r="H2429" s="279"/>
      <c r="I2429" s="276"/>
      <c r="J2429" s="86"/>
      <c r="K2429" s="390"/>
    </row>
    <row r="2430" spans="1:11" x14ac:dyDescent="0.25">
      <c r="A2430" s="271"/>
      <c r="B2430" s="231" t="s">
        <v>4052</v>
      </c>
      <c r="C2430" s="232" t="s">
        <v>1980</v>
      </c>
      <c r="D2430" s="88">
        <v>152208067.09</v>
      </c>
      <c r="E2430" s="87">
        <v>0</v>
      </c>
      <c r="F2430" s="278">
        <v>369206696</v>
      </c>
      <c r="G2430" s="278">
        <v>80000000</v>
      </c>
      <c r="H2430" s="279"/>
      <c r="I2430" s="276"/>
      <c r="J2430" s="85"/>
      <c r="K2430" s="389"/>
    </row>
    <row r="2431" spans="1:11" ht="22.5" x14ac:dyDescent="0.25">
      <c r="A2431" s="206">
        <v>1</v>
      </c>
      <c r="B2431" s="233" t="s">
        <v>4053</v>
      </c>
      <c r="C2431" s="234" t="s">
        <v>1981</v>
      </c>
      <c r="D2431" s="90">
        <v>0</v>
      </c>
      <c r="E2431" s="90">
        <v>0</v>
      </c>
      <c r="F2431" s="219">
        <v>24473336</v>
      </c>
      <c r="G2431" s="219">
        <v>50000000</v>
      </c>
      <c r="H2431" s="279"/>
      <c r="I2431" s="276" t="s">
        <v>4631</v>
      </c>
      <c r="J2431" s="92">
        <v>0</v>
      </c>
      <c r="K2431" s="206"/>
    </row>
    <row r="2432" spans="1:11" x14ac:dyDescent="0.25">
      <c r="A2432" s="206">
        <v>2</v>
      </c>
      <c r="B2432" s="233" t="s">
        <v>4054</v>
      </c>
      <c r="C2432" s="234" t="s">
        <v>1982</v>
      </c>
      <c r="D2432" s="91">
        <v>152208067.09</v>
      </c>
      <c r="E2432" s="90">
        <v>0</v>
      </c>
      <c r="F2432" s="219">
        <v>244733360</v>
      </c>
      <c r="G2432" s="218">
        <v>0</v>
      </c>
      <c r="H2432" s="279"/>
      <c r="I2432" s="276" t="s">
        <v>6044</v>
      </c>
      <c r="J2432" s="92">
        <v>0</v>
      </c>
      <c r="K2432" s="206"/>
    </row>
    <row r="2433" spans="1:11" ht="37.9" customHeight="1" x14ac:dyDescent="0.25">
      <c r="A2433" s="206">
        <v>3</v>
      </c>
      <c r="B2433" s="233" t="s">
        <v>4055</v>
      </c>
      <c r="C2433" s="234" t="s">
        <v>1983</v>
      </c>
      <c r="D2433" s="90">
        <v>0</v>
      </c>
      <c r="E2433" s="90">
        <v>0</v>
      </c>
      <c r="F2433" s="219">
        <v>100000000</v>
      </c>
      <c r="G2433" s="219">
        <v>30000000</v>
      </c>
      <c r="H2433" s="286">
        <f>G2433</f>
        <v>30000000</v>
      </c>
      <c r="I2433" s="276" t="s">
        <v>7258</v>
      </c>
      <c r="J2433" s="276" t="s">
        <v>7258</v>
      </c>
      <c r="K2433" s="396" t="s">
        <v>7258</v>
      </c>
    </row>
    <row r="2434" spans="1:11" x14ac:dyDescent="0.25">
      <c r="A2434" s="208" t="s">
        <v>294</v>
      </c>
      <c r="B2434" s="52"/>
      <c r="C2434" s="237"/>
      <c r="D2434" s="93">
        <v>152208067.09</v>
      </c>
      <c r="E2434" s="96">
        <v>0</v>
      </c>
      <c r="F2434" s="281">
        <v>369206696</v>
      </c>
      <c r="G2434" s="281">
        <v>80000000</v>
      </c>
      <c r="H2434" s="279"/>
      <c r="I2434" s="276"/>
      <c r="J2434" s="94"/>
      <c r="K2434" s="391"/>
    </row>
    <row r="2435" spans="1:11" x14ac:dyDescent="0.25">
      <c r="A2435" s="270"/>
      <c r="B2435" s="235" t="s">
        <v>295</v>
      </c>
      <c r="C2435" s="236"/>
      <c r="D2435" s="86"/>
      <c r="E2435" s="86"/>
      <c r="F2435" s="277"/>
      <c r="G2435" s="277"/>
      <c r="H2435" s="279"/>
      <c r="I2435" s="276"/>
      <c r="J2435" s="86"/>
      <c r="K2435" s="390"/>
    </row>
    <row r="2436" spans="1:11" x14ac:dyDescent="0.25">
      <c r="A2436" s="208" t="s">
        <v>294</v>
      </c>
      <c r="B2436" s="52"/>
      <c r="C2436" s="237"/>
      <c r="D2436" s="95"/>
      <c r="E2436" s="95"/>
      <c r="F2436" s="220"/>
      <c r="G2436" s="282">
        <v>0</v>
      </c>
      <c r="H2436" s="279"/>
      <c r="I2436" s="276"/>
      <c r="J2436" s="97"/>
      <c r="K2436" s="207"/>
    </row>
    <row r="2437" spans="1:11" ht="21" x14ac:dyDescent="0.25">
      <c r="A2437" s="208" t="s">
        <v>296</v>
      </c>
      <c r="B2437" s="52"/>
      <c r="C2437" s="237"/>
      <c r="D2437" s="88">
        <v>152208067.09</v>
      </c>
      <c r="E2437" s="87">
        <v>0</v>
      </c>
      <c r="F2437" s="278">
        <v>369206696</v>
      </c>
      <c r="G2437" s="278">
        <v>80000000</v>
      </c>
      <c r="H2437" s="278">
        <f>SUM(H2430:H2436)</f>
        <v>30000000</v>
      </c>
      <c r="I2437" s="276"/>
      <c r="J2437" s="97"/>
      <c r="K2437" s="207"/>
    </row>
    <row r="2438" spans="1:11" x14ac:dyDescent="0.25">
      <c r="A2438" s="269">
        <v>118</v>
      </c>
      <c r="B2438" s="589" t="s">
        <v>1984</v>
      </c>
      <c r="C2438" s="590"/>
      <c r="D2438" s="590"/>
      <c r="E2438" s="590"/>
      <c r="F2438" s="590"/>
      <c r="G2438" s="591"/>
      <c r="H2438" s="279"/>
      <c r="I2438" s="276"/>
      <c r="J2438" s="85"/>
      <c r="K2438" s="389"/>
    </row>
    <row r="2439" spans="1:11" x14ac:dyDescent="0.25">
      <c r="A2439" s="270"/>
      <c r="B2439" s="592" t="s">
        <v>255</v>
      </c>
      <c r="C2439" s="615"/>
      <c r="D2439" s="593"/>
      <c r="E2439" s="86"/>
      <c r="F2439" s="277"/>
      <c r="G2439" s="277"/>
      <c r="H2439" s="279"/>
      <c r="I2439" s="276"/>
      <c r="J2439" s="86"/>
      <c r="K2439" s="390"/>
    </row>
    <row r="2440" spans="1:11" hidden="1" x14ac:dyDescent="0.25">
      <c r="A2440" s="271"/>
      <c r="B2440" s="231" t="s">
        <v>4056</v>
      </c>
      <c r="C2440" s="232" t="s">
        <v>265</v>
      </c>
      <c r="D2440" s="88">
        <v>250000</v>
      </c>
      <c r="E2440" s="87">
        <v>0</v>
      </c>
      <c r="F2440" s="280">
        <v>0</v>
      </c>
      <c r="G2440" s="280">
        <v>0</v>
      </c>
      <c r="H2440" s="279"/>
      <c r="I2440" s="276"/>
      <c r="J2440" s="85"/>
      <c r="K2440" s="389"/>
    </row>
    <row r="2441" spans="1:11" ht="22.5" hidden="1" x14ac:dyDescent="0.25">
      <c r="A2441" s="206">
        <v>1</v>
      </c>
      <c r="B2441" s="233" t="s">
        <v>4057</v>
      </c>
      <c r="C2441" s="234" t="s">
        <v>1985</v>
      </c>
      <c r="D2441" s="90">
        <v>0</v>
      </c>
      <c r="E2441" s="90">
        <v>0</v>
      </c>
      <c r="F2441" s="218">
        <v>0</v>
      </c>
      <c r="G2441" s="218">
        <v>0</v>
      </c>
      <c r="H2441" s="279"/>
      <c r="I2441" s="276" t="s">
        <v>4631</v>
      </c>
      <c r="J2441" s="92">
        <v>0</v>
      </c>
      <c r="K2441" s="206"/>
    </row>
    <row r="2442" spans="1:11" ht="22.5" hidden="1" x14ac:dyDescent="0.25">
      <c r="A2442" s="206">
        <v>2</v>
      </c>
      <c r="B2442" s="233" t="s">
        <v>4058</v>
      </c>
      <c r="C2442" s="234" t="s">
        <v>1986</v>
      </c>
      <c r="D2442" s="90">
        <v>0</v>
      </c>
      <c r="E2442" s="90">
        <v>0</v>
      </c>
      <c r="F2442" s="218">
        <v>0</v>
      </c>
      <c r="G2442" s="218">
        <v>0</v>
      </c>
      <c r="H2442" s="279"/>
      <c r="I2442" s="276" t="s">
        <v>4631</v>
      </c>
      <c r="J2442" s="92">
        <v>0</v>
      </c>
      <c r="K2442" s="206"/>
    </row>
    <row r="2443" spans="1:11" ht="22.5" hidden="1" x14ac:dyDescent="0.25">
      <c r="A2443" s="206">
        <v>3</v>
      </c>
      <c r="B2443" s="233" t="s">
        <v>4059</v>
      </c>
      <c r="C2443" s="234" t="s">
        <v>1987</v>
      </c>
      <c r="D2443" s="91">
        <v>250000</v>
      </c>
      <c r="E2443" s="90">
        <v>0</v>
      </c>
      <c r="F2443" s="218">
        <v>0</v>
      </c>
      <c r="G2443" s="218">
        <v>0</v>
      </c>
      <c r="H2443" s="279"/>
      <c r="I2443" s="276" t="s">
        <v>4631</v>
      </c>
      <c r="J2443" s="92">
        <v>0</v>
      </c>
      <c r="K2443" s="206"/>
    </row>
    <row r="2444" spans="1:11" x14ac:dyDescent="0.25">
      <c r="A2444" s="271"/>
      <c r="B2444" s="231" t="s">
        <v>4060</v>
      </c>
      <c r="C2444" s="232" t="s">
        <v>283</v>
      </c>
      <c r="D2444" s="88">
        <v>500000</v>
      </c>
      <c r="E2444" s="87">
        <v>0</v>
      </c>
      <c r="F2444" s="278">
        <v>500000</v>
      </c>
      <c r="G2444" s="280">
        <v>0</v>
      </c>
      <c r="H2444" s="279"/>
      <c r="I2444" s="276"/>
      <c r="J2444" s="85"/>
      <c r="K2444" s="389"/>
    </row>
    <row r="2445" spans="1:11" ht="22.5" x14ac:dyDescent="0.25">
      <c r="A2445" s="206">
        <v>4</v>
      </c>
      <c r="B2445" s="233" t="s">
        <v>4061</v>
      </c>
      <c r="C2445" s="234" t="s">
        <v>1988</v>
      </c>
      <c r="D2445" s="91">
        <v>500000</v>
      </c>
      <c r="E2445" s="90">
        <v>0</v>
      </c>
      <c r="F2445" s="219">
        <v>500000</v>
      </c>
      <c r="G2445" s="218">
        <v>0</v>
      </c>
      <c r="H2445" s="279"/>
      <c r="I2445" s="276" t="s">
        <v>6044</v>
      </c>
      <c r="J2445" s="92">
        <v>0</v>
      </c>
      <c r="K2445" s="206"/>
    </row>
    <row r="2446" spans="1:11" ht="22.5" x14ac:dyDescent="0.25">
      <c r="A2446" s="271"/>
      <c r="B2446" s="231" t="s">
        <v>4062</v>
      </c>
      <c r="C2446" s="232" t="s">
        <v>1989</v>
      </c>
      <c r="D2446" s="87">
        <v>0</v>
      </c>
      <c r="E2446" s="87">
        <v>0</v>
      </c>
      <c r="F2446" s="278">
        <v>500000</v>
      </c>
      <c r="G2446" s="278">
        <v>500000</v>
      </c>
      <c r="H2446" s="279"/>
      <c r="I2446" s="276" t="s">
        <v>4631</v>
      </c>
      <c r="J2446" s="85"/>
      <c r="K2446" s="389"/>
    </row>
    <row r="2447" spans="1:11" ht="22.5" x14ac:dyDescent="0.25">
      <c r="A2447" s="206">
        <v>7</v>
      </c>
      <c r="B2447" s="233" t="s">
        <v>4063</v>
      </c>
      <c r="C2447" s="234" t="s">
        <v>1990</v>
      </c>
      <c r="D2447" s="90">
        <v>0</v>
      </c>
      <c r="E2447" s="90">
        <v>0</v>
      </c>
      <c r="F2447" s="219">
        <v>500000</v>
      </c>
      <c r="G2447" s="219">
        <v>500000</v>
      </c>
      <c r="H2447" s="279"/>
      <c r="I2447" s="276" t="s">
        <v>4631</v>
      </c>
      <c r="J2447" s="92">
        <v>0</v>
      </c>
      <c r="K2447" s="206"/>
    </row>
    <row r="2448" spans="1:11" x14ac:dyDescent="0.25">
      <c r="A2448" s="271"/>
      <c r="B2448" s="231" t="s">
        <v>4064</v>
      </c>
      <c r="C2448" s="232" t="s">
        <v>345</v>
      </c>
      <c r="D2448" s="87">
        <v>0</v>
      </c>
      <c r="E2448" s="87">
        <v>0</v>
      </c>
      <c r="F2448" s="280">
        <v>0</v>
      </c>
      <c r="G2448" s="278">
        <v>500000</v>
      </c>
      <c r="H2448" s="279"/>
      <c r="I2448" s="276"/>
      <c r="J2448" s="85"/>
      <c r="K2448" s="389"/>
    </row>
    <row r="2449" spans="1:11" ht="22.5" x14ac:dyDescent="0.25">
      <c r="A2449" s="206">
        <v>8</v>
      </c>
      <c r="B2449" s="233" t="s">
        <v>4065</v>
      </c>
      <c r="C2449" s="234" t="s">
        <v>345</v>
      </c>
      <c r="D2449" s="90">
        <v>0</v>
      </c>
      <c r="E2449" s="90">
        <v>0</v>
      </c>
      <c r="F2449" s="218">
        <v>0</v>
      </c>
      <c r="G2449" s="219">
        <v>500000</v>
      </c>
      <c r="H2449" s="279"/>
      <c r="I2449" s="276" t="s">
        <v>4631</v>
      </c>
      <c r="J2449" s="92">
        <v>0</v>
      </c>
      <c r="K2449" s="206"/>
    </row>
    <row r="2450" spans="1:11" x14ac:dyDescent="0.25">
      <c r="A2450" s="271"/>
      <c r="B2450" s="231" t="s">
        <v>4066</v>
      </c>
      <c r="C2450" s="232" t="s">
        <v>342</v>
      </c>
      <c r="D2450" s="87">
        <v>0</v>
      </c>
      <c r="E2450" s="87">
        <v>0</v>
      </c>
      <c r="F2450" s="278">
        <v>1000000</v>
      </c>
      <c r="G2450" s="278">
        <v>1000000</v>
      </c>
      <c r="H2450" s="279"/>
      <c r="I2450" s="276"/>
      <c r="J2450" s="85"/>
      <c r="K2450" s="389"/>
    </row>
    <row r="2451" spans="1:11" ht="22.5" x14ac:dyDescent="0.25">
      <c r="A2451" s="206">
        <v>9</v>
      </c>
      <c r="B2451" s="233" t="s">
        <v>4067</v>
      </c>
      <c r="C2451" s="234" t="s">
        <v>1991</v>
      </c>
      <c r="D2451" s="90">
        <v>0</v>
      </c>
      <c r="E2451" s="90">
        <v>0</v>
      </c>
      <c r="F2451" s="219">
        <v>1000000</v>
      </c>
      <c r="G2451" s="219">
        <v>1000000</v>
      </c>
      <c r="H2451" s="279"/>
      <c r="I2451" s="276" t="s">
        <v>4631</v>
      </c>
      <c r="J2451" s="92">
        <v>0</v>
      </c>
      <c r="K2451" s="206"/>
    </row>
    <row r="2452" spans="1:11" x14ac:dyDescent="0.25">
      <c r="A2452" s="208" t="s">
        <v>294</v>
      </c>
      <c r="B2452" s="52"/>
      <c r="C2452" s="237"/>
      <c r="D2452" s="93">
        <v>750000</v>
      </c>
      <c r="E2452" s="96">
        <v>0</v>
      </c>
      <c r="F2452" s="281">
        <v>2000000</v>
      </c>
      <c r="G2452" s="281">
        <v>2000000</v>
      </c>
      <c r="H2452" s="279"/>
      <c r="I2452" s="276"/>
      <c r="J2452" s="94"/>
      <c r="K2452" s="391"/>
    </row>
    <row r="2453" spans="1:11" x14ac:dyDescent="0.25">
      <c r="A2453" s="270"/>
      <c r="B2453" s="235" t="s">
        <v>295</v>
      </c>
      <c r="C2453" s="236"/>
      <c r="D2453" s="86"/>
      <c r="E2453" s="86"/>
      <c r="F2453" s="277"/>
      <c r="G2453" s="277"/>
      <c r="H2453" s="279"/>
      <c r="I2453" s="276"/>
      <c r="J2453" s="86"/>
      <c r="K2453" s="390"/>
    </row>
    <row r="2454" spans="1:11" x14ac:dyDescent="0.25">
      <c r="A2454" s="208" t="s">
        <v>294</v>
      </c>
      <c r="B2454" s="52"/>
      <c r="C2454" s="237"/>
      <c r="D2454" s="95"/>
      <c r="E2454" s="95"/>
      <c r="F2454" s="220"/>
      <c r="G2454" s="282">
        <v>0</v>
      </c>
      <c r="H2454" s="279"/>
      <c r="I2454" s="276"/>
      <c r="J2454" s="97"/>
      <c r="K2454" s="207"/>
    </row>
    <row r="2455" spans="1:11" ht="21" x14ac:dyDescent="0.25">
      <c r="A2455" s="208" t="s">
        <v>296</v>
      </c>
      <c r="B2455" s="52"/>
      <c r="C2455" s="237"/>
      <c r="D2455" s="88">
        <v>750000</v>
      </c>
      <c r="E2455" s="87">
        <v>0</v>
      </c>
      <c r="F2455" s="278">
        <v>2000000</v>
      </c>
      <c r="G2455" s="278">
        <v>2000000</v>
      </c>
      <c r="H2455" s="279"/>
      <c r="I2455" s="276"/>
      <c r="J2455" s="97"/>
      <c r="K2455" s="207"/>
    </row>
    <row r="2456" spans="1:11" x14ac:dyDescent="0.25">
      <c r="A2456" s="269">
        <v>119</v>
      </c>
      <c r="B2456" s="589" t="s">
        <v>5855</v>
      </c>
      <c r="C2456" s="590"/>
      <c r="D2456" s="590"/>
      <c r="E2456" s="590"/>
      <c r="F2456" s="590"/>
      <c r="G2456" s="591"/>
      <c r="H2456" s="279"/>
      <c r="I2456" s="276"/>
      <c r="J2456" s="85"/>
      <c r="K2456" s="389"/>
    </row>
    <row r="2457" spans="1:11" x14ac:dyDescent="0.25">
      <c r="A2457" s="270"/>
      <c r="B2457" s="592" t="s">
        <v>255</v>
      </c>
      <c r="C2457" s="615"/>
      <c r="D2457" s="593"/>
      <c r="E2457" s="86"/>
      <c r="F2457" s="277"/>
      <c r="G2457" s="277"/>
      <c r="H2457" s="279"/>
      <c r="I2457" s="276"/>
      <c r="J2457" s="86"/>
      <c r="K2457" s="390"/>
    </row>
    <row r="2458" spans="1:11" x14ac:dyDescent="0.25">
      <c r="A2458" s="271"/>
      <c r="B2458" s="231" t="s">
        <v>4068</v>
      </c>
      <c r="C2458" s="232" t="s">
        <v>301</v>
      </c>
      <c r="D2458" s="88">
        <v>300000</v>
      </c>
      <c r="E2458" s="87">
        <v>0</v>
      </c>
      <c r="F2458" s="280">
        <v>0</v>
      </c>
      <c r="G2458" s="278">
        <v>2550000</v>
      </c>
      <c r="H2458" s="279"/>
      <c r="I2458" s="276"/>
      <c r="J2458" s="85"/>
      <c r="K2458" s="389"/>
    </row>
    <row r="2459" spans="1:11" ht="22.5" hidden="1" x14ac:dyDescent="0.25">
      <c r="A2459" s="206">
        <v>1</v>
      </c>
      <c r="B2459" s="233" t="s">
        <v>4069</v>
      </c>
      <c r="C2459" s="234" t="s">
        <v>1992</v>
      </c>
      <c r="D2459" s="91">
        <v>300000</v>
      </c>
      <c r="E2459" s="90">
        <v>0</v>
      </c>
      <c r="F2459" s="218">
        <v>0</v>
      </c>
      <c r="G2459" s="218">
        <v>0</v>
      </c>
      <c r="H2459" s="279"/>
      <c r="I2459" s="276" t="s">
        <v>4631</v>
      </c>
      <c r="J2459" s="92">
        <v>0</v>
      </c>
      <c r="K2459" s="206"/>
    </row>
    <row r="2460" spans="1:11" ht="22.5" hidden="1" x14ac:dyDescent="0.25">
      <c r="A2460" s="206">
        <v>2</v>
      </c>
      <c r="B2460" s="233" t="s">
        <v>4070</v>
      </c>
      <c r="C2460" s="234" t="s">
        <v>1993</v>
      </c>
      <c r="D2460" s="90">
        <v>0</v>
      </c>
      <c r="E2460" s="90">
        <v>0</v>
      </c>
      <c r="F2460" s="218">
        <v>0</v>
      </c>
      <c r="G2460" s="218">
        <v>0</v>
      </c>
      <c r="H2460" s="279"/>
      <c r="I2460" s="276" t="s">
        <v>4631</v>
      </c>
      <c r="J2460" s="92">
        <v>0</v>
      </c>
      <c r="K2460" s="206"/>
    </row>
    <row r="2461" spans="1:11" ht="22.5" x14ac:dyDescent="0.25">
      <c r="A2461" s="206">
        <v>3</v>
      </c>
      <c r="B2461" s="233" t="s">
        <v>4071</v>
      </c>
      <c r="C2461" s="234" t="s">
        <v>1994</v>
      </c>
      <c r="D2461" s="90">
        <v>0</v>
      </c>
      <c r="E2461" s="90">
        <v>0</v>
      </c>
      <c r="F2461" s="218">
        <v>0</v>
      </c>
      <c r="G2461" s="219">
        <v>1300000</v>
      </c>
      <c r="H2461" s="279"/>
      <c r="I2461" s="276" t="s">
        <v>4631</v>
      </c>
      <c r="J2461" s="92">
        <v>0</v>
      </c>
      <c r="K2461" s="206"/>
    </row>
    <row r="2462" spans="1:11" ht="22.5" x14ac:dyDescent="0.25">
      <c r="A2462" s="206">
        <v>4</v>
      </c>
      <c r="B2462" s="233" t="s">
        <v>4072</v>
      </c>
      <c r="C2462" s="234" t="s">
        <v>1995</v>
      </c>
      <c r="D2462" s="90">
        <v>0</v>
      </c>
      <c r="E2462" s="90">
        <v>0</v>
      </c>
      <c r="F2462" s="218">
        <v>0</v>
      </c>
      <c r="G2462" s="219">
        <v>1000000</v>
      </c>
      <c r="H2462" s="279"/>
      <c r="I2462" s="276" t="s">
        <v>4631</v>
      </c>
      <c r="J2462" s="92">
        <v>0</v>
      </c>
      <c r="K2462" s="206"/>
    </row>
    <row r="2463" spans="1:11" ht="22.5" hidden="1" x14ac:dyDescent="0.25">
      <c r="A2463" s="206">
        <v>5</v>
      </c>
      <c r="B2463" s="233" t="s">
        <v>4073</v>
      </c>
      <c r="C2463" s="234" t="s">
        <v>1996</v>
      </c>
      <c r="D2463" s="90">
        <v>0</v>
      </c>
      <c r="E2463" s="90">
        <v>0</v>
      </c>
      <c r="F2463" s="218">
        <v>0</v>
      </c>
      <c r="G2463" s="218">
        <v>0</v>
      </c>
      <c r="H2463" s="279"/>
      <c r="I2463" s="276" t="s">
        <v>4631</v>
      </c>
      <c r="J2463" s="92">
        <v>0</v>
      </c>
      <c r="K2463" s="206"/>
    </row>
    <row r="2464" spans="1:11" ht="22.5" x14ac:dyDescent="0.25">
      <c r="A2464" s="206">
        <v>6</v>
      </c>
      <c r="B2464" s="233" t="s">
        <v>4074</v>
      </c>
      <c r="C2464" s="234" t="s">
        <v>1997</v>
      </c>
      <c r="D2464" s="90">
        <v>0</v>
      </c>
      <c r="E2464" s="90">
        <v>0</v>
      </c>
      <c r="F2464" s="218">
        <v>0</v>
      </c>
      <c r="G2464" s="219">
        <v>250000</v>
      </c>
      <c r="H2464" s="279"/>
      <c r="I2464" s="276" t="s">
        <v>4631</v>
      </c>
      <c r="J2464" s="92">
        <v>0</v>
      </c>
      <c r="K2464" s="206"/>
    </row>
    <row r="2465" spans="1:11" ht="22.5" x14ac:dyDescent="0.25">
      <c r="A2465" s="271"/>
      <c r="B2465" s="231" t="s">
        <v>4075</v>
      </c>
      <c r="C2465" s="232" t="s">
        <v>265</v>
      </c>
      <c r="D2465" s="88">
        <v>848888.89</v>
      </c>
      <c r="E2465" s="87">
        <v>0</v>
      </c>
      <c r="F2465" s="278">
        <v>1650000</v>
      </c>
      <c r="G2465" s="278">
        <v>2450000</v>
      </c>
      <c r="H2465" s="279"/>
      <c r="I2465" s="276" t="s">
        <v>4631</v>
      </c>
      <c r="J2465" s="85"/>
      <c r="K2465" s="389"/>
    </row>
    <row r="2466" spans="1:11" ht="22.5" hidden="1" x14ac:dyDescent="0.25">
      <c r="A2466" s="206">
        <v>7</v>
      </c>
      <c r="B2466" s="233" t="s">
        <v>4076</v>
      </c>
      <c r="C2466" s="234" t="s">
        <v>1998</v>
      </c>
      <c r="D2466" s="91">
        <v>848888.89</v>
      </c>
      <c r="E2466" s="90">
        <v>0</v>
      </c>
      <c r="F2466" s="218">
        <v>0</v>
      </c>
      <c r="G2466" s="218">
        <v>0</v>
      </c>
      <c r="H2466" s="279"/>
      <c r="I2466" s="276" t="s">
        <v>4631</v>
      </c>
      <c r="J2466" s="92">
        <v>0</v>
      </c>
      <c r="K2466" s="206"/>
    </row>
    <row r="2467" spans="1:11" ht="22.5" hidden="1" x14ac:dyDescent="0.25">
      <c r="A2467" s="206">
        <v>8</v>
      </c>
      <c r="B2467" s="233" t="s">
        <v>4077</v>
      </c>
      <c r="C2467" s="234" t="s">
        <v>1999</v>
      </c>
      <c r="D2467" s="90">
        <v>0</v>
      </c>
      <c r="E2467" s="90">
        <v>0</v>
      </c>
      <c r="F2467" s="218">
        <v>0</v>
      </c>
      <c r="G2467" s="218">
        <v>0</v>
      </c>
      <c r="H2467" s="279"/>
      <c r="I2467" s="276" t="s">
        <v>4631</v>
      </c>
      <c r="J2467" s="92">
        <v>0</v>
      </c>
      <c r="K2467" s="206"/>
    </row>
    <row r="2468" spans="1:11" ht="22.5" x14ac:dyDescent="0.25">
      <c r="A2468" s="206">
        <v>9</v>
      </c>
      <c r="B2468" s="233" t="s">
        <v>4078</v>
      </c>
      <c r="C2468" s="234" t="s">
        <v>2000</v>
      </c>
      <c r="D2468" s="90">
        <v>0</v>
      </c>
      <c r="E2468" s="90">
        <v>0</v>
      </c>
      <c r="F2468" s="218">
        <v>0</v>
      </c>
      <c r="G2468" s="219">
        <v>1800000</v>
      </c>
      <c r="H2468" s="279"/>
      <c r="I2468" s="276" t="s">
        <v>4631</v>
      </c>
      <c r="J2468" s="92">
        <v>0</v>
      </c>
      <c r="K2468" s="206"/>
    </row>
    <row r="2469" spans="1:11" ht="22.5" x14ac:dyDescent="0.25">
      <c r="A2469" s="206">
        <v>10</v>
      </c>
      <c r="B2469" s="233" t="s">
        <v>4079</v>
      </c>
      <c r="C2469" s="234" t="s">
        <v>2001</v>
      </c>
      <c r="D2469" s="90">
        <v>0</v>
      </c>
      <c r="E2469" s="90">
        <v>0</v>
      </c>
      <c r="F2469" s="219">
        <v>800000</v>
      </c>
      <c r="G2469" s="219">
        <v>325000</v>
      </c>
      <c r="H2469" s="279"/>
      <c r="I2469" s="276" t="s">
        <v>4631</v>
      </c>
      <c r="J2469" s="92">
        <v>0</v>
      </c>
      <c r="K2469" s="206"/>
    </row>
    <row r="2470" spans="1:11" ht="22.5" x14ac:dyDescent="0.25">
      <c r="A2470" s="206">
        <v>11</v>
      </c>
      <c r="B2470" s="233" t="s">
        <v>4080</v>
      </c>
      <c r="C2470" s="234" t="s">
        <v>2002</v>
      </c>
      <c r="D2470" s="90">
        <v>0</v>
      </c>
      <c r="E2470" s="90">
        <v>0</v>
      </c>
      <c r="F2470" s="219">
        <v>250000</v>
      </c>
      <c r="G2470" s="219">
        <v>325000</v>
      </c>
      <c r="H2470" s="279"/>
      <c r="I2470" s="276" t="s">
        <v>4631</v>
      </c>
      <c r="J2470" s="92">
        <v>0</v>
      </c>
      <c r="K2470" s="206"/>
    </row>
    <row r="2471" spans="1:11" x14ac:dyDescent="0.25">
      <c r="A2471" s="206">
        <v>12</v>
      </c>
      <c r="B2471" s="233" t="s">
        <v>4081</v>
      </c>
      <c r="C2471" s="234" t="s">
        <v>2003</v>
      </c>
      <c r="D2471" s="90">
        <v>0</v>
      </c>
      <c r="E2471" s="90">
        <v>0</v>
      </c>
      <c r="F2471" s="219">
        <v>600000</v>
      </c>
      <c r="G2471" s="218">
        <v>0</v>
      </c>
      <c r="H2471" s="279"/>
      <c r="I2471" s="276" t="s">
        <v>6044</v>
      </c>
      <c r="J2471" s="92">
        <v>0</v>
      </c>
      <c r="K2471" s="206"/>
    </row>
    <row r="2472" spans="1:11" x14ac:dyDescent="0.25">
      <c r="A2472" s="271"/>
      <c r="B2472" s="231" t="s">
        <v>4082</v>
      </c>
      <c r="C2472" s="232" t="s">
        <v>2004</v>
      </c>
      <c r="D2472" s="87">
        <v>0</v>
      </c>
      <c r="E2472" s="87">
        <v>0</v>
      </c>
      <c r="F2472" s="278">
        <v>5250000</v>
      </c>
      <c r="G2472" s="280">
        <v>0</v>
      </c>
      <c r="H2472" s="279"/>
      <c r="I2472" s="276"/>
      <c r="J2472" s="85"/>
      <c r="K2472" s="389"/>
    </row>
    <row r="2473" spans="1:11" ht="22.5" hidden="1" x14ac:dyDescent="0.25">
      <c r="A2473" s="206">
        <v>14</v>
      </c>
      <c r="B2473" s="233" t="s">
        <v>4083</v>
      </c>
      <c r="C2473" s="234" t="s">
        <v>2005</v>
      </c>
      <c r="D2473" s="90">
        <v>0</v>
      </c>
      <c r="E2473" s="90">
        <v>0</v>
      </c>
      <c r="F2473" s="218">
        <v>0</v>
      </c>
      <c r="G2473" s="218">
        <v>0</v>
      </c>
      <c r="H2473" s="279"/>
      <c r="I2473" s="276" t="s">
        <v>4631</v>
      </c>
      <c r="J2473" s="92">
        <v>0</v>
      </c>
      <c r="K2473" s="206"/>
    </row>
    <row r="2474" spans="1:11" ht="22.5" hidden="1" x14ac:dyDescent="0.25">
      <c r="A2474" s="206">
        <v>15</v>
      </c>
      <c r="B2474" s="233" t="s">
        <v>4084</v>
      </c>
      <c r="C2474" s="234" t="s">
        <v>2006</v>
      </c>
      <c r="D2474" s="90">
        <v>0</v>
      </c>
      <c r="E2474" s="90">
        <v>0</v>
      </c>
      <c r="F2474" s="218">
        <v>0</v>
      </c>
      <c r="G2474" s="218">
        <v>0</v>
      </c>
      <c r="H2474" s="279"/>
      <c r="I2474" s="276" t="s">
        <v>4631</v>
      </c>
      <c r="J2474" s="92">
        <v>0</v>
      </c>
      <c r="K2474" s="206"/>
    </row>
    <row r="2475" spans="1:11" x14ac:dyDescent="0.25">
      <c r="A2475" s="206">
        <v>16</v>
      </c>
      <c r="B2475" s="233" t="s">
        <v>4085</v>
      </c>
      <c r="C2475" s="234" t="s">
        <v>2007</v>
      </c>
      <c r="D2475" s="90">
        <v>0</v>
      </c>
      <c r="E2475" s="90">
        <v>0</v>
      </c>
      <c r="F2475" s="219">
        <v>5250000</v>
      </c>
      <c r="G2475" s="218">
        <v>0</v>
      </c>
      <c r="H2475" s="279"/>
      <c r="I2475" s="276" t="s">
        <v>6044</v>
      </c>
      <c r="J2475" s="92">
        <v>0</v>
      </c>
      <c r="K2475" s="206"/>
    </row>
    <row r="2476" spans="1:11" x14ac:dyDescent="0.25">
      <c r="A2476" s="208" t="s">
        <v>294</v>
      </c>
      <c r="B2476" s="52"/>
      <c r="C2476" s="237"/>
      <c r="D2476" s="93">
        <v>1671111.11</v>
      </c>
      <c r="E2476" s="96">
        <v>0</v>
      </c>
      <c r="F2476" s="281">
        <v>6900000</v>
      </c>
      <c r="G2476" s="281">
        <v>5000000</v>
      </c>
      <c r="H2476" s="279"/>
      <c r="I2476" s="276"/>
      <c r="J2476" s="94"/>
      <c r="K2476" s="391"/>
    </row>
    <row r="2477" spans="1:11" x14ac:dyDescent="0.25">
      <c r="A2477" s="270"/>
      <c r="B2477" s="235" t="s">
        <v>295</v>
      </c>
      <c r="C2477" s="236"/>
      <c r="D2477" s="86"/>
      <c r="E2477" s="86"/>
      <c r="F2477" s="277"/>
      <c r="G2477" s="277"/>
      <c r="H2477" s="279"/>
      <c r="I2477" s="276"/>
      <c r="J2477" s="86"/>
      <c r="K2477" s="390"/>
    </row>
    <row r="2478" spans="1:11" x14ac:dyDescent="0.25">
      <c r="A2478" s="609" t="s">
        <v>294</v>
      </c>
      <c r="B2478" s="610"/>
      <c r="C2478" s="611"/>
      <c r="D2478" s="95"/>
      <c r="E2478" s="95"/>
      <c r="F2478" s="220"/>
      <c r="G2478" s="282">
        <v>0</v>
      </c>
      <c r="H2478" s="279"/>
      <c r="I2478" s="276"/>
      <c r="J2478" s="97"/>
      <c r="K2478" s="207"/>
    </row>
    <row r="2479" spans="1:11" x14ac:dyDescent="0.25">
      <c r="A2479" s="609" t="s">
        <v>296</v>
      </c>
      <c r="B2479" s="610"/>
      <c r="C2479" s="611"/>
      <c r="D2479" s="88">
        <v>1671111.11</v>
      </c>
      <c r="E2479" s="87">
        <v>0</v>
      </c>
      <c r="F2479" s="278">
        <v>6900000</v>
      </c>
      <c r="G2479" s="278">
        <v>5000000</v>
      </c>
      <c r="H2479" s="279"/>
      <c r="I2479" s="276"/>
      <c r="J2479" s="97"/>
      <c r="K2479" s="207"/>
    </row>
    <row r="2480" spans="1:11" x14ac:dyDescent="0.25">
      <c r="A2480" s="269">
        <v>120</v>
      </c>
      <c r="B2480" s="589" t="s">
        <v>2008</v>
      </c>
      <c r="C2480" s="590"/>
      <c r="D2480" s="590"/>
      <c r="E2480" s="590"/>
      <c r="F2480" s="590"/>
      <c r="G2480" s="591"/>
      <c r="H2480" s="279"/>
      <c r="I2480" s="276"/>
      <c r="J2480" s="85"/>
      <c r="K2480" s="389"/>
    </row>
    <row r="2481" spans="1:11" x14ac:dyDescent="0.25">
      <c r="A2481" s="270"/>
      <c r="B2481" s="592" t="s">
        <v>255</v>
      </c>
      <c r="C2481" s="615"/>
      <c r="D2481" s="615"/>
      <c r="E2481" s="615"/>
      <c r="F2481" s="615"/>
      <c r="G2481" s="593"/>
      <c r="H2481" s="279"/>
      <c r="I2481" s="276"/>
      <c r="J2481" s="86"/>
      <c r="K2481" s="390"/>
    </row>
    <row r="2482" spans="1:11" x14ac:dyDescent="0.25">
      <c r="A2482" s="271"/>
      <c r="B2482" s="231" t="s">
        <v>4086</v>
      </c>
      <c r="C2482" s="232" t="s">
        <v>265</v>
      </c>
      <c r="D2482" s="87">
        <v>0</v>
      </c>
      <c r="E2482" s="87">
        <v>0</v>
      </c>
      <c r="F2482" s="278">
        <v>9400000</v>
      </c>
      <c r="G2482" s="278">
        <v>5600000</v>
      </c>
      <c r="H2482" s="279"/>
      <c r="I2482" s="276"/>
      <c r="J2482" s="85"/>
      <c r="K2482" s="389"/>
    </row>
    <row r="2483" spans="1:11" ht="22.5" x14ac:dyDescent="0.25">
      <c r="A2483" s="206">
        <v>1</v>
      </c>
      <c r="B2483" s="233" t="s">
        <v>4087</v>
      </c>
      <c r="C2483" s="234" t="s">
        <v>2009</v>
      </c>
      <c r="D2483" s="90">
        <v>0</v>
      </c>
      <c r="E2483" s="90">
        <v>0</v>
      </c>
      <c r="F2483" s="219">
        <v>5280000</v>
      </c>
      <c r="G2483" s="219">
        <v>2500000</v>
      </c>
      <c r="H2483" s="279"/>
      <c r="I2483" s="276" t="s">
        <v>4631</v>
      </c>
      <c r="J2483" s="92">
        <v>0</v>
      </c>
      <c r="K2483" s="206"/>
    </row>
    <row r="2484" spans="1:11" x14ac:dyDescent="0.25">
      <c r="A2484" s="206">
        <v>2</v>
      </c>
      <c r="B2484" s="233" t="s">
        <v>4088</v>
      </c>
      <c r="C2484" s="234" t="s">
        <v>1266</v>
      </c>
      <c r="D2484" s="90">
        <v>0</v>
      </c>
      <c r="E2484" s="90">
        <v>0</v>
      </c>
      <c r="F2484" s="219">
        <v>820000</v>
      </c>
      <c r="G2484" s="218">
        <v>0</v>
      </c>
      <c r="H2484" s="279"/>
      <c r="I2484" s="276" t="s">
        <v>6044</v>
      </c>
      <c r="J2484" s="92">
        <v>0</v>
      </c>
      <c r="K2484" s="206"/>
    </row>
    <row r="2485" spans="1:11" ht="22.5" x14ac:dyDescent="0.25">
      <c r="A2485" s="206">
        <v>3</v>
      </c>
      <c r="B2485" s="233" t="s">
        <v>4089</v>
      </c>
      <c r="C2485" s="234" t="s">
        <v>1583</v>
      </c>
      <c r="D2485" s="90">
        <v>0</v>
      </c>
      <c r="E2485" s="90">
        <v>0</v>
      </c>
      <c r="F2485" s="219">
        <v>600000</v>
      </c>
      <c r="G2485" s="219">
        <v>1700000</v>
      </c>
      <c r="H2485" s="279"/>
      <c r="I2485" s="276" t="s">
        <v>4631</v>
      </c>
      <c r="J2485" s="92">
        <v>0</v>
      </c>
      <c r="K2485" s="206"/>
    </row>
    <row r="2486" spans="1:11" ht="22.5" x14ac:dyDescent="0.25">
      <c r="A2486" s="206">
        <v>4</v>
      </c>
      <c r="B2486" s="233" t="s">
        <v>4090</v>
      </c>
      <c r="C2486" s="234" t="s">
        <v>1267</v>
      </c>
      <c r="D2486" s="90">
        <v>0</v>
      </c>
      <c r="E2486" s="90">
        <v>0</v>
      </c>
      <c r="F2486" s="219">
        <v>1200000</v>
      </c>
      <c r="G2486" s="219">
        <v>500000</v>
      </c>
      <c r="H2486" s="279"/>
      <c r="I2486" s="276" t="s">
        <v>4631</v>
      </c>
      <c r="J2486" s="92">
        <v>0</v>
      </c>
      <c r="K2486" s="206"/>
    </row>
    <row r="2487" spans="1:11" ht="22.5" x14ac:dyDescent="0.25">
      <c r="A2487" s="206">
        <v>5</v>
      </c>
      <c r="B2487" s="233" t="s">
        <v>4091</v>
      </c>
      <c r="C2487" s="234" t="s">
        <v>2010</v>
      </c>
      <c r="D2487" s="90">
        <v>0</v>
      </c>
      <c r="E2487" s="90">
        <v>0</v>
      </c>
      <c r="F2487" s="219">
        <v>400000</v>
      </c>
      <c r="G2487" s="219">
        <v>400000</v>
      </c>
      <c r="H2487" s="279"/>
      <c r="I2487" s="276" t="s">
        <v>4631</v>
      </c>
      <c r="J2487" s="92">
        <v>0</v>
      </c>
      <c r="K2487" s="206"/>
    </row>
    <row r="2488" spans="1:11" ht="22.5" x14ac:dyDescent="0.25">
      <c r="A2488" s="206">
        <v>6</v>
      </c>
      <c r="B2488" s="233" t="s">
        <v>4092</v>
      </c>
      <c r="C2488" s="234" t="s">
        <v>2011</v>
      </c>
      <c r="D2488" s="90">
        <v>0</v>
      </c>
      <c r="E2488" s="90">
        <v>0</v>
      </c>
      <c r="F2488" s="219">
        <v>600000</v>
      </c>
      <c r="G2488" s="219">
        <v>500000</v>
      </c>
      <c r="H2488" s="279"/>
      <c r="I2488" s="276" t="s">
        <v>4631</v>
      </c>
      <c r="J2488" s="92">
        <v>0</v>
      </c>
      <c r="K2488" s="206"/>
    </row>
    <row r="2489" spans="1:11" x14ac:dyDescent="0.25">
      <c r="A2489" s="206">
        <v>7</v>
      </c>
      <c r="B2489" s="233" t="s">
        <v>4093</v>
      </c>
      <c r="C2489" s="234" t="s">
        <v>2012</v>
      </c>
      <c r="D2489" s="90">
        <v>0</v>
      </c>
      <c r="E2489" s="90">
        <v>0</v>
      </c>
      <c r="F2489" s="219">
        <v>500000</v>
      </c>
      <c r="G2489" s="218">
        <v>0</v>
      </c>
      <c r="H2489" s="279"/>
      <c r="I2489" s="276" t="s">
        <v>6044</v>
      </c>
      <c r="J2489" s="92">
        <v>0</v>
      </c>
      <c r="K2489" s="206"/>
    </row>
    <row r="2490" spans="1:11" ht="22.5" x14ac:dyDescent="0.25">
      <c r="A2490" s="271"/>
      <c r="B2490" s="231" t="s">
        <v>4094</v>
      </c>
      <c r="C2490" s="232" t="s">
        <v>283</v>
      </c>
      <c r="D2490" s="87">
        <v>0</v>
      </c>
      <c r="E2490" s="87">
        <v>0</v>
      </c>
      <c r="F2490" s="278">
        <v>8400000</v>
      </c>
      <c r="G2490" s="278">
        <v>1700000</v>
      </c>
      <c r="H2490" s="279"/>
      <c r="I2490" s="276" t="s">
        <v>4631</v>
      </c>
      <c r="J2490" s="85"/>
      <c r="K2490" s="389"/>
    </row>
    <row r="2491" spans="1:11" ht="22.5" x14ac:dyDescent="0.25">
      <c r="A2491" s="206">
        <v>8</v>
      </c>
      <c r="B2491" s="233" t="s">
        <v>4095</v>
      </c>
      <c r="C2491" s="234" t="s">
        <v>2013</v>
      </c>
      <c r="D2491" s="90">
        <v>0</v>
      </c>
      <c r="E2491" s="90">
        <v>0</v>
      </c>
      <c r="F2491" s="219">
        <v>3000000</v>
      </c>
      <c r="G2491" s="219">
        <v>1000000</v>
      </c>
      <c r="H2491" s="279"/>
      <c r="I2491" s="276" t="s">
        <v>4631</v>
      </c>
      <c r="J2491" s="92">
        <v>0</v>
      </c>
      <c r="K2491" s="206"/>
    </row>
    <row r="2492" spans="1:11" ht="22.5" x14ac:dyDescent="0.25">
      <c r="A2492" s="206">
        <v>9</v>
      </c>
      <c r="B2492" s="233" t="s">
        <v>4096</v>
      </c>
      <c r="C2492" s="234" t="s">
        <v>1582</v>
      </c>
      <c r="D2492" s="90">
        <v>0</v>
      </c>
      <c r="E2492" s="90">
        <v>0</v>
      </c>
      <c r="F2492" s="219">
        <v>1000000</v>
      </c>
      <c r="G2492" s="219">
        <v>500000</v>
      </c>
      <c r="H2492" s="279"/>
      <c r="I2492" s="276" t="s">
        <v>4631</v>
      </c>
      <c r="J2492" s="92">
        <v>0</v>
      </c>
      <c r="K2492" s="206"/>
    </row>
    <row r="2493" spans="1:11" ht="22.5" x14ac:dyDescent="0.25">
      <c r="A2493" s="206">
        <v>10</v>
      </c>
      <c r="B2493" s="233" t="s">
        <v>4097</v>
      </c>
      <c r="C2493" s="234" t="s">
        <v>2014</v>
      </c>
      <c r="D2493" s="90">
        <v>0</v>
      </c>
      <c r="E2493" s="90">
        <v>0</v>
      </c>
      <c r="F2493" s="219">
        <v>3000000</v>
      </c>
      <c r="G2493" s="218">
        <v>0</v>
      </c>
      <c r="H2493" s="279"/>
      <c r="I2493" s="276" t="s">
        <v>6044</v>
      </c>
      <c r="J2493" s="92">
        <v>0</v>
      </c>
      <c r="K2493" s="206"/>
    </row>
    <row r="2494" spans="1:11" x14ac:dyDescent="0.25">
      <c r="A2494" s="206">
        <v>11</v>
      </c>
      <c r="B2494" s="233" t="s">
        <v>4098</v>
      </c>
      <c r="C2494" s="234" t="s">
        <v>2015</v>
      </c>
      <c r="D2494" s="90">
        <v>0</v>
      </c>
      <c r="E2494" s="90">
        <v>0</v>
      </c>
      <c r="F2494" s="219">
        <v>1200000</v>
      </c>
      <c r="G2494" s="218">
        <v>0</v>
      </c>
      <c r="H2494" s="279"/>
      <c r="I2494" s="276" t="s">
        <v>6044</v>
      </c>
      <c r="J2494" s="92">
        <v>0</v>
      </c>
      <c r="K2494" s="206"/>
    </row>
    <row r="2495" spans="1:11" ht="22.5" x14ac:dyDescent="0.25">
      <c r="A2495" s="206">
        <v>12</v>
      </c>
      <c r="B2495" s="233" t="s">
        <v>4099</v>
      </c>
      <c r="C2495" s="234" t="s">
        <v>1420</v>
      </c>
      <c r="D2495" s="90">
        <v>0</v>
      </c>
      <c r="E2495" s="90">
        <v>0</v>
      </c>
      <c r="F2495" s="219">
        <v>200000</v>
      </c>
      <c r="G2495" s="219">
        <v>200000</v>
      </c>
      <c r="H2495" s="279"/>
      <c r="I2495" s="276" t="s">
        <v>4631</v>
      </c>
      <c r="J2495" s="92">
        <v>0</v>
      </c>
      <c r="K2495" s="206"/>
    </row>
    <row r="2496" spans="1:11" x14ac:dyDescent="0.25">
      <c r="A2496" s="271"/>
      <c r="B2496" s="231" t="s">
        <v>4100</v>
      </c>
      <c r="C2496" s="232" t="s">
        <v>1044</v>
      </c>
      <c r="D2496" s="87">
        <v>0</v>
      </c>
      <c r="E2496" s="87">
        <v>0</v>
      </c>
      <c r="F2496" s="280">
        <v>0</v>
      </c>
      <c r="G2496" s="278">
        <v>450000000</v>
      </c>
      <c r="H2496" s="279"/>
      <c r="I2496" s="276"/>
      <c r="J2496" s="85"/>
      <c r="K2496" s="389"/>
    </row>
    <row r="2497" spans="1:11" ht="22.5" x14ac:dyDescent="0.25">
      <c r="A2497" s="206">
        <v>13</v>
      </c>
      <c r="B2497" s="233" t="s">
        <v>4101</v>
      </c>
      <c r="C2497" s="234" t="s">
        <v>2016</v>
      </c>
      <c r="D2497" s="90">
        <v>0</v>
      </c>
      <c r="E2497" s="90">
        <v>0</v>
      </c>
      <c r="F2497" s="218">
        <v>0</v>
      </c>
      <c r="G2497" s="219">
        <v>450000000</v>
      </c>
      <c r="H2497" s="279"/>
      <c r="I2497" s="276" t="s">
        <v>4631</v>
      </c>
      <c r="J2497" s="92">
        <v>0</v>
      </c>
      <c r="K2497" s="206"/>
    </row>
    <row r="2498" spans="1:11" x14ac:dyDescent="0.25">
      <c r="A2498" s="271"/>
      <c r="B2498" s="231" t="s">
        <v>4102</v>
      </c>
      <c r="C2498" s="232" t="s">
        <v>343</v>
      </c>
      <c r="D2498" s="87">
        <v>0</v>
      </c>
      <c r="E2498" s="87">
        <v>0</v>
      </c>
      <c r="F2498" s="280">
        <v>0</v>
      </c>
      <c r="G2498" s="278">
        <v>22000000</v>
      </c>
      <c r="H2498" s="279"/>
      <c r="I2498" s="276"/>
      <c r="J2498" s="85"/>
      <c r="K2498" s="389"/>
    </row>
    <row r="2499" spans="1:11" ht="22.5" x14ac:dyDescent="0.25">
      <c r="A2499" s="206">
        <v>14</v>
      </c>
      <c r="B2499" s="233" t="s">
        <v>4103</v>
      </c>
      <c r="C2499" s="234" t="s">
        <v>2017</v>
      </c>
      <c r="D2499" s="90">
        <v>0</v>
      </c>
      <c r="E2499" s="90">
        <v>0</v>
      </c>
      <c r="F2499" s="218">
        <v>0</v>
      </c>
      <c r="G2499" s="219">
        <v>22000000</v>
      </c>
      <c r="H2499" s="279"/>
      <c r="I2499" s="276" t="s">
        <v>4631</v>
      </c>
      <c r="J2499" s="92">
        <v>0</v>
      </c>
      <c r="K2499" s="206"/>
    </row>
    <row r="2500" spans="1:11" x14ac:dyDescent="0.25">
      <c r="A2500" s="271"/>
      <c r="B2500" s="231" t="s">
        <v>4104</v>
      </c>
      <c r="C2500" s="232" t="s">
        <v>664</v>
      </c>
      <c r="D2500" s="87">
        <v>0</v>
      </c>
      <c r="E2500" s="88">
        <v>2055000</v>
      </c>
      <c r="F2500" s="278">
        <v>10300000</v>
      </c>
      <c r="G2500" s="278">
        <v>10500000</v>
      </c>
      <c r="H2500" s="279"/>
      <c r="I2500" s="276"/>
      <c r="J2500" s="85"/>
      <c r="K2500" s="389"/>
    </row>
    <row r="2501" spans="1:11" ht="22.5" x14ac:dyDescent="0.25">
      <c r="A2501" s="206">
        <v>15</v>
      </c>
      <c r="B2501" s="233" t="s">
        <v>4105</v>
      </c>
      <c r="C2501" s="234" t="s">
        <v>1593</v>
      </c>
      <c r="D2501" s="90">
        <v>0</v>
      </c>
      <c r="E2501" s="91">
        <v>2055000</v>
      </c>
      <c r="F2501" s="219">
        <v>10300000</v>
      </c>
      <c r="G2501" s="219">
        <v>6500000</v>
      </c>
      <c r="H2501" s="279"/>
      <c r="I2501" s="276" t="s">
        <v>4631</v>
      </c>
      <c r="J2501" s="92">
        <v>0</v>
      </c>
      <c r="K2501" s="206"/>
    </row>
    <row r="2502" spans="1:11" ht="22.5" x14ac:dyDescent="0.25">
      <c r="A2502" s="206">
        <v>16</v>
      </c>
      <c r="B2502" s="233" t="s">
        <v>4106</v>
      </c>
      <c r="C2502" s="234" t="s">
        <v>2018</v>
      </c>
      <c r="D2502" s="90">
        <v>0</v>
      </c>
      <c r="E2502" s="90">
        <v>0</v>
      </c>
      <c r="F2502" s="218">
        <v>0</v>
      </c>
      <c r="G2502" s="219">
        <v>4000000</v>
      </c>
      <c r="H2502" s="279"/>
      <c r="I2502" s="276" t="s">
        <v>4631</v>
      </c>
      <c r="J2502" s="92">
        <v>0</v>
      </c>
      <c r="K2502" s="206"/>
    </row>
    <row r="2503" spans="1:11" x14ac:dyDescent="0.25">
      <c r="A2503" s="271"/>
      <c r="B2503" s="231" t="s">
        <v>4107</v>
      </c>
      <c r="C2503" s="232" t="s">
        <v>2019</v>
      </c>
      <c r="D2503" s="87">
        <v>0</v>
      </c>
      <c r="E2503" s="88">
        <v>303741000</v>
      </c>
      <c r="F2503" s="278">
        <v>876000000</v>
      </c>
      <c r="G2503" s="278">
        <v>1411200000</v>
      </c>
      <c r="H2503" s="279"/>
      <c r="I2503" s="276"/>
      <c r="J2503" s="85"/>
      <c r="K2503" s="389"/>
    </row>
    <row r="2504" spans="1:11" ht="22.5" x14ac:dyDescent="0.25">
      <c r="A2504" s="206">
        <v>18</v>
      </c>
      <c r="B2504" s="233" t="s">
        <v>4108</v>
      </c>
      <c r="C2504" s="234" t="s">
        <v>2020</v>
      </c>
      <c r="D2504" s="90">
        <v>0</v>
      </c>
      <c r="E2504" s="91">
        <v>3741000</v>
      </c>
      <c r="F2504" s="219">
        <v>10000000</v>
      </c>
      <c r="G2504" s="219">
        <v>4000000</v>
      </c>
      <c r="H2504" s="279"/>
      <c r="I2504" s="276" t="s">
        <v>4631</v>
      </c>
      <c r="J2504" s="92">
        <v>0</v>
      </c>
      <c r="K2504" s="206"/>
    </row>
    <row r="2505" spans="1:11" ht="22.5" x14ac:dyDescent="0.25">
      <c r="A2505" s="206">
        <v>19</v>
      </c>
      <c r="B2505" s="233" t="s">
        <v>4109</v>
      </c>
      <c r="C2505" s="234" t="s">
        <v>2021</v>
      </c>
      <c r="D2505" s="90">
        <v>0</v>
      </c>
      <c r="E2505" s="91">
        <v>300000000</v>
      </c>
      <c r="F2505" s="219">
        <v>600000000</v>
      </c>
      <c r="G2505" s="219">
        <v>600000000</v>
      </c>
      <c r="H2505" s="279"/>
      <c r="I2505" s="276" t="s">
        <v>4631</v>
      </c>
      <c r="J2505" s="92">
        <v>0</v>
      </c>
      <c r="K2505" s="206"/>
    </row>
    <row r="2506" spans="1:11" ht="22.5" x14ac:dyDescent="0.25">
      <c r="A2506" s="206">
        <v>20</v>
      </c>
      <c r="B2506" s="233" t="s">
        <v>4110</v>
      </c>
      <c r="C2506" s="234" t="s">
        <v>2022</v>
      </c>
      <c r="D2506" s="90">
        <v>0</v>
      </c>
      <c r="E2506" s="90">
        <v>0</v>
      </c>
      <c r="F2506" s="219">
        <v>256000000</v>
      </c>
      <c r="G2506" s="219">
        <v>728000000</v>
      </c>
      <c r="H2506" s="279"/>
      <c r="I2506" s="276" t="s">
        <v>4631</v>
      </c>
      <c r="J2506" s="92">
        <v>0</v>
      </c>
      <c r="K2506" s="206"/>
    </row>
    <row r="2507" spans="1:11" ht="22.5" x14ac:dyDescent="0.25">
      <c r="A2507" s="206">
        <v>21</v>
      </c>
      <c r="B2507" s="233" t="s">
        <v>4111</v>
      </c>
      <c r="C2507" s="234" t="s">
        <v>2023</v>
      </c>
      <c r="D2507" s="90">
        <v>0</v>
      </c>
      <c r="E2507" s="90">
        <v>0</v>
      </c>
      <c r="F2507" s="219">
        <v>10000000</v>
      </c>
      <c r="G2507" s="218">
        <v>0</v>
      </c>
      <c r="H2507" s="279"/>
      <c r="I2507" s="276" t="s">
        <v>6044</v>
      </c>
      <c r="J2507" s="92">
        <v>0</v>
      </c>
      <c r="K2507" s="206"/>
    </row>
    <row r="2508" spans="1:11" ht="22.5" x14ac:dyDescent="0.25">
      <c r="A2508" s="206">
        <v>22</v>
      </c>
      <c r="B2508" s="233" t="s">
        <v>4112</v>
      </c>
      <c r="C2508" s="234" t="s">
        <v>2024</v>
      </c>
      <c r="D2508" s="90">
        <v>0</v>
      </c>
      <c r="E2508" s="90">
        <v>0</v>
      </c>
      <c r="F2508" s="218">
        <v>0</v>
      </c>
      <c r="G2508" s="219">
        <v>3000000</v>
      </c>
      <c r="H2508" s="279"/>
      <c r="I2508" s="276" t="s">
        <v>4631</v>
      </c>
      <c r="J2508" s="92">
        <v>0</v>
      </c>
      <c r="K2508" s="206"/>
    </row>
    <row r="2509" spans="1:11" ht="22.5" x14ac:dyDescent="0.25">
      <c r="A2509" s="206">
        <v>23</v>
      </c>
      <c r="B2509" s="233" t="s">
        <v>4113</v>
      </c>
      <c r="C2509" s="234" t="s">
        <v>2025</v>
      </c>
      <c r="D2509" s="90">
        <v>0</v>
      </c>
      <c r="E2509" s="90">
        <v>0</v>
      </c>
      <c r="F2509" s="218">
        <v>0</v>
      </c>
      <c r="G2509" s="219">
        <v>2200000</v>
      </c>
      <c r="H2509" s="279"/>
      <c r="I2509" s="276" t="s">
        <v>4631</v>
      </c>
      <c r="J2509" s="92">
        <v>0</v>
      </c>
      <c r="K2509" s="206"/>
    </row>
    <row r="2510" spans="1:11" ht="22.5" x14ac:dyDescent="0.25">
      <c r="A2510" s="206">
        <v>24</v>
      </c>
      <c r="B2510" s="233" t="s">
        <v>4114</v>
      </c>
      <c r="C2510" s="234" t="s">
        <v>2026</v>
      </c>
      <c r="D2510" s="90">
        <v>0</v>
      </c>
      <c r="E2510" s="90">
        <v>0</v>
      </c>
      <c r="F2510" s="218">
        <v>0</v>
      </c>
      <c r="G2510" s="219">
        <v>500000</v>
      </c>
      <c r="H2510" s="279"/>
      <c r="I2510" s="276" t="s">
        <v>4631</v>
      </c>
      <c r="J2510" s="92">
        <v>0</v>
      </c>
      <c r="K2510" s="206"/>
    </row>
    <row r="2511" spans="1:11" ht="22.5" x14ac:dyDescent="0.25">
      <c r="A2511" s="206">
        <v>25</v>
      </c>
      <c r="B2511" s="233" t="s">
        <v>4115</v>
      </c>
      <c r="C2511" s="234" t="s">
        <v>1521</v>
      </c>
      <c r="D2511" s="90">
        <v>0</v>
      </c>
      <c r="E2511" s="90">
        <v>0</v>
      </c>
      <c r="F2511" s="218">
        <v>0</v>
      </c>
      <c r="G2511" s="219">
        <v>500000</v>
      </c>
      <c r="H2511" s="279"/>
      <c r="I2511" s="276" t="s">
        <v>4631</v>
      </c>
      <c r="J2511" s="92">
        <v>0</v>
      </c>
      <c r="K2511" s="206"/>
    </row>
    <row r="2512" spans="1:11" ht="22.5" x14ac:dyDescent="0.25">
      <c r="A2512" s="206">
        <v>26</v>
      </c>
      <c r="B2512" s="233" t="s">
        <v>4116</v>
      </c>
      <c r="C2512" s="234" t="s">
        <v>2027</v>
      </c>
      <c r="D2512" s="90">
        <v>0</v>
      </c>
      <c r="E2512" s="90">
        <v>0</v>
      </c>
      <c r="F2512" s="218">
        <v>0</v>
      </c>
      <c r="G2512" s="219">
        <v>2000000</v>
      </c>
      <c r="H2512" s="279"/>
      <c r="I2512" s="276" t="s">
        <v>4631</v>
      </c>
      <c r="J2512" s="92">
        <v>0</v>
      </c>
      <c r="K2512" s="206"/>
    </row>
    <row r="2513" spans="1:11" ht="22.5" x14ac:dyDescent="0.25">
      <c r="A2513" s="206">
        <v>27</v>
      </c>
      <c r="B2513" s="233" t="s">
        <v>4117</v>
      </c>
      <c r="C2513" s="234" t="s">
        <v>2028</v>
      </c>
      <c r="D2513" s="90">
        <v>0</v>
      </c>
      <c r="E2513" s="90">
        <v>0</v>
      </c>
      <c r="F2513" s="218">
        <v>0</v>
      </c>
      <c r="G2513" s="219">
        <v>71000000</v>
      </c>
      <c r="H2513" s="279"/>
      <c r="I2513" s="276" t="s">
        <v>4631</v>
      </c>
      <c r="J2513" s="92">
        <v>0</v>
      </c>
      <c r="K2513" s="206"/>
    </row>
    <row r="2514" spans="1:11" x14ac:dyDescent="0.25">
      <c r="A2514" s="208" t="s">
        <v>294</v>
      </c>
      <c r="B2514" s="52"/>
      <c r="C2514" s="237"/>
      <c r="D2514" s="96">
        <v>0</v>
      </c>
      <c r="E2514" s="93">
        <v>305796000</v>
      </c>
      <c r="F2514" s="281">
        <v>904100000</v>
      </c>
      <c r="G2514" s="281">
        <v>1901000000</v>
      </c>
      <c r="H2514" s="279"/>
      <c r="I2514" s="276"/>
      <c r="J2514" s="94"/>
      <c r="K2514" s="391"/>
    </row>
    <row r="2515" spans="1:11" x14ac:dyDescent="0.25">
      <c r="A2515" s="270"/>
      <c r="B2515" s="235" t="s">
        <v>295</v>
      </c>
      <c r="C2515" s="236"/>
      <c r="D2515" s="86"/>
      <c r="E2515" s="86"/>
      <c r="F2515" s="277"/>
      <c r="G2515" s="277"/>
      <c r="H2515" s="279"/>
      <c r="I2515" s="276"/>
      <c r="J2515" s="86"/>
      <c r="K2515" s="390"/>
    </row>
    <row r="2516" spans="1:11" x14ac:dyDescent="0.25">
      <c r="A2516" s="208" t="s">
        <v>294</v>
      </c>
      <c r="B2516" s="52"/>
      <c r="C2516" s="237"/>
      <c r="D2516" s="95"/>
      <c r="E2516" s="95"/>
      <c r="F2516" s="220"/>
      <c r="G2516" s="282">
        <v>0</v>
      </c>
      <c r="H2516" s="279"/>
      <c r="I2516" s="276"/>
      <c r="J2516" s="97"/>
      <c r="K2516" s="207"/>
    </row>
    <row r="2517" spans="1:11" ht="21" x14ac:dyDescent="0.25">
      <c r="A2517" s="208" t="s">
        <v>296</v>
      </c>
      <c r="B2517" s="52"/>
      <c r="C2517" s="237"/>
      <c r="D2517" s="87">
        <v>0</v>
      </c>
      <c r="E2517" s="88">
        <v>305796000</v>
      </c>
      <c r="F2517" s="278">
        <v>904100000</v>
      </c>
      <c r="G2517" s="278">
        <v>1901000000</v>
      </c>
      <c r="H2517" s="279"/>
      <c r="I2517" s="276"/>
      <c r="J2517" s="97"/>
      <c r="K2517" s="207"/>
    </row>
    <row r="2518" spans="1:11" x14ac:dyDescent="0.25">
      <c r="A2518" s="269">
        <v>121</v>
      </c>
      <c r="B2518" s="589" t="s">
        <v>2029</v>
      </c>
      <c r="C2518" s="590"/>
      <c r="D2518" s="590"/>
      <c r="E2518" s="590"/>
      <c r="F2518" s="590"/>
      <c r="G2518" s="591"/>
      <c r="H2518" s="279"/>
      <c r="I2518" s="276"/>
      <c r="J2518" s="85"/>
      <c r="K2518" s="389"/>
    </row>
    <row r="2519" spans="1:11" x14ac:dyDescent="0.25">
      <c r="A2519" s="270"/>
      <c r="B2519" s="592" t="s">
        <v>255</v>
      </c>
      <c r="C2519" s="615"/>
      <c r="D2519" s="615"/>
      <c r="E2519" s="615"/>
      <c r="F2519" s="615"/>
      <c r="G2519" s="593"/>
      <c r="H2519" s="279"/>
      <c r="I2519" s="276"/>
      <c r="J2519" s="86"/>
      <c r="K2519" s="390"/>
    </row>
    <row r="2520" spans="1:11" x14ac:dyDescent="0.25">
      <c r="A2520" s="271"/>
      <c r="B2520" s="231" t="s">
        <v>4118</v>
      </c>
      <c r="C2520" s="232" t="s">
        <v>265</v>
      </c>
      <c r="D2520" s="87">
        <v>0</v>
      </c>
      <c r="E2520" s="88">
        <v>996666.66</v>
      </c>
      <c r="F2520" s="278">
        <v>1900000</v>
      </c>
      <c r="G2520" s="278">
        <v>1500000</v>
      </c>
      <c r="H2520" s="279"/>
      <c r="I2520" s="276"/>
      <c r="J2520" s="85"/>
      <c r="K2520" s="389"/>
    </row>
    <row r="2521" spans="1:11" ht="22.5" x14ac:dyDescent="0.25">
      <c r="A2521" s="206">
        <v>1</v>
      </c>
      <c r="B2521" s="233" t="s">
        <v>4119</v>
      </c>
      <c r="C2521" s="234" t="s">
        <v>2030</v>
      </c>
      <c r="D2521" s="90">
        <v>0</v>
      </c>
      <c r="E2521" s="91">
        <v>327777.77</v>
      </c>
      <c r="F2521" s="219">
        <v>500000</v>
      </c>
      <c r="G2521" s="219">
        <v>650000</v>
      </c>
      <c r="H2521" s="279"/>
      <c r="I2521" s="276" t="s">
        <v>4631</v>
      </c>
      <c r="J2521" s="92">
        <v>0</v>
      </c>
      <c r="K2521" s="206"/>
    </row>
    <row r="2522" spans="1:11" x14ac:dyDescent="0.25">
      <c r="A2522" s="206">
        <v>2</v>
      </c>
      <c r="B2522" s="233" t="s">
        <v>4120</v>
      </c>
      <c r="C2522" s="234" t="s">
        <v>2031</v>
      </c>
      <c r="D2522" s="90">
        <v>0</v>
      </c>
      <c r="E2522" s="91">
        <v>283333.33</v>
      </c>
      <c r="F2522" s="219">
        <v>300000</v>
      </c>
      <c r="G2522" s="218">
        <v>0</v>
      </c>
      <c r="H2522" s="279"/>
      <c r="I2522" s="276" t="s">
        <v>6044</v>
      </c>
      <c r="J2522" s="92">
        <v>0</v>
      </c>
      <c r="K2522" s="206"/>
    </row>
    <row r="2523" spans="1:11" ht="22.5" x14ac:dyDescent="0.25">
      <c r="A2523" s="206">
        <v>3</v>
      </c>
      <c r="B2523" s="233" t="s">
        <v>4121</v>
      </c>
      <c r="C2523" s="234" t="s">
        <v>2032</v>
      </c>
      <c r="D2523" s="90">
        <v>0</v>
      </c>
      <c r="E2523" s="91">
        <v>385555.56</v>
      </c>
      <c r="F2523" s="219">
        <v>500000</v>
      </c>
      <c r="G2523" s="219">
        <v>500000</v>
      </c>
      <c r="H2523" s="279"/>
      <c r="I2523" s="276" t="s">
        <v>4631</v>
      </c>
      <c r="J2523" s="92">
        <v>0</v>
      </c>
      <c r="K2523" s="206"/>
    </row>
    <row r="2524" spans="1:11" x14ac:dyDescent="0.25">
      <c r="A2524" s="206">
        <v>4</v>
      </c>
      <c r="B2524" s="233" t="s">
        <v>4122</v>
      </c>
      <c r="C2524" s="234" t="s">
        <v>2033</v>
      </c>
      <c r="D2524" s="90">
        <v>0</v>
      </c>
      <c r="E2524" s="90">
        <v>0</v>
      </c>
      <c r="F2524" s="219">
        <v>350000</v>
      </c>
      <c r="G2524" s="218">
        <v>0</v>
      </c>
      <c r="H2524" s="279"/>
      <c r="I2524" s="276" t="s">
        <v>6044</v>
      </c>
      <c r="J2524" s="92">
        <v>0</v>
      </c>
      <c r="K2524" s="206"/>
    </row>
    <row r="2525" spans="1:11" ht="22.5" x14ac:dyDescent="0.25">
      <c r="A2525" s="206">
        <v>5</v>
      </c>
      <c r="B2525" s="233" t="s">
        <v>4123</v>
      </c>
      <c r="C2525" s="234" t="s">
        <v>1918</v>
      </c>
      <c r="D2525" s="90">
        <v>0</v>
      </c>
      <c r="E2525" s="90">
        <v>0</v>
      </c>
      <c r="F2525" s="219">
        <v>250000</v>
      </c>
      <c r="G2525" s="219">
        <v>350000</v>
      </c>
      <c r="H2525" s="279"/>
      <c r="I2525" s="276" t="s">
        <v>4631</v>
      </c>
      <c r="J2525" s="92">
        <v>0</v>
      </c>
      <c r="K2525" s="206"/>
    </row>
    <row r="2526" spans="1:11" ht="22.5" x14ac:dyDescent="0.25">
      <c r="A2526" s="271"/>
      <c r="B2526" s="231" t="s">
        <v>4124</v>
      </c>
      <c r="C2526" s="232" t="s">
        <v>283</v>
      </c>
      <c r="D2526" s="87">
        <v>0</v>
      </c>
      <c r="E2526" s="87">
        <v>0</v>
      </c>
      <c r="F2526" s="278">
        <v>300000</v>
      </c>
      <c r="G2526" s="278">
        <v>500000</v>
      </c>
      <c r="H2526" s="279"/>
      <c r="I2526" s="276" t="s">
        <v>4631</v>
      </c>
      <c r="J2526" s="85"/>
      <c r="K2526" s="389"/>
    </row>
    <row r="2527" spans="1:11" ht="22.5" x14ac:dyDescent="0.25">
      <c r="A2527" s="206">
        <v>6</v>
      </c>
      <c r="B2527" s="233" t="s">
        <v>4125</v>
      </c>
      <c r="C2527" s="234" t="s">
        <v>301</v>
      </c>
      <c r="D2527" s="90">
        <v>0</v>
      </c>
      <c r="E2527" s="90">
        <v>0</v>
      </c>
      <c r="F2527" s="219">
        <v>300000</v>
      </c>
      <c r="G2527" s="219">
        <v>500000</v>
      </c>
      <c r="H2527" s="279"/>
      <c r="I2527" s="276" t="s">
        <v>4631</v>
      </c>
      <c r="J2527" s="92">
        <v>0</v>
      </c>
      <c r="K2527" s="206"/>
    </row>
    <row r="2528" spans="1:11" x14ac:dyDescent="0.25">
      <c r="A2528" s="208" t="s">
        <v>294</v>
      </c>
      <c r="B2528" s="52"/>
      <c r="C2528" s="237"/>
      <c r="D2528" s="96">
        <v>0</v>
      </c>
      <c r="E2528" s="93">
        <v>996666.66</v>
      </c>
      <c r="F2528" s="281">
        <v>2200000</v>
      </c>
      <c r="G2528" s="281">
        <v>2000000</v>
      </c>
      <c r="H2528" s="279"/>
      <c r="I2528" s="276"/>
      <c r="J2528" s="94"/>
      <c r="K2528" s="391"/>
    </row>
    <row r="2529" spans="1:11" x14ac:dyDescent="0.25">
      <c r="A2529" s="270"/>
      <c r="B2529" s="235" t="s">
        <v>295</v>
      </c>
      <c r="C2529" s="236"/>
      <c r="D2529" s="86"/>
      <c r="E2529" s="86"/>
      <c r="F2529" s="277"/>
      <c r="G2529" s="277"/>
      <c r="H2529" s="279"/>
      <c r="I2529" s="276"/>
      <c r="J2529" s="86"/>
      <c r="K2529" s="390"/>
    </row>
    <row r="2530" spans="1:11" x14ac:dyDescent="0.25">
      <c r="A2530" s="208" t="s">
        <v>294</v>
      </c>
      <c r="B2530" s="52"/>
      <c r="C2530" s="237"/>
      <c r="D2530" s="95"/>
      <c r="E2530" s="95"/>
      <c r="F2530" s="220"/>
      <c r="G2530" s="282">
        <v>0</v>
      </c>
      <c r="H2530" s="279"/>
      <c r="I2530" s="276"/>
      <c r="J2530" s="97"/>
      <c r="K2530" s="207"/>
    </row>
    <row r="2531" spans="1:11" ht="21" x14ac:dyDescent="0.25">
      <c r="A2531" s="208" t="s">
        <v>296</v>
      </c>
      <c r="B2531" s="52"/>
      <c r="C2531" s="237"/>
      <c r="D2531" s="87">
        <v>0</v>
      </c>
      <c r="E2531" s="88">
        <v>996666.66</v>
      </c>
      <c r="F2531" s="278">
        <v>2200000</v>
      </c>
      <c r="G2531" s="278">
        <v>2000000</v>
      </c>
      <c r="H2531" s="279"/>
      <c r="I2531" s="276"/>
      <c r="J2531" s="97"/>
      <c r="K2531" s="207"/>
    </row>
    <row r="2532" spans="1:11" x14ac:dyDescent="0.25">
      <c r="A2532" s="269">
        <v>122</v>
      </c>
      <c r="B2532" s="589" t="s">
        <v>2034</v>
      </c>
      <c r="C2532" s="590"/>
      <c r="D2532" s="590"/>
      <c r="E2532" s="590"/>
      <c r="F2532" s="590"/>
      <c r="G2532" s="591"/>
      <c r="H2532" s="279"/>
      <c r="I2532" s="276"/>
      <c r="J2532" s="85"/>
      <c r="K2532" s="389"/>
    </row>
    <row r="2533" spans="1:11" x14ac:dyDescent="0.25">
      <c r="A2533" s="270"/>
      <c r="B2533" s="592" t="s">
        <v>255</v>
      </c>
      <c r="C2533" s="615"/>
      <c r="D2533" s="615"/>
      <c r="E2533" s="615"/>
      <c r="F2533" s="615"/>
      <c r="G2533" s="593"/>
      <c r="H2533" s="279"/>
      <c r="I2533" s="276"/>
      <c r="J2533" s="86"/>
      <c r="K2533" s="390"/>
    </row>
    <row r="2534" spans="1:11" x14ac:dyDescent="0.25">
      <c r="A2534" s="271"/>
      <c r="B2534" s="231" t="s">
        <v>4126</v>
      </c>
      <c r="C2534" s="232" t="s">
        <v>2035</v>
      </c>
      <c r="D2534" s="87">
        <v>0</v>
      </c>
      <c r="E2534" s="87">
        <v>0</v>
      </c>
      <c r="F2534" s="278">
        <v>13500000</v>
      </c>
      <c r="G2534" s="278">
        <v>14500000</v>
      </c>
      <c r="H2534" s="279"/>
      <c r="I2534" s="276"/>
      <c r="J2534" s="85"/>
      <c r="K2534" s="389"/>
    </row>
    <row r="2535" spans="1:11" ht="22.5" x14ac:dyDescent="0.25">
      <c r="A2535" s="206">
        <v>1</v>
      </c>
      <c r="B2535" s="233" t="s">
        <v>4127</v>
      </c>
      <c r="C2535" s="234" t="s">
        <v>2036</v>
      </c>
      <c r="D2535" s="90">
        <v>0</v>
      </c>
      <c r="E2535" s="90">
        <v>0</v>
      </c>
      <c r="F2535" s="219">
        <v>10000000</v>
      </c>
      <c r="G2535" s="219">
        <v>2000000</v>
      </c>
      <c r="H2535" s="279"/>
      <c r="I2535" s="276" t="s">
        <v>4631</v>
      </c>
      <c r="J2535" s="92">
        <v>0</v>
      </c>
      <c r="K2535" s="206"/>
    </row>
    <row r="2536" spans="1:11" ht="22.5" x14ac:dyDescent="0.25">
      <c r="A2536" s="206">
        <v>2</v>
      </c>
      <c r="B2536" s="233" t="s">
        <v>4128</v>
      </c>
      <c r="C2536" s="234" t="s">
        <v>2037</v>
      </c>
      <c r="D2536" s="90">
        <v>0</v>
      </c>
      <c r="E2536" s="90">
        <v>0</v>
      </c>
      <c r="F2536" s="219">
        <v>1500000</v>
      </c>
      <c r="G2536" s="219">
        <v>500000</v>
      </c>
      <c r="H2536" s="279"/>
      <c r="I2536" s="276" t="s">
        <v>4631</v>
      </c>
      <c r="J2536" s="92">
        <v>0</v>
      </c>
      <c r="K2536" s="206"/>
    </row>
    <row r="2537" spans="1:11" ht="22.5" x14ac:dyDescent="0.25">
      <c r="A2537" s="206">
        <v>3</v>
      </c>
      <c r="B2537" s="233" t="s">
        <v>4129</v>
      </c>
      <c r="C2537" s="234" t="s">
        <v>2038</v>
      </c>
      <c r="D2537" s="90">
        <v>0</v>
      </c>
      <c r="E2537" s="90">
        <v>0</v>
      </c>
      <c r="F2537" s="218">
        <v>0</v>
      </c>
      <c r="G2537" s="219">
        <v>1000000</v>
      </c>
      <c r="H2537" s="279"/>
      <c r="I2537" s="276" t="s">
        <v>4631</v>
      </c>
      <c r="J2537" s="92">
        <v>0</v>
      </c>
      <c r="K2537" s="206"/>
    </row>
    <row r="2538" spans="1:11" ht="56.25" x14ac:dyDescent="0.25">
      <c r="A2538" s="206">
        <v>4</v>
      </c>
      <c r="B2538" s="233" t="s">
        <v>4130</v>
      </c>
      <c r="C2538" s="234" t="s">
        <v>2039</v>
      </c>
      <c r="D2538" s="90">
        <v>0</v>
      </c>
      <c r="E2538" s="90">
        <v>0</v>
      </c>
      <c r="F2538" s="219">
        <v>2000000</v>
      </c>
      <c r="G2538" s="218">
        <v>0</v>
      </c>
      <c r="H2538" s="279"/>
      <c r="I2538" s="276" t="s">
        <v>6044</v>
      </c>
      <c r="J2538" s="92">
        <v>0</v>
      </c>
      <c r="K2538" s="206"/>
    </row>
    <row r="2539" spans="1:11" ht="22.5" x14ac:dyDescent="0.25">
      <c r="A2539" s="206">
        <v>7</v>
      </c>
      <c r="B2539" s="233" t="s">
        <v>4131</v>
      </c>
      <c r="C2539" s="234" t="s">
        <v>2040</v>
      </c>
      <c r="D2539" s="90">
        <v>0</v>
      </c>
      <c r="E2539" s="90">
        <v>0</v>
      </c>
      <c r="F2539" s="218">
        <v>0</v>
      </c>
      <c r="G2539" s="219">
        <v>3000000</v>
      </c>
      <c r="H2539" s="279"/>
      <c r="I2539" s="276" t="s">
        <v>4631</v>
      </c>
      <c r="J2539" s="92">
        <v>0</v>
      </c>
      <c r="K2539" s="206"/>
    </row>
    <row r="2540" spans="1:11" ht="22.5" x14ac:dyDescent="0.25">
      <c r="A2540" s="206">
        <v>8</v>
      </c>
      <c r="B2540" s="233" t="s">
        <v>4132</v>
      </c>
      <c r="C2540" s="234" t="s">
        <v>2041</v>
      </c>
      <c r="D2540" s="90">
        <v>0</v>
      </c>
      <c r="E2540" s="90">
        <v>0</v>
      </c>
      <c r="F2540" s="218">
        <v>0</v>
      </c>
      <c r="G2540" s="219">
        <v>3000000</v>
      </c>
      <c r="H2540" s="279"/>
      <c r="I2540" s="276" t="s">
        <v>4631</v>
      </c>
      <c r="J2540" s="92">
        <v>0</v>
      </c>
      <c r="K2540" s="206"/>
    </row>
    <row r="2541" spans="1:11" ht="33.75" x14ac:dyDescent="0.25">
      <c r="A2541" s="206">
        <v>9</v>
      </c>
      <c r="B2541" s="233" t="s">
        <v>4133</v>
      </c>
      <c r="C2541" s="234" t="s">
        <v>2042</v>
      </c>
      <c r="D2541" s="90">
        <v>0</v>
      </c>
      <c r="E2541" s="90">
        <v>0</v>
      </c>
      <c r="F2541" s="218">
        <v>0</v>
      </c>
      <c r="G2541" s="219">
        <v>5000000</v>
      </c>
      <c r="H2541" s="279"/>
      <c r="I2541" s="276" t="s">
        <v>4631</v>
      </c>
      <c r="J2541" s="92">
        <v>0</v>
      </c>
      <c r="K2541" s="206"/>
    </row>
    <row r="2542" spans="1:11" ht="22.5" x14ac:dyDescent="0.25">
      <c r="A2542" s="271"/>
      <c r="B2542" s="231" t="s">
        <v>4134</v>
      </c>
      <c r="C2542" s="232" t="s">
        <v>345</v>
      </c>
      <c r="D2542" s="87">
        <v>0</v>
      </c>
      <c r="E2542" s="87">
        <v>0</v>
      </c>
      <c r="F2542" s="280">
        <v>0</v>
      </c>
      <c r="G2542" s="278">
        <v>2000000</v>
      </c>
      <c r="H2542" s="279"/>
      <c r="I2542" s="276" t="s">
        <v>4631</v>
      </c>
      <c r="J2542" s="85"/>
      <c r="K2542" s="389"/>
    </row>
    <row r="2543" spans="1:11" ht="22.5" x14ac:dyDescent="0.25">
      <c r="A2543" s="206">
        <v>10</v>
      </c>
      <c r="B2543" s="233" t="s">
        <v>4135</v>
      </c>
      <c r="C2543" s="234" t="s">
        <v>2043</v>
      </c>
      <c r="D2543" s="90">
        <v>0</v>
      </c>
      <c r="E2543" s="90">
        <v>0</v>
      </c>
      <c r="F2543" s="218">
        <v>0</v>
      </c>
      <c r="G2543" s="219">
        <v>2000000</v>
      </c>
      <c r="H2543" s="279"/>
      <c r="I2543" s="276" t="s">
        <v>4631</v>
      </c>
      <c r="J2543" s="92">
        <v>0</v>
      </c>
      <c r="K2543" s="206"/>
    </row>
    <row r="2544" spans="1:11" ht="22.5" x14ac:dyDescent="0.25">
      <c r="A2544" s="271"/>
      <c r="B2544" s="231" t="s">
        <v>4136</v>
      </c>
      <c r="C2544" s="232" t="s">
        <v>2044</v>
      </c>
      <c r="D2544" s="87">
        <v>0</v>
      </c>
      <c r="E2544" s="87">
        <v>0</v>
      </c>
      <c r="F2544" s="278">
        <v>3900000</v>
      </c>
      <c r="G2544" s="278">
        <v>2000000</v>
      </c>
      <c r="H2544" s="279"/>
      <c r="I2544" s="276" t="s">
        <v>4631</v>
      </c>
      <c r="J2544" s="85"/>
      <c r="K2544" s="389"/>
    </row>
    <row r="2545" spans="1:11" ht="22.5" x14ac:dyDescent="0.25">
      <c r="A2545" s="206">
        <v>13</v>
      </c>
      <c r="B2545" s="233" t="s">
        <v>4137</v>
      </c>
      <c r="C2545" s="234" t="s">
        <v>2045</v>
      </c>
      <c r="D2545" s="90">
        <v>0</v>
      </c>
      <c r="E2545" s="90">
        <v>0</v>
      </c>
      <c r="F2545" s="219">
        <v>2200000</v>
      </c>
      <c r="G2545" s="219">
        <v>800000</v>
      </c>
      <c r="H2545" s="279"/>
      <c r="I2545" s="276" t="s">
        <v>4631</v>
      </c>
      <c r="J2545" s="92">
        <v>0</v>
      </c>
      <c r="K2545" s="206"/>
    </row>
    <row r="2546" spans="1:11" ht="22.5" x14ac:dyDescent="0.25">
      <c r="A2546" s="206">
        <v>14</v>
      </c>
      <c r="B2546" s="233" t="s">
        <v>4138</v>
      </c>
      <c r="C2546" s="234" t="s">
        <v>2046</v>
      </c>
      <c r="D2546" s="90">
        <v>0</v>
      </c>
      <c r="E2546" s="90">
        <v>0</v>
      </c>
      <c r="F2546" s="219">
        <v>500000</v>
      </c>
      <c r="G2546" s="219">
        <v>500000</v>
      </c>
      <c r="H2546" s="279"/>
      <c r="I2546" s="276" t="s">
        <v>4631</v>
      </c>
      <c r="J2546" s="92">
        <v>0</v>
      </c>
      <c r="K2546" s="206"/>
    </row>
    <row r="2547" spans="1:11" ht="22.5" x14ac:dyDescent="0.25">
      <c r="A2547" s="206">
        <v>15</v>
      </c>
      <c r="B2547" s="233" t="s">
        <v>4139</v>
      </c>
      <c r="C2547" s="234" t="s">
        <v>1583</v>
      </c>
      <c r="D2547" s="90">
        <v>0</v>
      </c>
      <c r="E2547" s="90">
        <v>0</v>
      </c>
      <c r="F2547" s="219">
        <v>200000</v>
      </c>
      <c r="G2547" s="219">
        <v>200000</v>
      </c>
      <c r="H2547" s="279"/>
      <c r="I2547" s="276" t="s">
        <v>4631</v>
      </c>
      <c r="J2547" s="92">
        <v>0</v>
      </c>
      <c r="K2547" s="206"/>
    </row>
    <row r="2548" spans="1:11" ht="22.5" x14ac:dyDescent="0.25">
      <c r="A2548" s="206">
        <v>16</v>
      </c>
      <c r="B2548" s="233" t="s">
        <v>4140</v>
      </c>
      <c r="C2548" s="234" t="s">
        <v>1266</v>
      </c>
      <c r="D2548" s="90">
        <v>0</v>
      </c>
      <c r="E2548" s="90">
        <v>0</v>
      </c>
      <c r="F2548" s="219">
        <v>1000000</v>
      </c>
      <c r="G2548" s="219">
        <v>500000</v>
      </c>
      <c r="H2548" s="279"/>
      <c r="I2548" s="276" t="s">
        <v>4631</v>
      </c>
      <c r="J2548" s="92">
        <v>0</v>
      </c>
      <c r="K2548" s="206"/>
    </row>
    <row r="2549" spans="1:11" ht="22.5" x14ac:dyDescent="0.25">
      <c r="A2549" s="271"/>
      <c r="B2549" s="231" t="s">
        <v>4141</v>
      </c>
      <c r="C2549" s="232" t="s">
        <v>2047</v>
      </c>
      <c r="D2549" s="87">
        <v>0</v>
      </c>
      <c r="E2549" s="87">
        <v>0</v>
      </c>
      <c r="F2549" s="278">
        <v>4450000</v>
      </c>
      <c r="G2549" s="278">
        <v>2000000</v>
      </c>
      <c r="H2549" s="279"/>
      <c r="I2549" s="276" t="s">
        <v>4631</v>
      </c>
      <c r="J2549" s="85"/>
      <c r="K2549" s="389"/>
    </row>
    <row r="2550" spans="1:11" ht="22.5" x14ac:dyDescent="0.25">
      <c r="A2550" s="206">
        <v>17</v>
      </c>
      <c r="B2550" s="233" t="s">
        <v>4142</v>
      </c>
      <c r="C2550" s="234" t="s">
        <v>2048</v>
      </c>
      <c r="D2550" s="90">
        <v>0</v>
      </c>
      <c r="E2550" s="90">
        <v>0</v>
      </c>
      <c r="F2550" s="219">
        <v>2500000</v>
      </c>
      <c r="G2550" s="219">
        <v>1000000</v>
      </c>
      <c r="H2550" s="279"/>
      <c r="I2550" s="276" t="s">
        <v>4631</v>
      </c>
      <c r="J2550" s="92">
        <v>0</v>
      </c>
      <c r="K2550" s="206"/>
    </row>
    <row r="2551" spans="1:11" ht="22.5" x14ac:dyDescent="0.25">
      <c r="A2551" s="206">
        <v>18</v>
      </c>
      <c r="B2551" s="233" t="s">
        <v>4143</v>
      </c>
      <c r="C2551" s="234" t="s">
        <v>2049</v>
      </c>
      <c r="D2551" s="90">
        <v>0</v>
      </c>
      <c r="E2551" s="90">
        <v>0</v>
      </c>
      <c r="F2551" s="219">
        <v>1000000</v>
      </c>
      <c r="G2551" s="219">
        <v>500000</v>
      </c>
      <c r="H2551" s="279"/>
      <c r="I2551" s="276" t="s">
        <v>4631</v>
      </c>
      <c r="J2551" s="92">
        <v>0</v>
      </c>
      <c r="K2551" s="206"/>
    </row>
    <row r="2552" spans="1:11" ht="22.5" x14ac:dyDescent="0.25">
      <c r="A2552" s="206">
        <v>19</v>
      </c>
      <c r="B2552" s="233" t="s">
        <v>4144</v>
      </c>
      <c r="C2552" s="234" t="s">
        <v>2050</v>
      </c>
      <c r="D2552" s="90">
        <v>0</v>
      </c>
      <c r="E2552" s="90">
        <v>0</v>
      </c>
      <c r="F2552" s="219">
        <v>950000</v>
      </c>
      <c r="G2552" s="219">
        <v>500000</v>
      </c>
      <c r="H2552" s="279"/>
      <c r="I2552" s="276" t="s">
        <v>4631</v>
      </c>
      <c r="J2552" s="92">
        <v>0</v>
      </c>
      <c r="K2552" s="206"/>
    </row>
    <row r="2553" spans="1:11" x14ac:dyDescent="0.25">
      <c r="A2553" s="206">
        <v>20</v>
      </c>
      <c r="B2553" s="233" t="s">
        <v>4145</v>
      </c>
      <c r="C2553" s="234" t="s">
        <v>2051</v>
      </c>
      <c r="D2553" s="90">
        <v>0</v>
      </c>
      <c r="E2553" s="90">
        <v>0</v>
      </c>
      <c r="F2553" s="218">
        <v>0</v>
      </c>
      <c r="G2553" s="218">
        <v>0</v>
      </c>
      <c r="H2553" s="279"/>
      <c r="I2553" s="276"/>
      <c r="J2553" s="92">
        <v>0</v>
      </c>
      <c r="K2553" s="206"/>
    </row>
    <row r="2554" spans="1:11" x14ac:dyDescent="0.25">
      <c r="A2554" s="271"/>
      <c r="B2554" s="231" t="s">
        <v>4146</v>
      </c>
      <c r="C2554" s="232" t="s">
        <v>2052</v>
      </c>
      <c r="D2554" s="87">
        <v>0</v>
      </c>
      <c r="E2554" s="87">
        <v>0</v>
      </c>
      <c r="F2554" s="278">
        <v>2000000</v>
      </c>
      <c r="G2554" s="280">
        <v>0</v>
      </c>
      <c r="H2554" s="279"/>
      <c r="I2554" s="276"/>
      <c r="J2554" s="85"/>
      <c r="K2554" s="389"/>
    </row>
    <row r="2555" spans="1:11" ht="22.5" x14ac:dyDescent="0.25">
      <c r="A2555" s="206">
        <v>21</v>
      </c>
      <c r="B2555" s="233" t="s">
        <v>4147</v>
      </c>
      <c r="C2555" s="234" t="s">
        <v>2053</v>
      </c>
      <c r="D2555" s="90">
        <v>0</v>
      </c>
      <c r="E2555" s="90">
        <v>0</v>
      </c>
      <c r="F2555" s="219">
        <v>2000000</v>
      </c>
      <c r="G2555" s="218">
        <v>0</v>
      </c>
      <c r="H2555" s="279"/>
      <c r="I2555" s="276" t="s">
        <v>6050</v>
      </c>
      <c r="J2555" s="92">
        <v>0</v>
      </c>
      <c r="K2555" s="206"/>
    </row>
    <row r="2556" spans="1:11" x14ac:dyDescent="0.25">
      <c r="A2556" s="271"/>
      <c r="B2556" s="231" t="s">
        <v>4148</v>
      </c>
      <c r="C2556" s="232" t="s">
        <v>655</v>
      </c>
      <c r="D2556" s="87">
        <v>0</v>
      </c>
      <c r="E2556" s="88">
        <v>1386224</v>
      </c>
      <c r="F2556" s="278">
        <v>5000000</v>
      </c>
      <c r="G2556" s="278">
        <v>2500000</v>
      </c>
      <c r="H2556" s="279"/>
      <c r="I2556" s="276"/>
      <c r="J2556" s="85"/>
      <c r="K2556" s="389"/>
    </row>
    <row r="2557" spans="1:11" ht="22.5" x14ac:dyDescent="0.25">
      <c r="A2557" s="206">
        <v>26</v>
      </c>
      <c r="B2557" s="233" t="s">
        <v>4149</v>
      </c>
      <c r="C2557" s="234" t="s">
        <v>342</v>
      </c>
      <c r="D2557" s="90">
        <v>0</v>
      </c>
      <c r="E2557" s="91">
        <v>1386224</v>
      </c>
      <c r="F2557" s="219">
        <v>5000000</v>
      </c>
      <c r="G2557" s="219">
        <v>2500000</v>
      </c>
      <c r="H2557" s="279"/>
      <c r="I2557" s="276" t="s">
        <v>4631</v>
      </c>
      <c r="J2557" s="92">
        <v>0</v>
      </c>
      <c r="K2557" s="206"/>
    </row>
    <row r="2558" spans="1:11" x14ac:dyDescent="0.25">
      <c r="A2558" s="271"/>
      <c r="B2558" s="231" t="s">
        <v>4150</v>
      </c>
      <c r="C2558" s="232" t="s">
        <v>2054</v>
      </c>
      <c r="D2558" s="87">
        <v>0</v>
      </c>
      <c r="E2558" s="87">
        <v>0</v>
      </c>
      <c r="F2558" s="278">
        <v>30000000</v>
      </c>
      <c r="G2558" s="278">
        <v>15000000</v>
      </c>
      <c r="H2558" s="279"/>
      <c r="I2558" s="276"/>
      <c r="J2558" s="85"/>
      <c r="K2558" s="389"/>
    </row>
    <row r="2559" spans="1:11" ht="22.5" x14ac:dyDescent="0.25">
      <c r="A2559" s="206">
        <v>27</v>
      </c>
      <c r="B2559" s="233" t="s">
        <v>4151</v>
      </c>
      <c r="C2559" s="234" t="s">
        <v>2054</v>
      </c>
      <c r="D2559" s="90">
        <v>0</v>
      </c>
      <c r="E2559" s="90">
        <v>0</v>
      </c>
      <c r="F2559" s="219">
        <v>30000000</v>
      </c>
      <c r="G2559" s="219">
        <v>15000000</v>
      </c>
      <c r="H2559" s="279"/>
      <c r="I2559" s="276" t="s">
        <v>4631</v>
      </c>
      <c r="J2559" s="92">
        <v>0</v>
      </c>
      <c r="K2559" s="206"/>
    </row>
    <row r="2560" spans="1:11" x14ac:dyDescent="0.25">
      <c r="A2560" s="208" t="s">
        <v>294</v>
      </c>
      <c r="B2560" s="52"/>
      <c r="C2560" s="237"/>
      <c r="D2560" s="96">
        <v>0</v>
      </c>
      <c r="E2560" s="93">
        <v>1386224</v>
      </c>
      <c r="F2560" s="281">
        <v>58850000</v>
      </c>
      <c r="G2560" s="281">
        <v>38000000</v>
      </c>
      <c r="H2560" s="279"/>
      <c r="I2560" s="276"/>
      <c r="J2560" s="94"/>
      <c r="K2560" s="391"/>
    </row>
    <row r="2561" spans="1:11" x14ac:dyDescent="0.25">
      <c r="A2561" s="270"/>
      <c r="B2561" s="235" t="s">
        <v>295</v>
      </c>
      <c r="C2561" s="236"/>
      <c r="D2561" s="86"/>
      <c r="E2561" s="86"/>
      <c r="F2561" s="277"/>
      <c r="G2561" s="277"/>
      <c r="H2561" s="279"/>
      <c r="I2561" s="276"/>
      <c r="J2561" s="86"/>
      <c r="K2561" s="390"/>
    </row>
    <row r="2562" spans="1:11" x14ac:dyDescent="0.25">
      <c r="A2562" s="208" t="s">
        <v>294</v>
      </c>
      <c r="B2562" s="52"/>
      <c r="C2562" s="237"/>
      <c r="D2562" s="95"/>
      <c r="E2562" s="95"/>
      <c r="F2562" s="220"/>
      <c r="G2562" s="282">
        <v>0</v>
      </c>
      <c r="H2562" s="279"/>
      <c r="I2562" s="276"/>
      <c r="J2562" s="97"/>
      <c r="K2562" s="207"/>
    </row>
    <row r="2563" spans="1:11" ht="21" x14ac:dyDescent="0.25">
      <c r="A2563" s="208" t="s">
        <v>296</v>
      </c>
      <c r="B2563" s="52"/>
      <c r="C2563" s="237"/>
      <c r="D2563" s="87">
        <v>0</v>
      </c>
      <c r="E2563" s="88">
        <v>1386224</v>
      </c>
      <c r="F2563" s="278">
        <v>58850000</v>
      </c>
      <c r="G2563" s="278">
        <v>38000000</v>
      </c>
      <c r="H2563" s="279"/>
      <c r="I2563" s="276"/>
      <c r="J2563" s="97"/>
      <c r="K2563" s="207"/>
    </row>
    <row r="2564" spans="1:11" x14ac:dyDescent="0.25">
      <c r="A2564" s="269">
        <v>123</v>
      </c>
      <c r="B2564" s="589" t="s">
        <v>2055</v>
      </c>
      <c r="C2564" s="590"/>
      <c r="D2564" s="590"/>
      <c r="E2564" s="590"/>
      <c r="F2564" s="590"/>
      <c r="G2564" s="590"/>
      <c r="H2564" s="590"/>
      <c r="I2564" s="591"/>
      <c r="J2564" s="85"/>
      <c r="K2564" s="389"/>
    </row>
    <row r="2565" spans="1:11" ht="22.9" customHeight="1" x14ac:dyDescent="0.25">
      <c r="A2565" s="270"/>
      <c r="B2565" s="592" t="s">
        <v>255</v>
      </c>
      <c r="C2565" s="593"/>
      <c r="D2565" s="86"/>
      <c r="E2565" s="86"/>
      <c r="F2565" s="277"/>
      <c r="G2565" s="277"/>
      <c r="H2565" s="279"/>
      <c r="I2565" s="276"/>
      <c r="J2565" s="86"/>
      <c r="K2565" s="390"/>
    </row>
    <row r="2566" spans="1:11" ht="22.5" x14ac:dyDescent="0.25">
      <c r="A2566" s="271"/>
      <c r="B2566" s="231" t="s">
        <v>4152</v>
      </c>
      <c r="C2566" s="232" t="s">
        <v>2056</v>
      </c>
      <c r="D2566" s="87">
        <v>0</v>
      </c>
      <c r="E2566" s="88">
        <v>1800000000</v>
      </c>
      <c r="F2566" s="278">
        <v>1301000000</v>
      </c>
      <c r="G2566" s="278">
        <v>1550000000</v>
      </c>
      <c r="H2566" s="279"/>
      <c r="I2566" s="276" t="s">
        <v>4631</v>
      </c>
      <c r="J2566" s="85"/>
      <c r="K2566" s="389"/>
    </row>
    <row r="2567" spans="1:11" ht="22.5" x14ac:dyDescent="0.25">
      <c r="A2567" s="206">
        <v>1</v>
      </c>
      <c r="B2567" s="233" t="s">
        <v>4153</v>
      </c>
      <c r="C2567" s="234" t="s">
        <v>2057</v>
      </c>
      <c r="D2567" s="90">
        <v>0</v>
      </c>
      <c r="E2567" s="91">
        <v>1800000000</v>
      </c>
      <c r="F2567" s="219">
        <v>1201000000</v>
      </c>
      <c r="G2567" s="219">
        <v>1250000000</v>
      </c>
      <c r="H2567" s="279"/>
      <c r="I2567" s="276" t="s">
        <v>4631</v>
      </c>
      <c r="J2567" s="92">
        <v>0</v>
      </c>
      <c r="K2567" s="206"/>
    </row>
    <row r="2568" spans="1:11" ht="22.5" x14ac:dyDescent="0.25">
      <c r="A2568" s="206">
        <v>2</v>
      </c>
      <c r="B2568" s="233" t="s">
        <v>4154</v>
      </c>
      <c r="C2568" s="234" t="s">
        <v>1828</v>
      </c>
      <c r="D2568" s="90">
        <v>0</v>
      </c>
      <c r="E2568" s="90">
        <v>0</v>
      </c>
      <c r="F2568" s="219">
        <v>100000000</v>
      </c>
      <c r="G2568" s="219">
        <v>300000000</v>
      </c>
      <c r="H2568" s="279"/>
      <c r="I2568" s="276" t="s">
        <v>4631</v>
      </c>
      <c r="J2568" s="92">
        <v>0</v>
      </c>
      <c r="K2568" s="206"/>
    </row>
    <row r="2569" spans="1:11" ht="22.5" x14ac:dyDescent="0.25">
      <c r="A2569" s="208" t="s">
        <v>294</v>
      </c>
      <c r="B2569" s="52"/>
      <c r="C2569" s="237"/>
      <c r="D2569" s="96">
        <v>0</v>
      </c>
      <c r="E2569" s="93">
        <v>1800000000</v>
      </c>
      <c r="F2569" s="281">
        <v>1301000000</v>
      </c>
      <c r="G2569" s="281">
        <v>1550000000</v>
      </c>
      <c r="H2569" s="279"/>
      <c r="I2569" s="276" t="s">
        <v>4631</v>
      </c>
      <c r="J2569" s="94"/>
      <c r="K2569" s="391"/>
    </row>
    <row r="2570" spans="1:11" ht="22.5" x14ac:dyDescent="0.25">
      <c r="A2570" s="270"/>
      <c r="B2570" s="235" t="s">
        <v>295</v>
      </c>
      <c r="C2570" s="236"/>
      <c r="D2570" s="86"/>
      <c r="E2570" s="86"/>
      <c r="F2570" s="277"/>
      <c r="G2570" s="277"/>
      <c r="H2570" s="279"/>
      <c r="I2570" s="276" t="s">
        <v>4631</v>
      </c>
      <c r="J2570" s="86"/>
      <c r="K2570" s="390"/>
    </row>
    <row r="2571" spans="1:11" ht="22.5" x14ac:dyDescent="0.25">
      <c r="A2571" s="208" t="s">
        <v>294</v>
      </c>
      <c r="B2571" s="52"/>
      <c r="C2571" s="237"/>
      <c r="D2571" s="95"/>
      <c r="E2571" s="95"/>
      <c r="F2571" s="220"/>
      <c r="G2571" s="282">
        <v>0</v>
      </c>
      <c r="H2571" s="279"/>
      <c r="I2571" s="276" t="s">
        <v>4631</v>
      </c>
      <c r="J2571" s="97"/>
      <c r="K2571" s="207"/>
    </row>
    <row r="2572" spans="1:11" ht="22.5" x14ac:dyDescent="0.25">
      <c r="A2572" s="208" t="s">
        <v>296</v>
      </c>
      <c r="B2572" s="52"/>
      <c r="C2572" s="237"/>
      <c r="D2572" s="87">
        <v>0</v>
      </c>
      <c r="E2572" s="88">
        <v>1800000000</v>
      </c>
      <c r="F2572" s="278">
        <v>1301000000</v>
      </c>
      <c r="G2572" s="278">
        <v>1550000000</v>
      </c>
      <c r="H2572" s="279"/>
      <c r="I2572" s="276" t="s">
        <v>4631</v>
      </c>
      <c r="J2572" s="97"/>
      <c r="K2572" s="207"/>
    </row>
    <row r="2573" spans="1:11" ht="22.5" x14ac:dyDescent="0.25">
      <c r="A2573" s="269">
        <v>124</v>
      </c>
      <c r="B2573" s="589" t="s">
        <v>2058</v>
      </c>
      <c r="C2573" s="590"/>
      <c r="D2573" s="590"/>
      <c r="E2573" s="590"/>
      <c r="F2573" s="590"/>
      <c r="G2573" s="591"/>
      <c r="H2573" s="279"/>
      <c r="I2573" s="276" t="s">
        <v>4631</v>
      </c>
      <c r="J2573" s="85"/>
      <c r="K2573" s="389"/>
    </row>
    <row r="2574" spans="1:11" ht="22.5" x14ac:dyDescent="0.25">
      <c r="A2574" s="270"/>
      <c r="B2574" s="592" t="s">
        <v>255</v>
      </c>
      <c r="C2574" s="615"/>
      <c r="D2574" s="615"/>
      <c r="E2574" s="615"/>
      <c r="F2574" s="615"/>
      <c r="G2574" s="593"/>
      <c r="H2574" s="279"/>
      <c r="I2574" s="276" t="s">
        <v>4631</v>
      </c>
      <c r="J2574" s="86"/>
      <c r="K2574" s="390"/>
    </row>
    <row r="2575" spans="1:11" ht="22.5" x14ac:dyDescent="0.25">
      <c r="A2575" s="271"/>
      <c r="B2575" s="231" t="s">
        <v>4155</v>
      </c>
      <c r="C2575" s="232" t="s">
        <v>2059</v>
      </c>
      <c r="D2575" s="87">
        <v>0</v>
      </c>
      <c r="E2575" s="88">
        <v>41155500</v>
      </c>
      <c r="F2575" s="278">
        <v>110000000</v>
      </c>
      <c r="G2575" s="278">
        <v>80000000</v>
      </c>
      <c r="H2575" s="279"/>
      <c r="I2575" s="276" t="s">
        <v>4631</v>
      </c>
      <c r="J2575" s="85"/>
      <c r="K2575" s="389"/>
    </row>
    <row r="2576" spans="1:11" ht="22.5" x14ac:dyDescent="0.25">
      <c r="A2576" s="206">
        <v>1</v>
      </c>
      <c r="B2576" s="233" t="s">
        <v>4156</v>
      </c>
      <c r="C2576" s="234" t="s">
        <v>2060</v>
      </c>
      <c r="D2576" s="90">
        <v>0</v>
      </c>
      <c r="E2576" s="91">
        <v>35000000</v>
      </c>
      <c r="F2576" s="219">
        <v>50000000</v>
      </c>
      <c r="G2576" s="219">
        <v>40000000</v>
      </c>
      <c r="H2576" s="279"/>
      <c r="I2576" s="276" t="s">
        <v>4631</v>
      </c>
      <c r="J2576" s="92">
        <v>0</v>
      </c>
      <c r="K2576" s="206"/>
    </row>
    <row r="2577" spans="1:11" ht="22.5" x14ac:dyDescent="0.25">
      <c r="A2577" s="206">
        <v>2</v>
      </c>
      <c r="B2577" s="233" t="s">
        <v>4157</v>
      </c>
      <c r="C2577" s="234" t="s">
        <v>1803</v>
      </c>
      <c r="D2577" s="90">
        <v>0</v>
      </c>
      <c r="E2577" s="91">
        <v>6155500</v>
      </c>
      <c r="F2577" s="219">
        <v>60000000</v>
      </c>
      <c r="G2577" s="219">
        <v>40000000</v>
      </c>
      <c r="H2577" s="279"/>
      <c r="I2577" s="276" t="s">
        <v>4631</v>
      </c>
      <c r="J2577" s="92">
        <v>0</v>
      </c>
      <c r="K2577" s="206"/>
    </row>
    <row r="2578" spans="1:11" ht="22.5" x14ac:dyDescent="0.25">
      <c r="A2578" s="208" t="s">
        <v>294</v>
      </c>
      <c r="B2578" s="52"/>
      <c r="C2578" s="237"/>
      <c r="D2578" s="96">
        <v>0</v>
      </c>
      <c r="E2578" s="93">
        <v>41155500</v>
      </c>
      <c r="F2578" s="281">
        <v>110000000</v>
      </c>
      <c r="G2578" s="281">
        <v>80000000</v>
      </c>
      <c r="H2578" s="279"/>
      <c r="I2578" s="276" t="s">
        <v>4631</v>
      </c>
      <c r="J2578" s="94"/>
      <c r="K2578" s="391"/>
    </row>
    <row r="2579" spans="1:11" ht="22.5" x14ac:dyDescent="0.25">
      <c r="A2579" s="270"/>
      <c r="B2579" s="235" t="s">
        <v>295</v>
      </c>
      <c r="C2579" s="236"/>
      <c r="D2579" s="86"/>
      <c r="E2579" s="86"/>
      <c r="F2579" s="277"/>
      <c r="G2579" s="277"/>
      <c r="H2579" s="279"/>
      <c r="I2579" s="276" t="s">
        <v>4631</v>
      </c>
      <c r="J2579" s="86"/>
      <c r="K2579" s="390"/>
    </row>
    <row r="2580" spans="1:11" ht="22.5" x14ac:dyDescent="0.25">
      <c r="A2580" s="208" t="s">
        <v>294</v>
      </c>
      <c r="B2580" s="52"/>
      <c r="C2580" s="237"/>
      <c r="D2580" s="95"/>
      <c r="E2580" s="95"/>
      <c r="F2580" s="220"/>
      <c r="G2580" s="282">
        <v>0</v>
      </c>
      <c r="H2580" s="279"/>
      <c r="I2580" s="276" t="s">
        <v>4631</v>
      </c>
      <c r="J2580" s="97"/>
      <c r="K2580" s="207"/>
    </row>
    <row r="2581" spans="1:11" ht="22.5" x14ac:dyDescent="0.25">
      <c r="A2581" s="208" t="s">
        <v>296</v>
      </c>
      <c r="B2581" s="52"/>
      <c r="C2581" s="237"/>
      <c r="D2581" s="87">
        <v>0</v>
      </c>
      <c r="E2581" s="88">
        <v>41155500</v>
      </c>
      <c r="F2581" s="278">
        <v>110000000</v>
      </c>
      <c r="G2581" s="278">
        <v>80000000</v>
      </c>
      <c r="H2581" s="279"/>
      <c r="I2581" s="276" t="s">
        <v>4631</v>
      </c>
      <c r="J2581" s="97"/>
      <c r="K2581" s="207"/>
    </row>
    <row r="2582" spans="1:11" ht="22.5" x14ac:dyDescent="0.25">
      <c r="A2582" s="269">
        <v>125</v>
      </c>
      <c r="B2582" s="589" t="s">
        <v>2061</v>
      </c>
      <c r="C2582" s="590"/>
      <c r="D2582" s="590"/>
      <c r="E2582" s="590"/>
      <c r="F2582" s="590"/>
      <c r="G2582" s="591"/>
      <c r="H2582" s="279"/>
      <c r="I2582" s="276" t="s">
        <v>4631</v>
      </c>
      <c r="J2582" s="85"/>
      <c r="K2582" s="389"/>
    </row>
    <row r="2583" spans="1:11" ht="22.5" x14ac:dyDescent="0.25">
      <c r="A2583" s="270"/>
      <c r="B2583" s="592" t="s">
        <v>255</v>
      </c>
      <c r="C2583" s="615"/>
      <c r="D2583" s="615"/>
      <c r="E2583" s="615"/>
      <c r="F2583" s="615"/>
      <c r="G2583" s="593"/>
      <c r="H2583" s="279"/>
      <c r="I2583" s="276" t="s">
        <v>4631</v>
      </c>
      <c r="J2583" s="86"/>
      <c r="K2583" s="390"/>
    </row>
    <row r="2584" spans="1:11" ht="22.5" x14ac:dyDescent="0.25">
      <c r="A2584" s="271"/>
      <c r="B2584" s="231" t="s">
        <v>4158</v>
      </c>
      <c r="C2584" s="232" t="s">
        <v>2062</v>
      </c>
      <c r="D2584" s="87">
        <v>0</v>
      </c>
      <c r="E2584" s="87">
        <v>0</v>
      </c>
      <c r="F2584" s="278">
        <v>200000000</v>
      </c>
      <c r="G2584" s="278">
        <v>100000000</v>
      </c>
      <c r="H2584" s="279"/>
      <c r="I2584" s="276" t="s">
        <v>4631</v>
      </c>
      <c r="J2584" s="85"/>
      <c r="K2584" s="389"/>
    </row>
    <row r="2585" spans="1:11" ht="22.5" x14ac:dyDescent="0.25">
      <c r="A2585" s="206">
        <v>1</v>
      </c>
      <c r="B2585" s="233" t="s">
        <v>4159</v>
      </c>
      <c r="C2585" s="234" t="s">
        <v>1113</v>
      </c>
      <c r="D2585" s="90">
        <v>0</v>
      </c>
      <c r="E2585" s="90">
        <v>0</v>
      </c>
      <c r="F2585" s="219">
        <v>200000000</v>
      </c>
      <c r="G2585" s="219">
        <v>100000000</v>
      </c>
      <c r="H2585" s="279"/>
      <c r="I2585" s="276" t="s">
        <v>4631</v>
      </c>
      <c r="J2585" s="92">
        <v>0</v>
      </c>
      <c r="K2585" s="206"/>
    </row>
    <row r="2586" spans="1:11" ht="22.5" x14ac:dyDescent="0.25">
      <c r="A2586" s="609" t="s">
        <v>294</v>
      </c>
      <c r="B2586" s="610"/>
      <c r="C2586" s="611"/>
      <c r="D2586" s="96">
        <v>0</v>
      </c>
      <c r="E2586" s="96">
        <v>0</v>
      </c>
      <c r="F2586" s="281">
        <v>200000000</v>
      </c>
      <c r="G2586" s="281">
        <v>100000000</v>
      </c>
      <c r="H2586" s="279"/>
      <c r="I2586" s="276" t="s">
        <v>4631</v>
      </c>
      <c r="J2586" s="94"/>
      <c r="K2586" s="391"/>
    </row>
    <row r="2587" spans="1:11" ht="22.5" x14ac:dyDescent="0.25">
      <c r="A2587" s="270"/>
      <c r="B2587" s="235" t="s">
        <v>295</v>
      </c>
      <c r="C2587" s="236"/>
      <c r="D2587" s="86"/>
      <c r="E2587" s="86"/>
      <c r="F2587" s="277"/>
      <c r="G2587" s="277"/>
      <c r="H2587" s="279"/>
      <c r="I2587" s="276" t="s">
        <v>4631</v>
      </c>
      <c r="J2587" s="86"/>
      <c r="K2587" s="390"/>
    </row>
    <row r="2588" spans="1:11" ht="22.5" x14ac:dyDescent="0.25">
      <c r="A2588" s="208" t="s">
        <v>294</v>
      </c>
      <c r="B2588" s="52"/>
      <c r="C2588" s="237"/>
      <c r="D2588" s="95"/>
      <c r="E2588" s="95"/>
      <c r="F2588" s="220"/>
      <c r="G2588" s="282">
        <v>0</v>
      </c>
      <c r="H2588" s="279"/>
      <c r="I2588" s="276" t="s">
        <v>4631</v>
      </c>
      <c r="J2588" s="97"/>
      <c r="K2588" s="207"/>
    </row>
    <row r="2589" spans="1:11" ht="22.5" x14ac:dyDescent="0.25">
      <c r="A2589" s="609" t="s">
        <v>296</v>
      </c>
      <c r="B2589" s="610"/>
      <c r="C2589" s="611"/>
      <c r="D2589" s="87">
        <v>0</v>
      </c>
      <c r="E2589" s="87">
        <v>0</v>
      </c>
      <c r="F2589" s="278">
        <v>200000000</v>
      </c>
      <c r="G2589" s="278">
        <v>100000000</v>
      </c>
      <c r="H2589" s="279"/>
      <c r="I2589" s="276" t="s">
        <v>4631</v>
      </c>
      <c r="J2589" s="97"/>
      <c r="K2589" s="207"/>
    </row>
    <row r="2590" spans="1:11" ht="22.5" x14ac:dyDescent="0.25">
      <c r="A2590" s="269">
        <v>126</v>
      </c>
      <c r="B2590" s="589" t="s">
        <v>2063</v>
      </c>
      <c r="C2590" s="590"/>
      <c r="D2590" s="590"/>
      <c r="E2590" s="590"/>
      <c r="F2590" s="590"/>
      <c r="G2590" s="591"/>
      <c r="H2590" s="279"/>
      <c r="I2590" s="276" t="s">
        <v>4631</v>
      </c>
      <c r="J2590" s="85"/>
      <c r="K2590" s="389"/>
    </row>
    <row r="2591" spans="1:11" ht="22.5" x14ac:dyDescent="0.25">
      <c r="A2591" s="270"/>
      <c r="B2591" s="592" t="s">
        <v>255</v>
      </c>
      <c r="C2591" s="615"/>
      <c r="D2591" s="615"/>
      <c r="E2591" s="593"/>
      <c r="F2591" s="277"/>
      <c r="G2591" s="277"/>
      <c r="H2591" s="279"/>
      <c r="I2591" s="276" t="s">
        <v>4631</v>
      </c>
      <c r="J2591" s="86"/>
      <c r="K2591" s="390"/>
    </row>
    <row r="2592" spans="1:11" ht="22.5" x14ac:dyDescent="0.25">
      <c r="A2592" s="271"/>
      <c r="B2592" s="231" t="s">
        <v>4160</v>
      </c>
      <c r="C2592" s="232" t="s">
        <v>2064</v>
      </c>
      <c r="D2592" s="87">
        <v>0</v>
      </c>
      <c r="E2592" s="87">
        <v>0</v>
      </c>
      <c r="F2592" s="278">
        <v>4580000</v>
      </c>
      <c r="G2592" s="278">
        <v>9680000</v>
      </c>
      <c r="H2592" s="279"/>
      <c r="I2592" s="276" t="s">
        <v>4631</v>
      </c>
      <c r="J2592" s="85"/>
      <c r="K2592" s="389"/>
    </row>
    <row r="2593" spans="1:11" ht="22.5" x14ac:dyDescent="0.25">
      <c r="A2593" s="206">
        <v>1</v>
      </c>
      <c r="B2593" s="233" t="s">
        <v>4161</v>
      </c>
      <c r="C2593" s="234" t="s">
        <v>2065</v>
      </c>
      <c r="D2593" s="90">
        <v>0</v>
      </c>
      <c r="E2593" s="90">
        <v>0</v>
      </c>
      <c r="F2593" s="219">
        <v>2000000</v>
      </c>
      <c r="G2593" s="219">
        <v>5000000</v>
      </c>
      <c r="H2593" s="279"/>
      <c r="I2593" s="276" t="s">
        <v>4631</v>
      </c>
      <c r="J2593" s="92">
        <v>0</v>
      </c>
      <c r="K2593" s="206"/>
    </row>
    <row r="2594" spans="1:11" ht="22.5" x14ac:dyDescent="0.25">
      <c r="A2594" s="206">
        <v>2</v>
      </c>
      <c r="B2594" s="233" t="s">
        <v>4162</v>
      </c>
      <c r="C2594" s="234" t="s">
        <v>2066</v>
      </c>
      <c r="D2594" s="90">
        <v>0</v>
      </c>
      <c r="E2594" s="90">
        <v>0</v>
      </c>
      <c r="F2594" s="219">
        <v>1500000</v>
      </c>
      <c r="G2594" s="219">
        <v>3000000</v>
      </c>
      <c r="H2594" s="279"/>
      <c r="I2594" s="276" t="s">
        <v>4631</v>
      </c>
      <c r="J2594" s="92">
        <v>0</v>
      </c>
      <c r="K2594" s="206"/>
    </row>
    <row r="2595" spans="1:11" ht="22.5" x14ac:dyDescent="0.25">
      <c r="A2595" s="206">
        <v>3</v>
      </c>
      <c r="B2595" s="233" t="s">
        <v>4163</v>
      </c>
      <c r="C2595" s="234" t="s">
        <v>2067</v>
      </c>
      <c r="D2595" s="90">
        <v>0</v>
      </c>
      <c r="E2595" s="90">
        <v>0</v>
      </c>
      <c r="F2595" s="219">
        <v>360000</v>
      </c>
      <c r="G2595" s="219">
        <v>720000</v>
      </c>
      <c r="H2595" s="279"/>
      <c r="I2595" s="276" t="s">
        <v>4631</v>
      </c>
      <c r="J2595" s="92">
        <v>0</v>
      </c>
      <c r="K2595" s="206"/>
    </row>
    <row r="2596" spans="1:11" ht="22.5" x14ac:dyDescent="0.25">
      <c r="A2596" s="206">
        <v>4</v>
      </c>
      <c r="B2596" s="233" t="s">
        <v>4164</v>
      </c>
      <c r="C2596" s="234" t="s">
        <v>2068</v>
      </c>
      <c r="D2596" s="90">
        <v>0</v>
      </c>
      <c r="E2596" s="90">
        <v>0</v>
      </c>
      <c r="F2596" s="219">
        <v>240000</v>
      </c>
      <c r="G2596" s="219">
        <v>480000</v>
      </c>
      <c r="H2596" s="279"/>
      <c r="I2596" s="276" t="s">
        <v>4631</v>
      </c>
      <c r="J2596" s="92">
        <v>0</v>
      </c>
      <c r="K2596" s="206"/>
    </row>
    <row r="2597" spans="1:11" ht="22.5" x14ac:dyDescent="0.25">
      <c r="A2597" s="206">
        <v>5</v>
      </c>
      <c r="B2597" s="233" t="s">
        <v>4165</v>
      </c>
      <c r="C2597" s="234" t="s">
        <v>2069</v>
      </c>
      <c r="D2597" s="90">
        <v>0</v>
      </c>
      <c r="E2597" s="90">
        <v>0</v>
      </c>
      <c r="F2597" s="219">
        <v>480000</v>
      </c>
      <c r="G2597" s="219">
        <v>480000</v>
      </c>
      <c r="H2597" s="279"/>
      <c r="I2597" s="276" t="s">
        <v>4631</v>
      </c>
      <c r="J2597" s="92">
        <v>0</v>
      </c>
      <c r="K2597" s="206"/>
    </row>
    <row r="2598" spans="1:11" ht="22.5" x14ac:dyDescent="0.25">
      <c r="A2598" s="271"/>
      <c r="B2598" s="231" t="s">
        <v>4166</v>
      </c>
      <c r="C2598" s="232" t="s">
        <v>2070</v>
      </c>
      <c r="D2598" s="87">
        <v>0</v>
      </c>
      <c r="E2598" s="87">
        <v>0</v>
      </c>
      <c r="F2598" s="278">
        <v>50420000</v>
      </c>
      <c r="G2598" s="278">
        <v>80320000</v>
      </c>
      <c r="H2598" s="279"/>
      <c r="I2598" s="276" t="s">
        <v>4631</v>
      </c>
      <c r="J2598" s="85"/>
      <c r="K2598" s="389"/>
    </row>
    <row r="2599" spans="1:11" ht="22.5" x14ac:dyDescent="0.25">
      <c r="A2599" s="206">
        <v>6</v>
      </c>
      <c r="B2599" s="233" t="s">
        <v>4167</v>
      </c>
      <c r="C2599" s="234" t="s">
        <v>2071</v>
      </c>
      <c r="D2599" s="90">
        <v>0</v>
      </c>
      <c r="E2599" s="90">
        <v>0</v>
      </c>
      <c r="F2599" s="219">
        <v>1300000</v>
      </c>
      <c r="G2599" s="219">
        <v>1500000</v>
      </c>
      <c r="H2599" s="279"/>
      <c r="I2599" s="276" t="s">
        <v>4631</v>
      </c>
      <c r="J2599" s="92">
        <v>0</v>
      </c>
      <c r="K2599" s="206"/>
    </row>
    <row r="2600" spans="1:11" ht="22.5" x14ac:dyDescent="0.25">
      <c r="A2600" s="206">
        <v>7</v>
      </c>
      <c r="B2600" s="233" t="s">
        <v>4168</v>
      </c>
      <c r="C2600" s="234" t="s">
        <v>345</v>
      </c>
      <c r="D2600" s="90">
        <v>0</v>
      </c>
      <c r="E2600" s="90">
        <v>0</v>
      </c>
      <c r="F2600" s="219">
        <v>47805000</v>
      </c>
      <c r="G2600" s="219">
        <v>70935000</v>
      </c>
      <c r="H2600" s="279"/>
      <c r="I2600" s="276" t="s">
        <v>4631</v>
      </c>
      <c r="J2600" s="92">
        <v>0</v>
      </c>
      <c r="K2600" s="206"/>
    </row>
    <row r="2601" spans="1:11" ht="22.5" x14ac:dyDescent="0.25">
      <c r="A2601" s="206">
        <v>8</v>
      </c>
      <c r="B2601" s="233" t="s">
        <v>4169</v>
      </c>
      <c r="C2601" s="234" t="s">
        <v>2072</v>
      </c>
      <c r="D2601" s="90">
        <v>0</v>
      </c>
      <c r="E2601" s="90">
        <v>0</v>
      </c>
      <c r="F2601" s="219">
        <v>240000</v>
      </c>
      <c r="G2601" s="219">
        <v>960000</v>
      </c>
      <c r="H2601" s="279"/>
      <c r="I2601" s="276" t="s">
        <v>4631</v>
      </c>
      <c r="J2601" s="92">
        <v>0</v>
      </c>
      <c r="K2601" s="206"/>
    </row>
    <row r="2602" spans="1:11" ht="22.5" x14ac:dyDescent="0.25">
      <c r="A2602" s="206">
        <v>9</v>
      </c>
      <c r="B2602" s="233" t="s">
        <v>4170</v>
      </c>
      <c r="C2602" s="234" t="s">
        <v>2073</v>
      </c>
      <c r="D2602" s="90">
        <v>0</v>
      </c>
      <c r="E2602" s="90">
        <v>0</v>
      </c>
      <c r="F2602" s="219">
        <v>480000</v>
      </c>
      <c r="G2602" s="219">
        <v>720000</v>
      </c>
      <c r="H2602" s="279"/>
      <c r="I2602" s="276" t="s">
        <v>4631</v>
      </c>
      <c r="J2602" s="92">
        <v>0</v>
      </c>
      <c r="K2602" s="206"/>
    </row>
    <row r="2603" spans="1:11" ht="22.5" x14ac:dyDescent="0.25">
      <c r="A2603" s="206">
        <v>10</v>
      </c>
      <c r="B2603" s="233" t="s">
        <v>4171</v>
      </c>
      <c r="C2603" s="234" t="s">
        <v>2074</v>
      </c>
      <c r="D2603" s="90">
        <v>0</v>
      </c>
      <c r="E2603" s="90">
        <v>0</v>
      </c>
      <c r="F2603" s="219">
        <v>80000</v>
      </c>
      <c r="G2603" s="219">
        <v>160000</v>
      </c>
      <c r="H2603" s="279"/>
      <c r="I2603" s="276" t="s">
        <v>4631</v>
      </c>
      <c r="J2603" s="92">
        <v>0</v>
      </c>
      <c r="K2603" s="206"/>
    </row>
    <row r="2604" spans="1:11" ht="22.5" x14ac:dyDescent="0.25">
      <c r="A2604" s="206">
        <v>11</v>
      </c>
      <c r="B2604" s="233" t="s">
        <v>4172</v>
      </c>
      <c r="C2604" s="234" t="s">
        <v>2075</v>
      </c>
      <c r="D2604" s="90">
        <v>0</v>
      </c>
      <c r="E2604" s="90">
        <v>0</v>
      </c>
      <c r="F2604" s="219">
        <v>15000</v>
      </c>
      <c r="G2604" s="219">
        <v>45000</v>
      </c>
      <c r="H2604" s="279"/>
      <c r="I2604" s="276" t="s">
        <v>4631</v>
      </c>
      <c r="J2604" s="92">
        <v>0</v>
      </c>
      <c r="K2604" s="206"/>
    </row>
    <row r="2605" spans="1:11" ht="22.5" x14ac:dyDescent="0.25">
      <c r="A2605" s="206">
        <v>12</v>
      </c>
      <c r="B2605" s="233" t="s">
        <v>4173</v>
      </c>
      <c r="C2605" s="234" t="s">
        <v>2076</v>
      </c>
      <c r="D2605" s="90">
        <v>0</v>
      </c>
      <c r="E2605" s="90">
        <v>0</v>
      </c>
      <c r="F2605" s="219">
        <v>500000</v>
      </c>
      <c r="G2605" s="219">
        <v>6000000</v>
      </c>
      <c r="H2605" s="279"/>
      <c r="I2605" s="276" t="s">
        <v>4631</v>
      </c>
      <c r="J2605" s="92">
        <v>0</v>
      </c>
      <c r="K2605" s="206"/>
    </row>
    <row r="2606" spans="1:11" ht="22.5" x14ac:dyDescent="0.25">
      <c r="A2606" s="271"/>
      <c r="B2606" s="231" t="s">
        <v>4174</v>
      </c>
      <c r="C2606" s="232" t="s">
        <v>664</v>
      </c>
      <c r="D2606" s="87">
        <v>0</v>
      </c>
      <c r="E2606" s="87">
        <v>0</v>
      </c>
      <c r="F2606" s="278">
        <v>5000000</v>
      </c>
      <c r="G2606" s="278">
        <v>10000000</v>
      </c>
      <c r="H2606" s="279"/>
      <c r="I2606" s="276" t="s">
        <v>4631</v>
      </c>
      <c r="J2606" s="85"/>
      <c r="K2606" s="389"/>
    </row>
    <row r="2607" spans="1:11" ht="22.5" x14ac:dyDescent="0.25">
      <c r="A2607" s="206">
        <v>13</v>
      </c>
      <c r="B2607" s="233" t="s">
        <v>4175</v>
      </c>
      <c r="C2607" s="234" t="s">
        <v>664</v>
      </c>
      <c r="D2607" s="90">
        <v>0</v>
      </c>
      <c r="E2607" s="90">
        <v>0</v>
      </c>
      <c r="F2607" s="219">
        <v>5000000</v>
      </c>
      <c r="G2607" s="219">
        <v>10000000</v>
      </c>
      <c r="H2607" s="279"/>
      <c r="I2607" s="276" t="s">
        <v>4631</v>
      </c>
      <c r="J2607" s="92">
        <v>0</v>
      </c>
      <c r="K2607" s="206"/>
    </row>
    <row r="2608" spans="1:11" ht="22.5" x14ac:dyDescent="0.25">
      <c r="A2608" s="208" t="s">
        <v>294</v>
      </c>
      <c r="B2608" s="52"/>
      <c r="C2608" s="237"/>
      <c r="D2608" s="96">
        <v>0</v>
      </c>
      <c r="E2608" s="96">
        <v>0</v>
      </c>
      <c r="F2608" s="281">
        <v>60000000</v>
      </c>
      <c r="G2608" s="281">
        <v>100000000</v>
      </c>
      <c r="H2608" s="279"/>
      <c r="I2608" s="276" t="s">
        <v>4631</v>
      </c>
      <c r="J2608" s="94"/>
      <c r="K2608" s="391"/>
    </row>
    <row r="2609" spans="1:11" ht="22.5" x14ac:dyDescent="0.25">
      <c r="A2609" s="270"/>
      <c r="B2609" s="235" t="s">
        <v>295</v>
      </c>
      <c r="C2609" s="236"/>
      <c r="D2609" s="86"/>
      <c r="E2609" s="86"/>
      <c r="F2609" s="277"/>
      <c r="G2609" s="277"/>
      <c r="H2609" s="279"/>
      <c r="I2609" s="276" t="s">
        <v>4631</v>
      </c>
      <c r="J2609" s="86"/>
      <c r="K2609" s="390"/>
    </row>
    <row r="2610" spans="1:11" ht="22.5" x14ac:dyDescent="0.25">
      <c r="A2610" s="272"/>
      <c r="B2610" s="238" t="s">
        <v>4176</v>
      </c>
      <c r="C2610" s="239" t="s">
        <v>2077</v>
      </c>
      <c r="D2610" s="98"/>
      <c r="E2610" s="98"/>
      <c r="F2610" s="283"/>
      <c r="G2610" s="284">
        <v>350000000</v>
      </c>
      <c r="H2610" s="279"/>
      <c r="I2610" s="276" t="s">
        <v>4631</v>
      </c>
      <c r="J2610" s="98"/>
      <c r="K2610" s="392"/>
    </row>
    <row r="2611" spans="1:11" ht="22.5" x14ac:dyDescent="0.25">
      <c r="A2611" s="273"/>
      <c r="B2611" s="231" t="s">
        <v>4177</v>
      </c>
      <c r="C2611" s="232" t="s">
        <v>2078</v>
      </c>
      <c r="D2611" s="85"/>
      <c r="E2611" s="85"/>
      <c r="F2611" s="285"/>
      <c r="G2611" s="278">
        <v>250000000</v>
      </c>
      <c r="H2611" s="279"/>
      <c r="I2611" s="276" t="s">
        <v>4631</v>
      </c>
      <c r="J2611" s="85"/>
      <c r="K2611" s="389"/>
    </row>
    <row r="2612" spans="1:11" ht="22.5" x14ac:dyDescent="0.25">
      <c r="A2612" s="206">
        <v>1</v>
      </c>
      <c r="B2612" s="233" t="s">
        <v>4178</v>
      </c>
      <c r="C2612" s="240" t="s">
        <v>2079</v>
      </c>
      <c r="D2612" s="97"/>
      <c r="E2612" s="97"/>
      <c r="F2612" s="29"/>
      <c r="G2612" s="219">
        <v>250000000</v>
      </c>
      <c r="H2612" s="279"/>
      <c r="I2612" s="276" t="s">
        <v>4631</v>
      </c>
      <c r="J2612" s="92">
        <v>0</v>
      </c>
      <c r="K2612" s="206"/>
    </row>
    <row r="2613" spans="1:11" ht="22.5" x14ac:dyDescent="0.25">
      <c r="A2613" s="208" t="s">
        <v>294</v>
      </c>
      <c r="B2613" s="52"/>
      <c r="C2613" s="237"/>
      <c r="D2613" s="95"/>
      <c r="E2613" s="95"/>
      <c r="F2613" s="220"/>
      <c r="G2613" s="281">
        <v>250000000</v>
      </c>
      <c r="H2613" s="279"/>
      <c r="I2613" s="276" t="s">
        <v>4631</v>
      </c>
      <c r="J2613" s="97"/>
      <c r="K2613" s="207"/>
    </row>
    <row r="2614" spans="1:11" ht="22.5" x14ac:dyDescent="0.25">
      <c r="A2614" s="208" t="s">
        <v>296</v>
      </c>
      <c r="B2614" s="52"/>
      <c r="C2614" s="237"/>
      <c r="D2614" s="87">
        <v>0</v>
      </c>
      <c r="E2614" s="87">
        <v>0</v>
      </c>
      <c r="F2614" s="278">
        <v>60000000</v>
      </c>
      <c r="G2614" s="278">
        <v>350000000</v>
      </c>
      <c r="H2614" s="279"/>
      <c r="I2614" s="276" t="s">
        <v>4631</v>
      </c>
      <c r="J2614" s="97"/>
      <c r="K2614" s="207"/>
    </row>
    <row r="2615" spans="1:11" ht="22.5" x14ac:dyDescent="0.25">
      <c r="A2615" s="269">
        <v>127</v>
      </c>
      <c r="B2615" s="589" t="s">
        <v>2080</v>
      </c>
      <c r="C2615" s="590"/>
      <c r="D2615" s="590"/>
      <c r="E2615" s="590"/>
      <c r="F2615" s="590"/>
      <c r="G2615" s="591"/>
      <c r="H2615" s="279"/>
      <c r="I2615" s="276" t="s">
        <v>4631</v>
      </c>
      <c r="J2615" s="85"/>
      <c r="K2615" s="389"/>
    </row>
    <row r="2616" spans="1:11" ht="24" x14ac:dyDescent="0.25">
      <c r="A2616" s="270"/>
      <c r="B2616" s="235" t="s">
        <v>255</v>
      </c>
      <c r="C2616" s="236"/>
      <c r="D2616" s="86"/>
      <c r="E2616" s="86"/>
      <c r="F2616" s="277"/>
      <c r="G2616" s="277"/>
      <c r="H2616" s="279"/>
      <c r="I2616" s="276" t="s">
        <v>4631</v>
      </c>
      <c r="J2616" s="86"/>
      <c r="K2616" s="390"/>
    </row>
    <row r="2617" spans="1:11" ht="22.5" x14ac:dyDescent="0.25">
      <c r="A2617" s="208" t="s">
        <v>294</v>
      </c>
      <c r="B2617" s="52"/>
      <c r="C2617" s="237"/>
      <c r="D2617" s="96">
        <v>0</v>
      </c>
      <c r="E2617" s="96">
        <v>0</v>
      </c>
      <c r="F2617" s="282">
        <v>0</v>
      </c>
      <c r="G2617" s="282">
        <v>0</v>
      </c>
      <c r="H2617" s="279"/>
      <c r="I2617" s="276" t="s">
        <v>4631</v>
      </c>
      <c r="J2617" s="94"/>
      <c r="K2617" s="391"/>
    </row>
    <row r="2618" spans="1:11" ht="22.5" x14ac:dyDescent="0.25">
      <c r="A2618" s="270"/>
      <c r="B2618" s="235" t="s">
        <v>295</v>
      </c>
      <c r="C2618" s="236"/>
      <c r="D2618" s="86"/>
      <c r="E2618" s="86"/>
      <c r="F2618" s="277"/>
      <c r="G2618" s="277"/>
      <c r="H2618" s="279"/>
      <c r="I2618" s="276" t="s">
        <v>4631</v>
      </c>
      <c r="J2618" s="86"/>
      <c r="K2618" s="390"/>
    </row>
    <row r="2619" spans="1:11" ht="22.5" x14ac:dyDescent="0.25">
      <c r="A2619" s="272"/>
      <c r="B2619" s="238" t="s">
        <v>4179</v>
      </c>
      <c r="C2619" s="239" t="s">
        <v>2081</v>
      </c>
      <c r="D2619" s="98"/>
      <c r="E2619" s="98"/>
      <c r="F2619" s="283"/>
      <c r="G2619" s="284">
        <v>1150000000</v>
      </c>
      <c r="H2619" s="279"/>
      <c r="I2619" s="276" t="s">
        <v>4631</v>
      </c>
      <c r="J2619" s="98"/>
      <c r="K2619" s="392"/>
    </row>
    <row r="2620" spans="1:11" ht="22.5" x14ac:dyDescent="0.25">
      <c r="A2620" s="273"/>
      <c r="B2620" s="231" t="s">
        <v>4180</v>
      </c>
      <c r="C2620" s="232" t="s">
        <v>2082</v>
      </c>
      <c r="D2620" s="85"/>
      <c r="E2620" s="85"/>
      <c r="F2620" s="285"/>
      <c r="G2620" s="278">
        <v>1135750000</v>
      </c>
      <c r="H2620" s="279"/>
      <c r="I2620" s="276" t="s">
        <v>4631</v>
      </c>
      <c r="J2620" s="85"/>
      <c r="K2620" s="389"/>
    </row>
    <row r="2621" spans="1:11" ht="22.5" x14ac:dyDescent="0.25">
      <c r="A2621" s="206">
        <v>1</v>
      </c>
      <c r="B2621" s="233" t="s">
        <v>4181</v>
      </c>
      <c r="C2621" s="240" t="s">
        <v>2083</v>
      </c>
      <c r="D2621" s="97"/>
      <c r="E2621" s="97"/>
      <c r="F2621" s="29"/>
      <c r="G2621" s="219">
        <v>1000000000</v>
      </c>
      <c r="H2621" s="279"/>
      <c r="I2621" s="276" t="s">
        <v>4631</v>
      </c>
      <c r="J2621" s="92">
        <v>0</v>
      </c>
      <c r="K2621" s="206"/>
    </row>
    <row r="2622" spans="1:11" ht="22.5" x14ac:dyDescent="0.25">
      <c r="A2622" s="206">
        <v>2</v>
      </c>
      <c r="B2622" s="233" t="s">
        <v>4182</v>
      </c>
      <c r="C2622" s="240" t="s">
        <v>2084</v>
      </c>
      <c r="D2622" s="97"/>
      <c r="E2622" s="97"/>
      <c r="F2622" s="29"/>
      <c r="G2622" s="219">
        <v>20350000</v>
      </c>
      <c r="H2622" s="279"/>
      <c r="I2622" s="276" t="s">
        <v>4631</v>
      </c>
      <c r="J2622" s="92">
        <v>0</v>
      </c>
      <c r="K2622" s="206"/>
    </row>
    <row r="2623" spans="1:11" ht="22.5" x14ac:dyDescent="0.25">
      <c r="A2623" s="206">
        <v>3</v>
      </c>
      <c r="B2623" s="233" t="s">
        <v>4183</v>
      </c>
      <c r="C2623" s="240" t="s">
        <v>2085</v>
      </c>
      <c r="D2623" s="97"/>
      <c r="E2623" s="97"/>
      <c r="F2623" s="29"/>
      <c r="G2623" s="219">
        <v>15000000</v>
      </c>
      <c r="H2623" s="279"/>
      <c r="I2623" s="276" t="s">
        <v>4631</v>
      </c>
      <c r="J2623" s="92">
        <v>0</v>
      </c>
      <c r="K2623" s="206"/>
    </row>
    <row r="2624" spans="1:11" ht="45" x14ac:dyDescent="0.25">
      <c r="A2624" s="206">
        <v>4</v>
      </c>
      <c r="B2624" s="233" t="s">
        <v>4184</v>
      </c>
      <c r="C2624" s="240" t="s">
        <v>2086</v>
      </c>
      <c r="D2624" s="97"/>
      <c r="E2624" s="97"/>
      <c r="F2624" s="29"/>
      <c r="G2624" s="219">
        <v>20900000</v>
      </c>
      <c r="H2624" s="279"/>
      <c r="I2624" s="276" t="s">
        <v>4631</v>
      </c>
      <c r="J2624" s="92">
        <v>0</v>
      </c>
      <c r="K2624" s="206"/>
    </row>
    <row r="2625" spans="1:11" ht="33.75" x14ac:dyDescent="0.25">
      <c r="A2625" s="206">
        <v>5</v>
      </c>
      <c r="B2625" s="233" t="s">
        <v>4185</v>
      </c>
      <c r="C2625" s="240" t="s">
        <v>2087</v>
      </c>
      <c r="D2625" s="97"/>
      <c r="E2625" s="97"/>
      <c r="F2625" s="29"/>
      <c r="G2625" s="219">
        <v>35000000</v>
      </c>
      <c r="H2625" s="279"/>
      <c r="I2625" s="276" t="s">
        <v>4631</v>
      </c>
      <c r="J2625" s="92">
        <v>0</v>
      </c>
      <c r="K2625" s="206"/>
    </row>
    <row r="2626" spans="1:11" ht="22.5" x14ac:dyDescent="0.25">
      <c r="A2626" s="206">
        <v>6</v>
      </c>
      <c r="B2626" s="233" t="s">
        <v>4186</v>
      </c>
      <c r="C2626" s="240" t="s">
        <v>2088</v>
      </c>
      <c r="D2626" s="97"/>
      <c r="E2626" s="97"/>
      <c r="F2626" s="29"/>
      <c r="G2626" s="219">
        <v>30000000</v>
      </c>
      <c r="H2626" s="279"/>
      <c r="I2626" s="276" t="s">
        <v>4631</v>
      </c>
      <c r="J2626" s="92">
        <v>0</v>
      </c>
      <c r="K2626" s="206"/>
    </row>
    <row r="2627" spans="1:11" ht="22.5" x14ac:dyDescent="0.25">
      <c r="A2627" s="206">
        <v>7</v>
      </c>
      <c r="B2627" s="233" t="s">
        <v>4187</v>
      </c>
      <c r="C2627" s="240" t="s">
        <v>2089</v>
      </c>
      <c r="D2627" s="97"/>
      <c r="E2627" s="97"/>
      <c r="F2627" s="29"/>
      <c r="G2627" s="219">
        <v>14500000</v>
      </c>
      <c r="H2627" s="279"/>
      <c r="I2627" s="276" t="s">
        <v>4631</v>
      </c>
      <c r="J2627" s="92">
        <v>0</v>
      </c>
      <c r="K2627" s="206"/>
    </row>
    <row r="2628" spans="1:11" ht="22.5" x14ac:dyDescent="0.25">
      <c r="A2628" s="273"/>
      <c r="B2628" s="231" t="s">
        <v>4188</v>
      </c>
      <c r="C2628" s="232" t="s">
        <v>2090</v>
      </c>
      <c r="D2628" s="85"/>
      <c r="E2628" s="85"/>
      <c r="F2628" s="285"/>
      <c r="G2628" s="278">
        <v>4400000</v>
      </c>
      <c r="H2628" s="279"/>
      <c r="I2628" s="276" t="s">
        <v>4631</v>
      </c>
      <c r="J2628" s="85"/>
      <c r="K2628" s="389"/>
    </row>
    <row r="2629" spans="1:11" ht="22.5" x14ac:dyDescent="0.25">
      <c r="A2629" s="206">
        <v>8</v>
      </c>
      <c r="B2629" s="233" t="s">
        <v>4189</v>
      </c>
      <c r="C2629" s="240" t="s">
        <v>2091</v>
      </c>
      <c r="D2629" s="97"/>
      <c r="E2629" s="97"/>
      <c r="F2629" s="29"/>
      <c r="G2629" s="219">
        <v>900000</v>
      </c>
      <c r="H2629" s="279"/>
      <c r="I2629" s="276" t="s">
        <v>4631</v>
      </c>
      <c r="J2629" s="92">
        <v>0</v>
      </c>
      <c r="K2629" s="206"/>
    </row>
    <row r="2630" spans="1:11" ht="22.5" x14ac:dyDescent="0.25">
      <c r="A2630" s="206">
        <v>9</v>
      </c>
      <c r="B2630" s="233" t="s">
        <v>4190</v>
      </c>
      <c r="C2630" s="240" t="s">
        <v>2092</v>
      </c>
      <c r="D2630" s="97"/>
      <c r="E2630" s="97"/>
      <c r="F2630" s="29"/>
      <c r="G2630" s="219">
        <v>1350000</v>
      </c>
      <c r="H2630" s="279"/>
      <c r="I2630" s="276" t="s">
        <v>4631</v>
      </c>
      <c r="J2630" s="92">
        <v>0</v>
      </c>
      <c r="K2630" s="206"/>
    </row>
    <row r="2631" spans="1:11" ht="22.5" x14ac:dyDescent="0.25">
      <c r="A2631" s="206">
        <v>10</v>
      </c>
      <c r="B2631" s="233" t="s">
        <v>4191</v>
      </c>
      <c r="C2631" s="240" t="s">
        <v>2093</v>
      </c>
      <c r="D2631" s="97"/>
      <c r="E2631" s="97"/>
      <c r="F2631" s="29"/>
      <c r="G2631" s="219">
        <v>650000</v>
      </c>
      <c r="H2631" s="279"/>
      <c r="I2631" s="276" t="s">
        <v>4631</v>
      </c>
      <c r="J2631" s="92">
        <v>0</v>
      </c>
      <c r="K2631" s="206"/>
    </row>
    <row r="2632" spans="1:11" ht="22.5" x14ac:dyDescent="0.25">
      <c r="A2632" s="206">
        <v>11</v>
      </c>
      <c r="B2632" s="233" t="s">
        <v>4192</v>
      </c>
      <c r="C2632" s="240" t="s">
        <v>2094</v>
      </c>
      <c r="D2632" s="97"/>
      <c r="E2632" s="97"/>
      <c r="F2632" s="29"/>
      <c r="G2632" s="219">
        <v>1500000</v>
      </c>
      <c r="H2632" s="279"/>
      <c r="I2632" s="276" t="s">
        <v>4631</v>
      </c>
      <c r="J2632" s="92">
        <v>0</v>
      </c>
      <c r="K2632" s="206"/>
    </row>
    <row r="2633" spans="1:11" ht="22.5" x14ac:dyDescent="0.25">
      <c r="A2633" s="273"/>
      <c r="B2633" s="231" t="s">
        <v>4193</v>
      </c>
      <c r="C2633" s="232" t="s">
        <v>457</v>
      </c>
      <c r="D2633" s="85"/>
      <c r="E2633" s="85"/>
      <c r="F2633" s="285"/>
      <c r="G2633" s="278">
        <v>9850000</v>
      </c>
      <c r="H2633" s="279"/>
      <c r="I2633" s="276" t="s">
        <v>4631</v>
      </c>
      <c r="J2633" s="85"/>
      <c r="K2633" s="389"/>
    </row>
    <row r="2634" spans="1:11" ht="22.5" x14ac:dyDescent="0.25">
      <c r="A2634" s="206">
        <v>12</v>
      </c>
      <c r="B2634" s="233" t="s">
        <v>4194</v>
      </c>
      <c r="C2634" s="240" t="s">
        <v>2095</v>
      </c>
      <c r="D2634" s="97"/>
      <c r="E2634" s="97"/>
      <c r="F2634" s="29"/>
      <c r="G2634" s="219">
        <v>750000</v>
      </c>
      <c r="H2634" s="279"/>
      <c r="I2634" s="276" t="s">
        <v>4631</v>
      </c>
      <c r="J2634" s="92">
        <v>0</v>
      </c>
      <c r="K2634" s="206"/>
    </row>
    <row r="2635" spans="1:11" ht="22.5" x14ac:dyDescent="0.25">
      <c r="A2635" s="206">
        <v>13</v>
      </c>
      <c r="B2635" s="233" t="s">
        <v>4195</v>
      </c>
      <c r="C2635" s="240" t="s">
        <v>2096</v>
      </c>
      <c r="D2635" s="97"/>
      <c r="E2635" s="97"/>
      <c r="F2635" s="29"/>
      <c r="G2635" s="219">
        <v>750000</v>
      </c>
      <c r="H2635" s="279"/>
      <c r="I2635" s="276" t="s">
        <v>4631</v>
      </c>
      <c r="J2635" s="92">
        <v>0</v>
      </c>
      <c r="K2635" s="206"/>
    </row>
    <row r="2636" spans="1:11" ht="22.5" x14ac:dyDescent="0.25">
      <c r="A2636" s="206">
        <v>14</v>
      </c>
      <c r="B2636" s="233" t="s">
        <v>4196</v>
      </c>
      <c r="C2636" s="240" t="s">
        <v>2097</v>
      </c>
      <c r="D2636" s="97"/>
      <c r="E2636" s="97"/>
      <c r="F2636" s="29"/>
      <c r="G2636" s="219">
        <v>1200000</v>
      </c>
      <c r="H2636" s="279"/>
      <c r="I2636" s="276" t="s">
        <v>4631</v>
      </c>
      <c r="J2636" s="92">
        <v>0</v>
      </c>
      <c r="K2636" s="206"/>
    </row>
    <row r="2637" spans="1:11" ht="22.5" x14ac:dyDescent="0.25">
      <c r="A2637" s="206">
        <v>15</v>
      </c>
      <c r="B2637" s="233" t="s">
        <v>4197</v>
      </c>
      <c r="C2637" s="240" t="s">
        <v>2098</v>
      </c>
      <c r="D2637" s="97"/>
      <c r="E2637" s="97"/>
      <c r="F2637" s="29"/>
      <c r="G2637" s="219">
        <v>150000</v>
      </c>
      <c r="H2637" s="279"/>
      <c r="I2637" s="276" t="s">
        <v>4631</v>
      </c>
      <c r="J2637" s="92">
        <v>0</v>
      </c>
      <c r="K2637" s="206"/>
    </row>
    <row r="2638" spans="1:11" ht="22.5" x14ac:dyDescent="0.25">
      <c r="A2638" s="206">
        <v>16</v>
      </c>
      <c r="B2638" s="233" t="s">
        <v>4198</v>
      </c>
      <c r="C2638" s="240" t="s">
        <v>2099</v>
      </c>
      <c r="D2638" s="97"/>
      <c r="E2638" s="97"/>
      <c r="F2638" s="29"/>
      <c r="G2638" s="219">
        <v>2000000</v>
      </c>
      <c r="H2638" s="279"/>
      <c r="I2638" s="276" t="s">
        <v>4631</v>
      </c>
      <c r="J2638" s="92">
        <v>0</v>
      </c>
      <c r="K2638" s="206"/>
    </row>
    <row r="2639" spans="1:11" ht="56.25" x14ac:dyDescent="0.25">
      <c r="A2639" s="206">
        <v>17</v>
      </c>
      <c r="B2639" s="233" t="s">
        <v>4199</v>
      </c>
      <c r="C2639" s="240" t="s">
        <v>2100</v>
      </c>
      <c r="D2639" s="97"/>
      <c r="E2639" s="97"/>
      <c r="F2639" s="29"/>
      <c r="G2639" s="219">
        <v>3000000</v>
      </c>
      <c r="H2639" s="279"/>
      <c r="I2639" s="276" t="s">
        <v>4631</v>
      </c>
      <c r="J2639" s="92">
        <v>0</v>
      </c>
      <c r="K2639" s="206"/>
    </row>
    <row r="2640" spans="1:11" ht="22.5" x14ac:dyDescent="0.25">
      <c r="A2640" s="206">
        <v>18</v>
      </c>
      <c r="B2640" s="233" t="s">
        <v>4200</v>
      </c>
      <c r="C2640" s="240" t="s">
        <v>2101</v>
      </c>
      <c r="D2640" s="97"/>
      <c r="E2640" s="97"/>
      <c r="F2640" s="29"/>
      <c r="G2640" s="219">
        <v>2000000</v>
      </c>
      <c r="H2640" s="279"/>
      <c r="I2640" s="276" t="s">
        <v>4631</v>
      </c>
      <c r="J2640" s="92">
        <v>0</v>
      </c>
      <c r="K2640" s="206"/>
    </row>
    <row r="2641" spans="1:11" ht="22.5" x14ac:dyDescent="0.25">
      <c r="A2641" s="609" t="s">
        <v>294</v>
      </c>
      <c r="B2641" s="610"/>
      <c r="C2641" s="611"/>
      <c r="D2641" s="95"/>
      <c r="E2641" s="95"/>
      <c r="F2641" s="220"/>
      <c r="G2641" s="281">
        <v>1150000000</v>
      </c>
      <c r="H2641" s="279"/>
      <c r="I2641" s="276" t="s">
        <v>4631</v>
      </c>
      <c r="J2641" s="97"/>
      <c r="K2641" s="207"/>
    </row>
    <row r="2642" spans="1:11" ht="22.5" x14ac:dyDescent="0.25">
      <c r="A2642" s="609" t="s">
        <v>296</v>
      </c>
      <c r="B2642" s="610"/>
      <c r="C2642" s="611"/>
      <c r="D2642" s="87">
        <v>0</v>
      </c>
      <c r="E2642" s="87">
        <v>0</v>
      </c>
      <c r="F2642" s="280">
        <v>0</v>
      </c>
      <c r="G2642" s="278">
        <v>1150000000</v>
      </c>
      <c r="H2642" s="279"/>
      <c r="I2642" s="276" t="s">
        <v>4631</v>
      </c>
      <c r="J2642" s="97"/>
      <c r="K2642" s="207"/>
    </row>
    <row r="2643" spans="1:11" ht="22.5" x14ac:dyDescent="0.25">
      <c r="A2643" s="269">
        <v>128</v>
      </c>
      <c r="B2643" s="589" t="s">
        <v>2102</v>
      </c>
      <c r="C2643" s="590"/>
      <c r="D2643" s="590"/>
      <c r="E2643" s="590"/>
      <c r="F2643" s="590"/>
      <c r="G2643" s="591"/>
      <c r="H2643" s="279"/>
      <c r="I2643" s="276" t="s">
        <v>4631</v>
      </c>
      <c r="J2643" s="85"/>
      <c r="K2643" s="389"/>
    </row>
    <row r="2644" spans="1:11" ht="22.5" x14ac:dyDescent="0.25">
      <c r="A2644" s="270"/>
      <c r="B2644" s="592" t="s">
        <v>255</v>
      </c>
      <c r="C2644" s="593"/>
      <c r="D2644" s="86"/>
      <c r="E2644" s="86"/>
      <c r="F2644" s="277"/>
      <c r="G2644" s="277"/>
      <c r="H2644" s="279"/>
      <c r="I2644" s="276" t="s">
        <v>4631</v>
      </c>
      <c r="J2644" s="86"/>
      <c r="K2644" s="390"/>
    </row>
    <row r="2645" spans="1:11" ht="22.5" x14ac:dyDescent="0.25">
      <c r="A2645" s="208" t="s">
        <v>294</v>
      </c>
      <c r="B2645" s="52"/>
      <c r="C2645" s="237"/>
      <c r="D2645" s="96">
        <v>0</v>
      </c>
      <c r="E2645" s="96">
        <v>0</v>
      </c>
      <c r="F2645" s="282">
        <v>0</v>
      </c>
      <c r="G2645" s="282">
        <v>0</v>
      </c>
      <c r="H2645" s="279"/>
      <c r="I2645" s="276" t="s">
        <v>4631</v>
      </c>
      <c r="J2645" s="94"/>
      <c r="K2645" s="391"/>
    </row>
    <row r="2646" spans="1:11" ht="22.5" x14ac:dyDescent="0.25">
      <c r="A2646" s="270"/>
      <c r="B2646" s="592" t="s">
        <v>295</v>
      </c>
      <c r="C2646" s="593"/>
      <c r="D2646" s="86"/>
      <c r="E2646" s="86"/>
      <c r="F2646" s="277"/>
      <c r="G2646" s="277"/>
      <c r="H2646" s="279"/>
      <c r="I2646" s="276" t="s">
        <v>4631</v>
      </c>
      <c r="J2646" s="86"/>
      <c r="K2646" s="390"/>
    </row>
    <row r="2647" spans="1:11" ht="22.5" x14ac:dyDescent="0.25">
      <c r="A2647" s="272"/>
      <c r="B2647" s="238" t="s">
        <v>4201</v>
      </c>
      <c r="C2647" s="239" t="s">
        <v>2103</v>
      </c>
      <c r="D2647" s="98"/>
      <c r="E2647" s="98"/>
      <c r="F2647" s="283"/>
      <c r="G2647" s="284">
        <v>100000000</v>
      </c>
      <c r="H2647" s="279"/>
      <c r="I2647" s="276" t="s">
        <v>4631</v>
      </c>
      <c r="J2647" s="98"/>
      <c r="K2647" s="392"/>
    </row>
    <row r="2648" spans="1:11" ht="22.5" x14ac:dyDescent="0.25">
      <c r="A2648" s="273"/>
      <c r="B2648" s="231" t="s">
        <v>4202</v>
      </c>
      <c r="C2648" s="232" t="s">
        <v>343</v>
      </c>
      <c r="D2648" s="85"/>
      <c r="E2648" s="85"/>
      <c r="F2648" s="285"/>
      <c r="G2648" s="278">
        <v>100000000</v>
      </c>
      <c r="H2648" s="279"/>
      <c r="I2648" s="276" t="s">
        <v>4631</v>
      </c>
      <c r="J2648" s="85"/>
      <c r="K2648" s="389"/>
    </row>
    <row r="2649" spans="1:11" ht="22.5" x14ac:dyDescent="0.25">
      <c r="A2649" s="206">
        <v>1</v>
      </c>
      <c r="B2649" s="233" t="s">
        <v>4203</v>
      </c>
      <c r="C2649" s="240" t="s">
        <v>2104</v>
      </c>
      <c r="D2649" s="97"/>
      <c r="E2649" s="97"/>
      <c r="F2649" s="29"/>
      <c r="G2649" s="219">
        <v>80000000</v>
      </c>
      <c r="H2649" s="279"/>
      <c r="I2649" s="276" t="s">
        <v>4631</v>
      </c>
      <c r="J2649" s="92">
        <v>0</v>
      </c>
      <c r="K2649" s="206"/>
    </row>
    <row r="2650" spans="1:11" ht="22.5" x14ac:dyDescent="0.25">
      <c r="A2650" s="206">
        <v>2</v>
      </c>
      <c r="B2650" s="233" t="s">
        <v>4204</v>
      </c>
      <c r="C2650" s="240" t="s">
        <v>2105</v>
      </c>
      <c r="D2650" s="97"/>
      <c r="E2650" s="97"/>
      <c r="F2650" s="29"/>
      <c r="G2650" s="219">
        <v>20000000</v>
      </c>
      <c r="H2650" s="279"/>
      <c r="I2650" s="276" t="s">
        <v>4631</v>
      </c>
      <c r="J2650" s="92">
        <v>0</v>
      </c>
      <c r="K2650" s="206"/>
    </row>
    <row r="2651" spans="1:11" x14ac:dyDescent="0.25">
      <c r="A2651" s="601" t="s">
        <v>294</v>
      </c>
      <c r="B2651" s="602"/>
      <c r="C2651" s="237"/>
      <c r="D2651" s="95"/>
      <c r="E2651" s="95"/>
      <c r="F2651" s="220"/>
      <c r="G2651" s="281">
        <v>100000000</v>
      </c>
      <c r="H2651" s="279"/>
      <c r="I2651" s="276"/>
      <c r="J2651" s="97"/>
      <c r="K2651" s="207"/>
    </row>
    <row r="2652" spans="1:11" x14ac:dyDescent="0.25">
      <c r="A2652" s="594" t="s">
        <v>296</v>
      </c>
      <c r="B2652" s="595"/>
      <c r="C2652" s="596"/>
      <c r="D2652" s="87">
        <v>0</v>
      </c>
      <c r="E2652" s="87">
        <v>0</v>
      </c>
      <c r="F2652" s="280">
        <v>0</v>
      </c>
      <c r="G2652" s="278">
        <v>100000000</v>
      </c>
      <c r="H2652" s="279"/>
      <c r="I2652" s="276"/>
      <c r="J2652" s="97"/>
      <c r="K2652" s="207"/>
    </row>
    <row r="2653" spans="1:11" x14ac:dyDescent="0.25">
      <c r="A2653" s="594" t="s">
        <v>50</v>
      </c>
      <c r="B2653" s="595"/>
      <c r="C2653" s="596"/>
      <c r="D2653" s="99">
        <v>25079597001.07</v>
      </c>
      <c r="E2653" s="99">
        <v>22805986903.84</v>
      </c>
      <c r="F2653" s="289">
        <v>51355288931.879997</v>
      </c>
      <c r="G2653" s="289">
        <v>69915484355.589996</v>
      </c>
      <c r="H2653" s="289">
        <f>H2437+H2048+H1954+H1851+H1835+H1805+H1539+H1064+H802+H339+H2004+H1043</f>
        <v>9099100000</v>
      </c>
      <c r="I2653" s="289"/>
      <c r="J2653" s="99"/>
      <c r="K2653" s="394"/>
    </row>
    <row r="2654" spans="1:11" x14ac:dyDescent="0.25">
      <c r="H2654" s="265"/>
    </row>
  </sheetData>
  <mergeCells count="275">
    <mergeCell ref="H4:H5"/>
    <mergeCell ref="I4:I5"/>
    <mergeCell ref="B6:H6"/>
    <mergeCell ref="B2564:I2564"/>
    <mergeCell ref="B2565:C2565"/>
    <mergeCell ref="B2237:H2237"/>
    <mergeCell ref="B2223:G2223"/>
    <mergeCell ref="B2224:C2224"/>
    <mergeCell ref="B2214:G2214"/>
    <mergeCell ref="B2215:C2215"/>
    <mergeCell ref="B2196:G2196"/>
    <mergeCell ref="B2197:C2197"/>
    <mergeCell ref="B2074:G2074"/>
    <mergeCell ref="B2075:C2075"/>
    <mergeCell ref="B2049:G2049"/>
    <mergeCell ref="B2050:C2050"/>
    <mergeCell ref="A61:C61"/>
    <mergeCell ref="A63:C63"/>
    <mergeCell ref="A49:C49"/>
    <mergeCell ref="B51:C51"/>
    <mergeCell ref="B50:G50"/>
    <mergeCell ref="A46:C46"/>
    <mergeCell ref="D4:E4"/>
    <mergeCell ref="F4:G4"/>
    <mergeCell ref="B4:B5"/>
    <mergeCell ref="C4:C5"/>
    <mergeCell ref="B148:G148"/>
    <mergeCell ref="B149:E149"/>
    <mergeCell ref="B139:D139"/>
    <mergeCell ref="B138:F138"/>
    <mergeCell ref="B118:G118"/>
    <mergeCell ref="B119:E119"/>
    <mergeCell ref="A92:C92"/>
    <mergeCell ref="B93:G93"/>
    <mergeCell ref="B94:F94"/>
    <mergeCell ref="A89:C89"/>
    <mergeCell ref="A91:C91"/>
    <mergeCell ref="A84:C84"/>
    <mergeCell ref="B86:C86"/>
    <mergeCell ref="A83:C83"/>
    <mergeCell ref="B85:G85"/>
    <mergeCell ref="A81:C81"/>
    <mergeCell ref="A64:C64"/>
    <mergeCell ref="B65:G65"/>
    <mergeCell ref="B66:C66"/>
    <mergeCell ref="B255:C255"/>
    <mergeCell ref="B254:G254"/>
    <mergeCell ref="B216:G216"/>
    <mergeCell ref="B217:C217"/>
    <mergeCell ref="A201:C201"/>
    <mergeCell ref="A200:C200"/>
    <mergeCell ref="B202:G202"/>
    <mergeCell ref="B203:D203"/>
    <mergeCell ref="A198:C198"/>
    <mergeCell ref="B386:C386"/>
    <mergeCell ref="B385:G385"/>
    <mergeCell ref="B340:G340"/>
    <mergeCell ref="B341:C341"/>
    <mergeCell ref="B314:G314"/>
    <mergeCell ref="B315:C315"/>
    <mergeCell ref="B289:C289"/>
    <mergeCell ref="B288:G288"/>
    <mergeCell ref="B267:G267"/>
    <mergeCell ref="B268:C268"/>
    <mergeCell ref="B530:G530"/>
    <mergeCell ref="B511:D511"/>
    <mergeCell ref="B510:G510"/>
    <mergeCell ref="B488:G488"/>
    <mergeCell ref="B489:C489"/>
    <mergeCell ref="B448:G448"/>
    <mergeCell ref="B449:C449"/>
    <mergeCell ref="B419:C419"/>
    <mergeCell ref="B418:G418"/>
    <mergeCell ref="B602:G602"/>
    <mergeCell ref="B603:C603"/>
    <mergeCell ref="B586:G586"/>
    <mergeCell ref="B587:C587"/>
    <mergeCell ref="B569:G569"/>
    <mergeCell ref="B570:C570"/>
    <mergeCell ref="B550:C550"/>
    <mergeCell ref="B549:G549"/>
    <mergeCell ref="B531:C531"/>
    <mergeCell ref="B887:G887"/>
    <mergeCell ref="B888:C888"/>
    <mergeCell ref="B866:C866"/>
    <mergeCell ref="B865:G865"/>
    <mergeCell ref="B804:C804"/>
    <mergeCell ref="B803:G803"/>
    <mergeCell ref="B655:G655"/>
    <mergeCell ref="B656:C656"/>
    <mergeCell ref="B628:G628"/>
    <mergeCell ref="B629:C629"/>
    <mergeCell ref="B946:G946"/>
    <mergeCell ref="B947:C947"/>
    <mergeCell ref="B919:G919"/>
    <mergeCell ref="B920:C920"/>
    <mergeCell ref="B903:C903"/>
    <mergeCell ref="B902:G902"/>
    <mergeCell ref="B1108:G1108"/>
    <mergeCell ref="B1066:C1066"/>
    <mergeCell ref="B1065:G1065"/>
    <mergeCell ref="B1044:G1044"/>
    <mergeCell ref="B1045:C1045"/>
    <mergeCell ref="B1017:G1017"/>
    <mergeCell ref="B1018:C1018"/>
    <mergeCell ref="B1191:G1191"/>
    <mergeCell ref="B1192:C1192"/>
    <mergeCell ref="B1150:C1150"/>
    <mergeCell ref="B1149:G1149"/>
    <mergeCell ref="B1120:C1120"/>
    <mergeCell ref="B1119:G1119"/>
    <mergeCell ref="B1109:C1109"/>
    <mergeCell ref="B983:G983"/>
    <mergeCell ref="B984:C984"/>
    <mergeCell ref="B1283:G1283"/>
    <mergeCell ref="B1284:G1284"/>
    <mergeCell ref="B1273:G1273"/>
    <mergeCell ref="B1274:C1274"/>
    <mergeCell ref="B1235:G1235"/>
    <mergeCell ref="B1236:C1236"/>
    <mergeCell ref="B1206:G1206"/>
    <mergeCell ref="B1207:D1207"/>
    <mergeCell ref="A1205:B1205"/>
    <mergeCell ref="B1374:G1374"/>
    <mergeCell ref="B1375:C1375"/>
    <mergeCell ref="B1362:C1362"/>
    <mergeCell ref="B1361:G1361"/>
    <mergeCell ref="B1338:C1338"/>
    <mergeCell ref="B1337:G1337"/>
    <mergeCell ref="B1317:G1317"/>
    <mergeCell ref="B1318:G1318"/>
    <mergeCell ref="B1291:G1291"/>
    <mergeCell ref="B1292:C1292"/>
    <mergeCell ref="B1481:G1481"/>
    <mergeCell ref="B1482:C1482"/>
    <mergeCell ref="B1463:G1463"/>
    <mergeCell ref="B1464:C1464"/>
    <mergeCell ref="B1440:G1440"/>
    <mergeCell ref="B1441:C1441"/>
    <mergeCell ref="B1421:G1421"/>
    <mergeCell ref="B1422:C1422"/>
    <mergeCell ref="B1399:G1399"/>
    <mergeCell ref="B1400:C1400"/>
    <mergeCell ref="B1583:D1583"/>
    <mergeCell ref="B1582:G1582"/>
    <mergeCell ref="B1564:G1564"/>
    <mergeCell ref="B1565:C1565"/>
    <mergeCell ref="B1540:G1540"/>
    <mergeCell ref="B1541:C1541"/>
    <mergeCell ref="B1518:G1518"/>
    <mergeCell ref="B1519:C1519"/>
    <mergeCell ref="B1499:G1499"/>
    <mergeCell ref="B1500:C1500"/>
    <mergeCell ref="B1640:D1640"/>
    <mergeCell ref="B1639:G1639"/>
    <mergeCell ref="B1626:D1626"/>
    <mergeCell ref="B1625:G1625"/>
    <mergeCell ref="A1624:B1624"/>
    <mergeCell ref="B1617:G1617"/>
    <mergeCell ref="B1618:C1618"/>
    <mergeCell ref="B1599:D1599"/>
    <mergeCell ref="B1598:G1598"/>
    <mergeCell ref="A1683:B1683"/>
    <mergeCell ref="B1672:G1672"/>
    <mergeCell ref="B1673:C1673"/>
    <mergeCell ref="B1665:C1665"/>
    <mergeCell ref="B1664:G1664"/>
    <mergeCell ref="B1657:C1657"/>
    <mergeCell ref="B1656:G1656"/>
    <mergeCell ref="B1648:C1648"/>
    <mergeCell ref="B1647:G1647"/>
    <mergeCell ref="A1851:B1851"/>
    <mergeCell ref="B1836:G1836"/>
    <mergeCell ref="B1837:C1837"/>
    <mergeCell ref="A1835:B1835"/>
    <mergeCell ref="A1834:B1834"/>
    <mergeCell ref="B1807:C1807"/>
    <mergeCell ref="B1806:G1806"/>
    <mergeCell ref="B1684:G1684"/>
    <mergeCell ref="B1685:C1685"/>
    <mergeCell ref="B1719:G1719"/>
    <mergeCell ref="B1720:C1720"/>
    <mergeCell ref="B1702:C1702"/>
    <mergeCell ref="B1710:G1710"/>
    <mergeCell ref="B1711:C1711"/>
    <mergeCell ref="B1694:C1694"/>
    <mergeCell ref="B1701:G1701"/>
    <mergeCell ref="A1903:B1903"/>
    <mergeCell ref="A1902:B1902"/>
    <mergeCell ref="B1890:D1890"/>
    <mergeCell ref="B1889:G1889"/>
    <mergeCell ref="B1870:D1870"/>
    <mergeCell ref="B1869:G1869"/>
    <mergeCell ref="A1868:B1868"/>
    <mergeCell ref="B1852:G1852"/>
    <mergeCell ref="B1853:C1853"/>
    <mergeCell ref="A1972:B1972"/>
    <mergeCell ref="B1956:C1956"/>
    <mergeCell ref="B1955:G1955"/>
    <mergeCell ref="B1925:G1925"/>
    <mergeCell ref="B1924:G1924"/>
    <mergeCell ref="A1923:C1923"/>
    <mergeCell ref="A1922:B1922"/>
    <mergeCell ref="B1904:G1904"/>
    <mergeCell ref="B1905:D1905"/>
    <mergeCell ref="B1995:G1995"/>
    <mergeCell ref="B1996:E1996"/>
    <mergeCell ref="A1994:B1994"/>
    <mergeCell ref="A1993:B1993"/>
    <mergeCell ref="B1986:D1986"/>
    <mergeCell ref="B1985:G1985"/>
    <mergeCell ref="B1975:C1975"/>
    <mergeCell ref="B1974:G1974"/>
    <mergeCell ref="A1973:B1973"/>
    <mergeCell ref="B2305:D2305"/>
    <mergeCell ref="B2283:C2283"/>
    <mergeCell ref="B2282:G2282"/>
    <mergeCell ref="B2275:C2275"/>
    <mergeCell ref="B2253:G2253"/>
    <mergeCell ref="B2254:F2254"/>
    <mergeCell ref="B2397:C2397"/>
    <mergeCell ref="B2396:G2396"/>
    <mergeCell ref="B2379:G2379"/>
    <mergeCell ref="B2380:F2380"/>
    <mergeCell ref="B2367:G2367"/>
    <mergeCell ref="B2368:C2368"/>
    <mergeCell ref="B2331:G2331"/>
    <mergeCell ref="B2332:E2332"/>
    <mergeCell ref="B2319:D2319"/>
    <mergeCell ref="B2318:G2318"/>
    <mergeCell ref="B2304:G2304"/>
    <mergeCell ref="B2591:E2591"/>
    <mergeCell ref="A2586:C2586"/>
    <mergeCell ref="B2583:G2583"/>
    <mergeCell ref="B2582:G2582"/>
    <mergeCell ref="B2573:G2573"/>
    <mergeCell ref="B2574:G2574"/>
    <mergeCell ref="B2532:G2532"/>
    <mergeCell ref="B2533:G2533"/>
    <mergeCell ref="B2518:G2518"/>
    <mergeCell ref="B2519:G2519"/>
    <mergeCell ref="B2481:G2481"/>
    <mergeCell ref="A2479:C2479"/>
    <mergeCell ref="B2480:G2480"/>
    <mergeCell ref="A2478:C2478"/>
    <mergeCell ref="B2456:G2456"/>
    <mergeCell ref="B2457:D2457"/>
    <mergeCell ref="B2438:G2438"/>
    <mergeCell ref="B2439:D2439"/>
    <mergeCell ref="B2428:G2428"/>
    <mergeCell ref="B2429:E2429"/>
    <mergeCell ref="B2146:G2146"/>
    <mergeCell ref="B2147:C2147"/>
    <mergeCell ref="B2100:G2100"/>
    <mergeCell ref="B2101:C2101"/>
    <mergeCell ref="B2005:G2005"/>
    <mergeCell ref="B2006:C2006"/>
    <mergeCell ref="A2653:C2653"/>
    <mergeCell ref="A2:K2"/>
    <mergeCell ref="A3:K3"/>
    <mergeCell ref="A2651:B2651"/>
    <mergeCell ref="J4:J5"/>
    <mergeCell ref="K4:K5"/>
    <mergeCell ref="B7:C7"/>
    <mergeCell ref="A48:C48"/>
    <mergeCell ref="A2652:C2652"/>
    <mergeCell ref="B2646:C2646"/>
    <mergeCell ref="A2642:C2642"/>
    <mergeCell ref="B2643:G2643"/>
    <mergeCell ref="A2641:C2641"/>
    <mergeCell ref="B2644:C2644"/>
    <mergeCell ref="B2615:G2615"/>
    <mergeCell ref="A2589:C2589"/>
    <mergeCell ref="B2590:G2590"/>
    <mergeCell ref="B1693:G1693"/>
  </mergeCells>
  <pageMargins left="0.7" right="0.7" top="0.75" bottom="0.75" header="0.3" footer="0.3"/>
  <pageSetup scale="83" firstPageNumber="77" fitToHeight="0"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9"/>
  <sheetViews>
    <sheetView topLeftCell="A50" workbookViewId="0">
      <selection activeCell="E52" sqref="E52"/>
    </sheetView>
  </sheetViews>
  <sheetFormatPr defaultColWidth="8.85546875" defaultRowHeight="14.25" x14ac:dyDescent="0.2"/>
  <cols>
    <col min="1" max="1" width="89.7109375" style="134" customWidth="1"/>
    <col min="2" max="2" width="23.5703125" style="134" hidden="1" customWidth="1"/>
    <col min="3" max="3" width="25" style="134" hidden="1" customWidth="1"/>
    <col min="4" max="4" width="25" style="170" bestFit="1" customWidth="1"/>
    <col min="5" max="5" width="16.5703125" style="134" bestFit="1" customWidth="1"/>
    <col min="6" max="6" width="8.7109375" style="134" bestFit="1" customWidth="1"/>
    <col min="7" max="16384" width="8.85546875" style="134"/>
  </cols>
  <sheetData>
    <row r="1" spans="1:4" ht="24" customHeight="1" x14ac:dyDescent="0.2">
      <c r="A1" s="522"/>
      <c r="B1" s="522"/>
      <c r="C1" s="522"/>
      <c r="D1" s="522"/>
    </row>
    <row r="2" spans="1:4" s="133" customFormat="1" ht="19.149999999999999" customHeight="1" x14ac:dyDescent="0.2">
      <c r="A2" s="523" t="s">
        <v>5906</v>
      </c>
      <c r="B2" s="523"/>
      <c r="C2" s="523"/>
      <c r="D2" s="523"/>
    </row>
    <row r="3" spans="1:4" ht="15" x14ac:dyDescent="0.2">
      <c r="A3" s="519"/>
      <c r="B3" s="519"/>
      <c r="C3" s="519"/>
      <c r="D3" s="519"/>
    </row>
    <row r="4" spans="1:4" ht="32.450000000000003" customHeight="1" x14ac:dyDescent="0.2">
      <c r="A4" s="135" t="s">
        <v>5907</v>
      </c>
      <c r="B4" s="136" t="s">
        <v>5908</v>
      </c>
      <c r="C4" s="136" t="s">
        <v>5909</v>
      </c>
      <c r="D4" s="137" t="s">
        <v>5910</v>
      </c>
    </row>
    <row r="5" spans="1:4" ht="15" x14ac:dyDescent="0.2">
      <c r="A5" s="146" t="s">
        <v>7340</v>
      </c>
      <c r="B5" s="138"/>
      <c r="C5" s="139"/>
      <c r="D5" s="140"/>
    </row>
    <row r="6" spans="1:4" ht="15" x14ac:dyDescent="0.2">
      <c r="A6" s="141" t="s">
        <v>5911</v>
      </c>
      <c r="B6" s="142">
        <f>500000000</f>
        <v>500000000</v>
      </c>
      <c r="C6" s="142">
        <f>500000000/2</f>
        <v>250000000</v>
      </c>
      <c r="D6" s="142">
        <v>250000000</v>
      </c>
    </row>
    <row r="7" spans="1:4" ht="15" hidden="1" x14ac:dyDescent="0.2">
      <c r="A7" s="141" t="s">
        <v>5912</v>
      </c>
      <c r="B7" s="143"/>
      <c r="C7" s="142">
        <v>0</v>
      </c>
      <c r="D7" s="142"/>
    </row>
    <row r="8" spans="1:4" ht="18" customHeight="1" x14ac:dyDescent="0.2">
      <c r="A8" s="141" t="s">
        <v>5913</v>
      </c>
      <c r="B8" s="143">
        <v>1525000000</v>
      </c>
      <c r="C8" s="142">
        <v>6400000000</v>
      </c>
      <c r="D8" s="142">
        <v>6719600000</v>
      </c>
    </row>
    <row r="9" spans="1:4" ht="15" x14ac:dyDescent="0.2">
      <c r="A9" s="141" t="s">
        <v>5914</v>
      </c>
      <c r="B9" s="142">
        <v>1519884078.8599999</v>
      </c>
      <c r="C9" s="142">
        <v>1519884078.8599999</v>
      </c>
      <c r="D9" s="142">
        <v>1510664674.0799999</v>
      </c>
    </row>
    <row r="10" spans="1:4" ht="15" x14ac:dyDescent="0.2">
      <c r="A10" s="141" t="s">
        <v>5915</v>
      </c>
      <c r="B10" s="143"/>
      <c r="C10" s="142">
        <v>0</v>
      </c>
      <c r="D10" s="142"/>
    </row>
    <row r="11" spans="1:4" ht="15" x14ac:dyDescent="0.2">
      <c r="A11" s="141" t="s">
        <v>5916</v>
      </c>
      <c r="B11" s="143"/>
      <c r="C11" s="142">
        <v>201600000</v>
      </c>
      <c r="D11" s="142">
        <v>0</v>
      </c>
    </row>
    <row r="12" spans="1:4" ht="15" x14ac:dyDescent="0.2">
      <c r="A12" s="141" t="s">
        <v>5917</v>
      </c>
      <c r="B12" s="142">
        <v>256000000</v>
      </c>
      <c r="C12" s="142">
        <v>256000000</v>
      </c>
      <c r="D12" s="142">
        <v>256000000</v>
      </c>
    </row>
    <row r="13" spans="1:4" ht="15" x14ac:dyDescent="0.2">
      <c r="A13" s="141" t="s">
        <v>5918</v>
      </c>
      <c r="B13" s="143">
        <v>0</v>
      </c>
      <c r="C13" s="142">
        <v>1000000000</v>
      </c>
      <c r="D13" s="142">
        <v>0</v>
      </c>
    </row>
    <row r="14" spans="1:4" ht="15" hidden="1" x14ac:dyDescent="0.2">
      <c r="A14" s="144" t="s">
        <v>5919</v>
      </c>
      <c r="B14" s="143">
        <v>0</v>
      </c>
      <c r="C14" s="142">
        <v>0</v>
      </c>
      <c r="D14" s="142"/>
    </row>
    <row r="15" spans="1:4" ht="15" hidden="1" x14ac:dyDescent="0.2">
      <c r="A15" s="144" t="s">
        <v>5920</v>
      </c>
      <c r="B15" s="143">
        <v>0</v>
      </c>
      <c r="C15" s="142">
        <v>0</v>
      </c>
      <c r="D15" s="142"/>
    </row>
    <row r="16" spans="1:4" ht="15" hidden="1" x14ac:dyDescent="0.2">
      <c r="A16" s="144" t="s">
        <v>5921</v>
      </c>
      <c r="B16" s="143">
        <v>0</v>
      </c>
      <c r="C16" s="142">
        <v>0</v>
      </c>
      <c r="D16" s="142"/>
    </row>
    <row r="17" spans="1:4" ht="15" hidden="1" x14ac:dyDescent="0.2">
      <c r="A17" s="144" t="s">
        <v>5922</v>
      </c>
      <c r="B17" s="143">
        <v>0</v>
      </c>
      <c r="C17" s="142">
        <v>0</v>
      </c>
      <c r="D17" s="142"/>
    </row>
    <row r="18" spans="1:4" ht="15" x14ac:dyDescent="0.2">
      <c r="A18" s="145" t="s">
        <v>5923</v>
      </c>
      <c r="B18" s="143"/>
      <c r="C18" s="142"/>
      <c r="D18" s="142">
        <v>251500000</v>
      </c>
    </row>
    <row r="19" spans="1:4" ht="15" x14ac:dyDescent="0.2">
      <c r="A19" s="145" t="s">
        <v>5924</v>
      </c>
      <c r="B19" s="143"/>
      <c r="C19" s="142"/>
      <c r="D19" s="142">
        <v>13500000</v>
      </c>
    </row>
    <row r="20" spans="1:4" ht="15" x14ac:dyDescent="0.2">
      <c r="A20" s="146" t="s">
        <v>5925</v>
      </c>
      <c r="B20" s="147">
        <f>SUM(B6:B17)</f>
        <v>3800884078.8599997</v>
      </c>
      <c r="C20" s="148">
        <f>SUM(C6:C17)</f>
        <v>9627484078.8600006</v>
      </c>
      <c r="D20" s="148">
        <f>SUM(D6:D19)</f>
        <v>9001264674.0799999</v>
      </c>
    </row>
    <row r="21" spans="1:4" ht="15" x14ac:dyDescent="0.2">
      <c r="A21" s="149"/>
      <c r="B21" s="150"/>
      <c r="C21" s="151"/>
      <c r="D21" s="152"/>
    </row>
    <row r="22" spans="1:4" ht="15" x14ac:dyDescent="0.2">
      <c r="A22" s="146" t="s">
        <v>5926</v>
      </c>
      <c r="B22" s="153"/>
      <c r="C22" s="142"/>
      <c r="D22" s="140"/>
    </row>
    <row r="23" spans="1:4" ht="15" x14ac:dyDescent="0.2">
      <c r="A23" s="141" t="s">
        <v>5927</v>
      </c>
      <c r="B23" s="143">
        <v>350000000</v>
      </c>
      <c r="C23" s="142">
        <f>350000000-150000000</f>
        <v>200000000</v>
      </c>
      <c r="D23" s="142">
        <v>200000000</v>
      </c>
    </row>
    <row r="24" spans="1:4" ht="15" x14ac:dyDescent="0.2">
      <c r="A24" s="141" t="s">
        <v>5928</v>
      </c>
      <c r="B24" s="143"/>
      <c r="C24" s="142">
        <v>0</v>
      </c>
      <c r="D24" s="142"/>
    </row>
    <row r="25" spans="1:4" ht="15" x14ac:dyDescent="0.2">
      <c r="A25" s="141" t="s">
        <v>5929</v>
      </c>
      <c r="B25" s="142">
        <v>500000000</v>
      </c>
      <c r="C25" s="142">
        <v>500000000</v>
      </c>
      <c r="D25" s="142">
        <v>349850833.19999999</v>
      </c>
    </row>
    <row r="26" spans="1:4" ht="15" x14ac:dyDescent="0.2">
      <c r="A26" s="141" t="s">
        <v>5930</v>
      </c>
      <c r="B26" s="143">
        <v>100000000</v>
      </c>
      <c r="C26" s="142">
        <v>50000000</v>
      </c>
      <c r="D26" s="142">
        <v>40000000</v>
      </c>
    </row>
    <row r="27" spans="1:4" ht="15" x14ac:dyDescent="0.2">
      <c r="A27" s="141" t="s">
        <v>5931</v>
      </c>
      <c r="B27" s="143">
        <v>800000000</v>
      </c>
      <c r="C27" s="142">
        <v>200000000</v>
      </c>
      <c r="D27" s="142"/>
    </row>
    <row r="28" spans="1:4" ht="15" x14ac:dyDescent="0.2">
      <c r="A28" s="141" t="s">
        <v>5932</v>
      </c>
      <c r="B28" s="143">
        <v>915000000</v>
      </c>
      <c r="C28" s="142">
        <v>230000000</v>
      </c>
      <c r="D28" s="142">
        <v>559599496</v>
      </c>
    </row>
    <row r="29" spans="1:4" ht="15" x14ac:dyDescent="0.2">
      <c r="A29" s="141" t="s">
        <v>5933</v>
      </c>
      <c r="B29" s="143">
        <v>783659375</v>
      </c>
      <c r="C29" s="142">
        <v>350000000</v>
      </c>
      <c r="D29" s="142">
        <v>150000000</v>
      </c>
    </row>
    <row r="30" spans="1:4" ht="15" x14ac:dyDescent="0.2">
      <c r="A30" s="141" t="s">
        <v>1274</v>
      </c>
      <c r="B30" s="143">
        <v>500000000</v>
      </c>
      <c r="C30" s="142">
        <v>50000000</v>
      </c>
      <c r="D30" s="142"/>
    </row>
    <row r="31" spans="1:4" ht="15" x14ac:dyDescent="0.2">
      <c r="A31" s="141" t="s">
        <v>877</v>
      </c>
      <c r="B31" s="143">
        <v>0</v>
      </c>
      <c r="C31" s="142">
        <v>0</v>
      </c>
      <c r="D31" s="142">
        <v>175000000</v>
      </c>
    </row>
    <row r="32" spans="1:4" ht="15" x14ac:dyDescent="0.2">
      <c r="A32" s="146" t="s">
        <v>5934</v>
      </c>
      <c r="B32" s="148">
        <f>SUM(B23:B31)</f>
        <v>3948659375</v>
      </c>
      <c r="C32" s="148">
        <f>SUM(C23:C31)</f>
        <v>1580000000</v>
      </c>
      <c r="D32" s="148">
        <f>SUM(D23:D31)</f>
        <v>1474450329.2</v>
      </c>
    </row>
    <row r="33" spans="1:4" ht="15" x14ac:dyDescent="0.2">
      <c r="A33" s="149"/>
      <c r="B33" s="150"/>
      <c r="C33" s="142"/>
      <c r="D33" s="152"/>
    </row>
    <row r="34" spans="1:4" ht="15" x14ac:dyDescent="0.2">
      <c r="A34" s="146" t="s">
        <v>5935</v>
      </c>
      <c r="B34" s="143"/>
      <c r="C34" s="142"/>
      <c r="D34" s="142"/>
    </row>
    <row r="35" spans="1:4" ht="15" x14ac:dyDescent="0.2">
      <c r="A35" s="146" t="s">
        <v>5936</v>
      </c>
      <c r="B35" s="153">
        <f>+B34+B32+B20</f>
        <v>7749543453.8599997</v>
      </c>
      <c r="C35" s="148">
        <f>+C34+C32+C20</f>
        <v>11207484078.860001</v>
      </c>
      <c r="D35" s="140">
        <f>+D34+D32+D20</f>
        <v>10475715003.280001</v>
      </c>
    </row>
    <row r="36" spans="1:4" ht="15" x14ac:dyDescent="0.2">
      <c r="A36" s="154"/>
      <c r="B36" s="155"/>
      <c r="C36" s="156"/>
      <c r="D36" s="157"/>
    </row>
    <row r="37" spans="1:4" ht="15" x14ac:dyDescent="0.2">
      <c r="A37" s="154"/>
      <c r="B37" s="155"/>
      <c r="C37" s="156"/>
      <c r="D37" s="157"/>
    </row>
    <row r="38" spans="1:4" ht="15" x14ac:dyDescent="0.2">
      <c r="A38" s="154"/>
      <c r="B38" s="155"/>
      <c r="C38" s="156"/>
      <c r="D38" s="157"/>
    </row>
    <row r="39" spans="1:4" ht="15" x14ac:dyDescent="0.2">
      <c r="A39" s="154"/>
      <c r="B39" s="155"/>
      <c r="C39" s="156"/>
      <c r="D39" s="157"/>
    </row>
    <row r="40" spans="1:4" ht="15" x14ac:dyDescent="0.2">
      <c r="A40" s="154"/>
      <c r="B40" s="155"/>
      <c r="C40" s="156"/>
      <c r="D40" s="157"/>
    </row>
    <row r="41" spans="1:4" s="133" customFormat="1" ht="19.149999999999999" customHeight="1" x14ac:dyDescent="0.2">
      <c r="A41" s="520" t="s">
        <v>5937</v>
      </c>
      <c r="B41" s="521"/>
      <c r="C41" s="521"/>
      <c r="D41" s="521"/>
    </row>
    <row r="42" spans="1:4" ht="15" x14ac:dyDescent="0.2">
      <c r="A42" s="146"/>
      <c r="B42" s="150"/>
      <c r="C42" s="151"/>
      <c r="D42" s="152"/>
    </row>
    <row r="43" spans="1:4" ht="15" x14ac:dyDescent="0.2">
      <c r="A43" s="146" t="s">
        <v>5938</v>
      </c>
      <c r="B43" s="153"/>
      <c r="C43" s="152"/>
      <c r="D43" s="140"/>
    </row>
    <row r="44" spans="1:4" ht="15" x14ac:dyDescent="0.2">
      <c r="A44" s="144" t="s">
        <v>5939</v>
      </c>
      <c r="B44" s="143">
        <v>30000000000</v>
      </c>
      <c r="C44" s="142">
        <v>15200000000</v>
      </c>
      <c r="D44" s="142">
        <v>0</v>
      </c>
    </row>
    <row r="45" spans="1:4" ht="15" x14ac:dyDescent="0.2">
      <c r="A45" s="141" t="s">
        <v>5940</v>
      </c>
      <c r="B45" s="143"/>
      <c r="C45" s="142">
        <v>9838772904.6899986</v>
      </c>
      <c r="D45" s="142">
        <v>17929054140.32</v>
      </c>
    </row>
    <row r="46" spans="1:4" ht="15" x14ac:dyDescent="0.2">
      <c r="A46" s="141" t="s">
        <v>5941</v>
      </c>
      <c r="B46" s="141">
        <v>2000000000</v>
      </c>
      <c r="C46" s="158">
        <v>1000000000</v>
      </c>
      <c r="D46" s="158">
        <v>0</v>
      </c>
    </row>
    <row r="47" spans="1:4" ht="15" x14ac:dyDescent="0.2">
      <c r="A47" s="141" t="s">
        <v>5942</v>
      </c>
      <c r="B47" s="141">
        <v>2500000000</v>
      </c>
      <c r="C47" s="158">
        <v>1000000000</v>
      </c>
      <c r="D47" s="158">
        <v>100000000</v>
      </c>
    </row>
    <row r="48" spans="1:4" ht="15" x14ac:dyDescent="0.2">
      <c r="A48" s="141" t="s">
        <v>5943</v>
      </c>
      <c r="B48" s="141"/>
      <c r="C48" s="158">
        <v>0</v>
      </c>
      <c r="D48" s="158">
        <f>1000000000/4</f>
        <v>250000000</v>
      </c>
    </row>
    <row r="49" spans="1:4" ht="15" x14ac:dyDescent="0.2">
      <c r="A49" s="141" t="s">
        <v>5944</v>
      </c>
      <c r="B49" s="141">
        <v>2000000000</v>
      </c>
      <c r="C49" s="158">
        <f>4000000000/40</f>
        <v>100000000</v>
      </c>
      <c r="D49" s="158">
        <f>1000000000/4*4</f>
        <v>1000000000</v>
      </c>
    </row>
    <row r="50" spans="1:4" ht="15" x14ac:dyDescent="0.2">
      <c r="A50" s="159" t="s">
        <v>5615</v>
      </c>
      <c r="B50" s="143"/>
      <c r="C50" s="142">
        <f>12000000000-8500000000</f>
        <v>3500000000</v>
      </c>
      <c r="D50" s="158">
        <v>0</v>
      </c>
    </row>
    <row r="51" spans="1:4" ht="15" x14ac:dyDescent="0.2">
      <c r="A51" s="141" t="s">
        <v>5945</v>
      </c>
      <c r="B51" s="143"/>
      <c r="C51" s="142">
        <v>600000000</v>
      </c>
      <c r="D51" s="142">
        <v>600000000</v>
      </c>
    </row>
    <row r="52" spans="1:4" ht="15" x14ac:dyDescent="0.2">
      <c r="A52" s="141" t="s">
        <v>5946</v>
      </c>
      <c r="B52" s="143"/>
      <c r="C52" s="142">
        <f>(10000000/7)*360</f>
        <v>514285714.28571433</v>
      </c>
      <c r="D52" s="142">
        <v>514300000</v>
      </c>
    </row>
    <row r="53" spans="1:4" ht="15" x14ac:dyDescent="0.2">
      <c r="A53" s="141" t="s">
        <v>5947</v>
      </c>
      <c r="B53" s="141"/>
      <c r="C53" s="158">
        <v>100000000</v>
      </c>
      <c r="D53" s="158">
        <v>0</v>
      </c>
    </row>
    <row r="54" spans="1:4" ht="15" x14ac:dyDescent="0.2">
      <c r="A54" s="160" t="s">
        <v>75</v>
      </c>
      <c r="B54" s="160">
        <f>SUM(B44:B50)</f>
        <v>36500000000</v>
      </c>
      <c r="C54" s="161">
        <f>SUM(C44:C53)</f>
        <v>31853058618.975712</v>
      </c>
      <c r="D54" s="161">
        <f>SUM(D44:D53)</f>
        <v>20393354140.32</v>
      </c>
    </row>
    <row r="55" spans="1:4" ht="15" x14ac:dyDescent="0.2">
      <c r="A55" s="149"/>
      <c r="B55" s="150"/>
      <c r="C55" s="151"/>
      <c r="D55" s="152"/>
    </row>
    <row r="56" spans="1:4" ht="15" x14ac:dyDescent="0.2">
      <c r="A56" s="146" t="s">
        <v>5948</v>
      </c>
      <c r="B56" s="153"/>
      <c r="C56" s="139"/>
      <c r="D56" s="140"/>
    </row>
    <row r="57" spans="1:4" ht="15" x14ac:dyDescent="0.2">
      <c r="A57" s="141" t="s">
        <v>5949</v>
      </c>
      <c r="B57" s="143">
        <v>70286270</v>
      </c>
      <c r="C57" s="142">
        <v>454972410.89999998</v>
      </c>
      <c r="D57" s="142">
        <v>0</v>
      </c>
    </row>
    <row r="58" spans="1:4" ht="15" x14ac:dyDescent="0.2">
      <c r="A58" s="141" t="s">
        <v>198</v>
      </c>
      <c r="B58" s="143">
        <v>500000000</v>
      </c>
      <c r="C58" s="142">
        <v>244733359.34999999</v>
      </c>
      <c r="D58" s="142">
        <v>0</v>
      </c>
    </row>
    <row r="59" spans="1:4" ht="15" x14ac:dyDescent="0.2">
      <c r="A59" s="141" t="s">
        <v>5950</v>
      </c>
      <c r="B59" s="143">
        <v>1525000000</v>
      </c>
      <c r="C59" s="142">
        <f>305*5000000</f>
        <v>1525000000</v>
      </c>
      <c r="D59" s="142"/>
    </row>
    <row r="60" spans="1:4" ht="15" x14ac:dyDescent="0.2">
      <c r="A60" s="141" t="s">
        <v>5951</v>
      </c>
      <c r="B60" s="143">
        <v>2300000000</v>
      </c>
      <c r="C60" s="142">
        <v>500000000</v>
      </c>
      <c r="D60" s="142">
        <v>1500000000</v>
      </c>
    </row>
    <row r="61" spans="1:4" ht="15" x14ac:dyDescent="0.2">
      <c r="A61" s="141" t="s">
        <v>5952</v>
      </c>
      <c r="B61" s="143">
        <v>3050000000</v>
      </c>
      <c r="C61" s="142">
        <f>305*10000000-3050000000</f>
        <v>0</v>
      </c>
      <c r="D61" s="142">
        <v>1000000000</v>
      </c>
    </row>
    <row r="62" spans="1:4" ht="15" x14ac:dyDescent="0.2">
      <c r="A62" s="141" t="s">
        <v>5953</v>
      </c>
      <c r="B62" s="143">
        <v>1201000000</v>
      </c>
      <c r="C62" s="142">
        <v>1201000000</v>
      </c>
      <c r="D62" s="142">
        <v>1250000000</v>
      </c>
    </row>
    <row r="63" spans="1:4" ht="15" x14ac:dyDescent="0.2">
      <c r="A63" s="141" t="s">
        <v>5954</v>
      </c>
      <c r="B63" s="143"/>
      <c r="C63" s="142">
        <v>4221400000</v>
      </c>
      <c r="D63" s="142">
        <v>0</v>
      </c>
    </row>
    <row r="64" spans="1:4" ht="15" x14ac:dyDescent="0.2">
      <c r="A64" s="146" t="s">
        <v>75</v>
      </c>
      <c r="B64" s="147">
        <f>SUM(B57:B63)</f>
        <v>8646286270</v>
      </c>
      <c r="C64" s="148">
        <f>SUM(C57:C63)</f>
        <v>8147105770.25</v>
      </c>
      <c r="D64" s="148">
        <f>SUM(D57:D63)</f>
        <v>3750000000</v>
      </c>
    </row>
    <row r="65" spans="1:6" ht="15" x14ac:dyDescent="0.2">
      <c r="A65" s="149"/>
      <c r="B65" s="150"/>
      <c r="C65" s="151"/>
      <c r="D65" s="152"/>
    </row>
    <row r="66" spans="1:6" ht="15" hidden="1" x14ac:dyDescent="0.2">
      <c r="A66" s="146" t="s">
        <v>5955</v>
      </c>
      <c r="B66" s="143"/>
      <c r="C66" s="142"/>
      <c r="D66" s="142"/>
    </row>
    <row r="67" spans="1:6" ht="15" x14ac:dyDescent="0.2">
      <c r="A67" s="146" t="s">
        <v>5956</v>
      </c>
      <c r="B67" s="153">
        <f>+B66+B64+B54</f>
        <v>45146286270</v>
      </c>
      <c r="C67" s="140">
        <f>+C66+C64+C54</f>
        <v>40000164389.225708</v>
      </c>
      <c r="D67" s="140">
        <f>+D66+D64+D54</f>
        <v>24143354140.32</v>
      </c>
      <c r="F67" s="162"/>
    </row>
    <row r="68" spans="1:6" ht="15" x14ac:dyDescent="0.2">
      <c r="A68" s="146"/>
      <c r="B68" s="153"/>
      <c r="C68" s="139"/>
      <c r="D68" s="140"/>
    </row>
    <row r="69" spans="1:6" ht="15" x14ac:dyDescent="0.2">
      <c r="A69" s="163"/>
      <c r="B69" s="164"/>
      <c r="C69" s="165"/>
      <c r="D69" s="166"/>
    </row>
    <row r="70" spans="1:6" ht="15" x14ac:dyDescent="0.2">
      <c r="A70" s="163"/>
      <c r="B70" s="164"/>
      <c r="C70" s="165"/>
      <c r="D70" s="166"/>
    </row>
    <row r="71" spans="1:6" ht="15" x14ac:dyDescent="0.2">
      <c r="A71" s="163"/>
      <c r="B71" s="164"/>
      <c r="C71" s="165"/>
      <c r="D71" s="166"/>
    </row>
    <row r="72" spans="1:6" ht="15" x14ac:dyDescent="0.2">
      <c r="A72" s="163"/>
      <c r="B72" s="164"/>
      <c r="C72" s="165"/>
      <c r="D72" s="166"/>
    </row>
    <row r="73" spans="1:6" ht="15" x14ac:dyDescent="0.2">
      <c r="A73" s="163"/>
      <c r="B73" s="164"/>
      <c r="C73" s="165"/>
      <c r="D73" s="166"/>
    </row>
    <row r="74" spans="1:6" ht="15" x14ac:dyDescent="0.2">
      <c r="A74" s="163"/>
      <c r="B74" s="164"/>
      <c r="C74" s="165"/>
      <c r="D74" s="166"/>
    </row>
    <row r="75" spans="1:6" ht="15" x14ac:dyDescent="0.2">
      <c r="A75" s="163"/>
      <c r="B75" s="164"/>
      <c r="C75" s="165"/>
      <c r="D75" s="166"/>
    </row>
    <row r="76" spans="1:6" ht="15" x14ac:dyDescent="0.2">
      <c r="A76" s="163"/>
      <c r="B76" s="164"/>
      <c r="C76" s="165"/>
      <c r="D76" s="166"/>
    </row>
    <row r="77" spans="1:6" ht="15" x14ac:dyDescent="0.2">
      <c r="A77" s="163"/>
      <c r="B77" s="164"/>
      <c r="C77" s="165"/>
      <c r="D77" s="166"/>
    </row>
    <row r="78" spans="1:6" ht="25.15" customHeight="1" x14ac:dyDescent="0.2">
      <c r="A78" s="163"/>
      <c r="B78" s="164"/>
      <c r="C78" s="165"/>
      <c r="D78" s="166"/>
    </row>
    <row r="79" spans="1:6" s="133" customFormat="1" ht="19.149999999999999" customHeight="1" x14ac:dyDescent="0.2">
      <c r="A79" s="521" t="s">
        <v>5957</v>
      </c>
      <c r="B79" s="521"/>
      <c r="C79" s="521"/>
      <c r="D79" s="521"/>
    </row>
    <row r="80" spans="1:6" ht="15" x14ac:dyDescent="0.2">
      <c r="A80" s="146" t="s">
        <v>5958</v>
      </c>
      <c r="B80" s="153"/>
      <c r="C80" s="167"/>
      <c r="D80" s="140"/>
    </row>
    <row r="81" spans="1:5" ht="15" x14ac:dyDescent="0.2">
      <c r="A81" s="141" t="s">
        <v>5959</v>
      </c>
      <c r="B81" s="168">
        <v>4500000000</v>
      </c>
      <c r="C81" s="142">
        <v>4081000000</v>
      </c>
      <c r="D81" s="142">
        <v>3100000000</v>
      </c>
    </row>
    <row r="82" spans="1:5" ht="15" x14ac:dyDescent="0.2">
      <c r="A82" s="141" t="s">
        <v>5960</v>
      </c>
      <c r="B82" s="168"/>
      <c r="C82" s="142">
        <v>0</v>
      </c>
      <c r="D82" s="142">
        <v>520306813</v>
      </c>
    </row>
    <row r="83" spans="1:5" ht="15" x14ac:dyDescent="0.2">
      <c r="A83" s="141" t="s">
        <v>5961</v>
      </c>
      <c r="B83" s="168"/>
      <c r="C83" s="142">
        <v>0</v>
      </c>
      <c r="D83" s="142">
        <v>1465732111.4000001</v>
      </c>
    </row>
    <row r="84" spans="1:5" ht="15" x14ac:dyDescent="0.2">
      <c r="A84" s="141" t="s">
        <v>5962</v>
      </c>
      <c r="B84" s="168"/>
      <c r="C84" s="142">
        <v>0</v>
      </c>
      <c r="D84" s="142">
        <v>146573211.13999999</v>
      </c>
    </row>
    <row r="85" spans="1:5" ht="30" x14ac:dyDescent="0.2">
      <c r="A85" s="141" t="s">
        <v>5963</v>
      </c>
      <c r="B85" s="168"/>
      <c r="C85" s="142">
        <v>0</v>
      </c>
      <c r="D85" s="142">
        <v>49850833.219999999</v>
      </c>
    </row>
    <row r="86" spans="1:5" ht="15" x14ac:dyDescent="0.2">
      <c r="A86" s="141" t="s">
        <v>7345</v>
      </c>
      <c r="B86" s="168"/>
      <c r="C86" s="142">
        <v>0</v>
      </c>
      <c r="D86" s="457">
        <v>11480819766.24</v>
      </c>
    </row>
    <row r="87" spans="1:5" ht="15" x14ac:dyDescent="0.2">
      <c r="A87" s="141" t="s">
        <v>5964</v>
      </c>
      <c r="B87" s="168"/>
      <c r="C87" s="142">
        <v>0</v>
      </c>
      <c r="D87" s="142">
        <v>5500000000</v>
      </c>
    </row>
    <row r="88" spans="1:5" ht="15" x14ac:dyDescent="0.2">
      <c r="A88" s="141" t="s">
        <v>5965</v>
      </c>
      <c r="B88" s="143">
        <v>5000000000</v>
      </c>
      <c r="C88" s="142">
        <v>8000000000</v>
      </c>
      <c r="D88" s="458">
        <v>0</v>
      </c>
      <c r="E88" s="169"/>
    </row>
    <row r="89" spans="1:5" ht="15" x14ac:dyDescent="0.2">
      <c r="A89" s="141" t="s">
        <v>5966</v>
      </c>
      <c r="B89" s="143">
        <v>4660437098</v>
      </c>
      <c r="C89" s="142">
        <f>1035917290.15+2000000000+1000000000</f>
        <v>4035917290.1500001</v>
      </c>
      <c r="D89" s="142">
        <v>2100000000</v>
      </c>
    </row>
    <row r="90" spans="1:5" ht="15" x14ac:dyDescent="0.2">
      <c r="A90" s="141" t="s">
        <v>5967</v>
      </c>
      <c r="B90" s="143">
        <v>4660437098</v>
      </c>
      <c r="C90" s="142">
        <v>0</v>
      </c>
      <c r="D90" s="142">
        <f>380*70000000</f>
        <v>26600000000</v>
      </c>
    </row>
    <row r="91" spans="1:5" ht="15" x14ac:dyDescent="0.2">
      <c r="A91" s="141" t="s">
        <v>5968</v>
      </c>
      <c r="B91" s="143">
        <v>100000000</v>
      </c>
      <c r="C91" s="142">
        <v>1500000000</v>
      </c>
      <c r="D91" s="142">
        <v>2000000000</v>
      </c>
    </row>
    <row r="92" spans="1:5" ht="15" x14ac:dyDescent="0.2">
      <c r="A92" s="141" t="s">
        <v>5969</v>
      </c>
      <c r="B92" s="143">
        <v>1000000000</v>
      </c>
      <c r="C92" s="142">
        <v>0</v>
      </c>
      <c r="D92" s="142">
        <v>590000000</v>
      </c>
    </row>
    <row r="93" spans="1:5" ht="15" x14ac:dyDescent="0.2">
      <c r="A93" s="141" t="s">
        <v>5970</v>
      </c>
      <c r="B93" s="143">
        <v>500000000</v>
      </c>
      <c r="C93" s="142">
        <v>313230745.22000003</v>
      </c>
      <c r="D93" s="142">
        <v>0</v>
      </c>
    </row>
    <row r="94" spans="1:5" ht="15" x14ac:dyDescent="0.2">
      <c r="A94" s="141" t="s">
        <v>5971</v>
      </c>
      <c r="B94" s="143">
        <v>8484953737</v>
      </c>
      <c r="C94" s="142">
        <v>1000000000</v>
      </c>
      <c r="D94" s="142">
        <v>0</v>
      </c>
    </row>
    <row r="95" spans="1:5" ht="15" x14ac:dyDescent="0.2">
      <c r="A95" s="141" t="s">
        <v>7344</v>
      </c>
      <c r="B95" s="143"/>
      <c r="C95" s="142">
        <v>1500000000</v>
      </c>
      <c r="D95" s="142">
        <v>0</v>
      </c>
    </row>
    <row r="96" spans="1:5" ht="15" x14ac:dyDescent="0.2">
      <c r="A96" s="146" t="s">
        <v>5972</v>
      </c>
      <c r="B96" s="147">
        <f>SUM(B81:B95)</f>
        <v>28905827933</v>
      </c>
      <c r="C96" s="148">
        <f>SUM(C81:C95)</f>
        <v>20430148035.370003</v>
      </c>
      <c r="D96" s="148">
        <f>SUM(D81:D95)</f>
        <v>53553282735</v>
      </c>
    </row>
    <row r="97" spans="1:4" ht="15" hidden="1" x14ac:dyDescent="0.2">
      <c r="A97" s="149"/>
      <c r="B97" s="150"/>
      <c r="C97" s="152"/>
      <c r="D97" s="152"/>
    </row>
    <row r="98" spans="1:4" ht="15" hidden="1" x14ac:dyDescent="0.2">
      <c r="A98" s="146" t="s">
        <v>5973</v>
      </c>
      <c r="B98" s="143"/>
      <c r="C98" s="167"/>
      <c r="D98" s="142"/>
    </row>
    <row r="99" spans="1:4" ht="15" hidden="1" x14ac:dyDescent="0.2">
      <c r="A99" s="146" t="s">
        <v>5974</v>
      </c>
      <c r="B99" s="153">
        <f>B96+B98</f>
        <v>28905827933</v>
      </c>
      <c r="C99" s="140">
        <f>C96+C98</f>
        <v>20430148035.370003</v>
      </c>
      <c r="D99" s="140">
        <f>D96+D98</f>
        <v>53553282735</v>
      </c>
    </row>
  </sheetData>
  <mergeCells count="5">
    <mergeCell ref="A3:D3"/>
    <mergeCell ref="A41:D41"/>
    <mergeCell ref="A79:D79"/>
    <mergeCell ref="A1:D1"/>
    <mergeCell ref="A2:D2"/>
  </mergeCells>
  <pageMargins left="0.7" right="0.7" top="0.75" bottom="0.75" header="0.3" footer="0.3"/>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93"/>
  <sheetViews>
    <sheetView workbookViewId="0">
      <selection sqref="A1:H1"/>
    </sheetView>
  </sheetViews>
  <sheetFormatPr defaultRowHeight="15" x14ac:dyDescent="0.25"/>
  <cols>
    <col min="1" max="1" width="6.28515625" style="53" bestFit="1" customWidth="1"/>
    <col min="2" max="2" width="8.85546875" style="53"/>
    <col min="3" max="3" width="42.140625" style="53" customWidth="1"/>
    <col min="4" max="4" width="13" style="53" bestFit="1" customWidth="1"/>
    <col min="5" max="5" width="13" bestFit="1" customWidth="1"/>
    <col min="6" max="6" width="13.7109375" bestFit="1" customWidth="1"/>
    <col min="7" max="7" width="13.5703125" bestFit="1" customWidth="1"/>
    <col min="8" max="8" width="6.28515625" bestFit="1" customWidth="1"/>
  </cols>
  <sheetData>
    <row r="1" spans="1:8" x14ac:dyDescent="0.25">
      <c r="A1" s="643" t="s">
        <v>0</v>
      </c>
      <c r="B1" s="643"/>
      <c r="C1" s="643"/>
      <c r="D1" s="643"/>
      <c r="E1" s="643"/>
      <c r="F1" s="643"/>
      <c r="G1" s="643"/>
      <c r="H1" s="643"/>
    </row>
    <row r="2" spans="1:8" x14ac:dyDescent="0.25">
      <c r="A2" s="643" t="s">
        <v>70</v>
      </c>
      <c r="B2" s="643"/>
      <c r="C2" s="643"/>
      <c r="D2" s="643"/>
      <c r="E2" s="643"/>
      <c r="F2" s="643"/>
      <c r="G2" s="643"/>
      <c r="H2" s="643"/>
    </row>
    <row r="3" spans="1:8" x14ac:dyDescent="0.25">
      <c r="A3" s="647" t="s">
        <v>6067</v>
      </c>
      <c r="B3" s="647"/>
      <c r="C3" s="647"/>
      <c r="D3" s="647"/>
      <c r="E3" s="647"/>
      <c r="F3" s="647"/>
      <c r="G3" s="647"/>
      <c r="H3" s="647"/>
    </row>
    <row r="4" spans="1:8" ht="27" x14ac:dyDescent="0.25">
      <c r="A4" s="291" t="s">
        <v>2</v>
      </c>
      <c r="B4" s="292" t="s">
        <v>71</v>
      </c>
      <c r="C4" s="291" t="s">
        <v>72</v>
      </c>
      <c r="D4" s="291" t="s">
        <v>73</v>
      </c>
      <c r="E4" s="291" t="s">
        <v>12</v>
      </c>
      <c r="F4" s="291" t="s">
        <v>74</v>
      </c>
      <c r="G4" s="291" t="s">
        <v>75</v>
      </c>
      <c r="H4" s="291" t="s">
        <v>6068</v>
      </c>
    </row>
    <row r="5" spans="1:8" x14ac:dyDescent="0.25">
      <c r="A5" s="293"/>
      <c r="B5" s="294" t="s">
        <v>2875</v>
      </c>
      <c r="C5" s="295" t="s">
        <v>76</v>
      </c>
      <c r="D5" s="295"/>
      <c r="E5" s="295"/>
      <c r="F5" s="295"/>
      <c r="G5" s="295"/>
      <c r="H5" s="295"/>
    </row>
    <row r="6" spans="1:8" ht="18" x14ac:dyDescent="0.25">
      <c r="A6" s="296">
        <v>1</v>
      </c>
      <c r="B6" s="297" t="s">
        <v>4574</v>
      </c>
      <c r="C6" s="298" t="s">
        <v>77</v>
      </c>
      <c r="D6" s="299">
        <v>699191330.15999997</v>
      </c>
      <c r="E6" s="299">
        <v>82400000</v>
      </c>
      <c r="F6" s="300">
        <v>0</v>
      </c>
      <c r="G6" s="299">
        <v>781591330.15999997</v>
      </c>
      <c r="H6" s="296"/>
    </row>
    <row r="7" spans="1:8" ht="18" x14ac:dyDescent="0.25">
      <c r="A7" s="296">
        <v>2</v>
      </c>
      <c r="B7" s="297" t="s">
        <v>4659</v>
      </c>
      <c r="C7" s="298" t="s">
        <v>78</v>
      </c>
      <c r="D7" s="299">
        <v>6000000</v>
      </c>
      <c r="E7" s="300">
        <v>0</v>
      </c>
      <c r="F7" s="300">
        <v>0</v>
      </c>
      <c r="G7" s="299">
        <v>6000000</v>
      </c>
      <c r="H7" s="296"/>
    </row>
    <row r="8" spans="1:8" ht="18" x14ac:dyDescent="0.25">
      <c r="A8" s="296">
        <v>3</v>
      </c>
      <c r="B8" s="297" t="s">
        <v>4512</v>
      </c>
      <c r="C8" s="298" t="s">
        <v>79</v>
      </c>
      <c r="D8" s="299">
        <v>3705000</v>
      </c>
      <c r="E8" s="299">
        <v>2000000000</v>
      </c>
      <c r="F8" s="300">
        <v>0</v>
      </c>
      <c r="G8" s="299">
        <v>2003705000</v>
      </c>
      <c r="H8" s="296"/>
    </row>
    <row r="9" spans="1:8" x14ac:dyDescent="0.25">
      <c r="A9" s="296">
        <v>4</v>
      </c>
      <c r="B9" s="297" t="s">
        <v>5856</v>
      </c>
      <c r="C9" s="298" t="s">
        <v>80</v>
      </c>
      <c r="D9" s="299">
        <v>3705000</v>
      </c>
      <c r="E9" s="299">
        <v>1660306813</v>
      </c>
      <c r="F9" s="300">
        <v>0</v>
      </c>
      <c r="G9" s="299">
        <v>1664011813</v>
      </c>
      <c r="H9" s="296"/>
    </row>
    <row r="10" spans="1:8" x14ac:dyDescent="0.25">
      <c r="A10" s="296">
        <v>5</v>
      </c>
      <c r="B10" s="297" t="s">
        <v>4578</v>
      </c>
      <c r="C10" s="298" t="s">
        <v>81</v>
      </c>
      <c r="D10" s="299">
        <v>484436117.89999998</v>
      </c>
      <c r="E10" s="299">
        <v>2594700000</v>
      </c>
      <c r="F10" s="300">
        <v>0</v>
      </c>
      <c r="G10" s="299">
        <v>3079136117.9000001</v>
      </c>
      <c r="H10" s="296"/>
    </row>
    <row r="11" spans="1:8" x14ac:dyDescent="0.25">
      <c r="A11" s="296">
        <v>6</v>
      </c>
      <c r="B11" s="297" t="s">
        <v>4493</v>
      </c>
      <c r="C11" s="298" t="s">
        <v>82</v>
      </c>
      <c r="D11" s="299">
        <v>950000</v>
      </c>
      <c r="E11" s="300">
        <v>0</v>
      </c>
      <c r="F11" s="300">
        <v>0</v>
      </c>
      <c r="G11" s="299">
        <v>950000</v>
      </c>
      <c r="H11" s="296"/>
    </row>
    <row r="12" spans="1:8" x14ac:dyDescent="0.25">
      <c r="A12" s="296">
        <v>7</v>
      </c>
      <c r="B12" s="297" t="s">
        <v>4494</v>
      </c>
      <c r="C12" s="298" t="s">
        <v>83</v>
      </c>
      <c r="D12" s="299">
        <v>270867421.22000003</v>
      </c>
      <c r="E12" s="299">
        <v>80000000</v>
      </c>
      <c r="F12" s="300">
        <v>0</v>
      </c>
      <c r="G12" s="299">
        <v>350867421.22000003</v>
      </c>
      <c r="H12" s="296"/>
    </row>
    <row r="13" spans="1:8" x14ac:dyDescent="0.25">
      <c r="A13" s="296">
        <v>8</v>
      </c>
      <c r="B13" s="297" t="s">
        <v>4496</v>
      </c>
      <c r="C13" s="298" t="s">
        <v>84</v>
      </c>
      <c r="D13" s="299">
        <v>61685257.219999999</v>
      </c>
      <c r="E13" s="299">
        <v>25000000</v>
      </c>
      <c r="F13" s="300">
        <v>0</v>
      </c>
      <c r="G13" s="299">
        <v>86685257.219999999</v>
      </c>
      <c r="H13" s="296"/>
    </row>
    <row r="14" spans="1:8" x14ac:dyDescent="0.25">
      <c r="A14" s="296">
        <v>9</v>
      </c>
      <c r="B14" s="297" t="s">
        <v>4498</v>
      </c>
      <c r="C14" s="298" t="s">
        <v>85</v>
      </c>
      <c r="D14" s="299">
        <v>3396250</v>
      </c>
      <c r="E14" s="299">
        <v>9000000</v>
      </c>
      <c r="F14" s="300">
        <v>0</v>
      </c>
      <c r="G14" s="299">
        <v>12396250</v>
      </c>
      <c r="H14" s="296"/>
    </row>
    <row r="15" spans="1:8" x14ac:dyDescent="0.25">
      <c r="A15" s="296">
        <v>10</v>
      </c>
      <c r="B15" s="297" t="s">
        <v>4499</v>
      </c>
      <c r="C15" s="298" t="s">
        <v>86</v>
      </c>
      <c r="D15" s="299">
        <v>4940000</v>
      </c>
      <c r="E15" s="299">
        <v>350000000</v>
      </c>
      <c r="F15" s="300">
        <v>0</v>
      </c>
      <c r="G15" s="299">
        <v>354940000</v>
      </c>
      <c r="H15" s="296"/>
    </row>
    <row r="16" spans="1:8" ht="18" x14ac:dyDescent="0.25">
      <c r="A16" s="296">
        <v>11</v>
      </c>
      <c r="B16" s="297" t="s">
        <v>4495</v>
      </c>
      <c r="C16" s="298" t="s">
        <v>87</v>
      </c>
      <c r="D16" s="299">
        <v>8550000</v>
      </c>
      <c r="E16" s="300">
        <v>0</v>
      </c>
      <c r="F16" s="300">
        <v>0</v>
      </c>
      <c r="G16" s="299">
        <v>8550000</v>
      </c>
      <c r="H16" s="296"/>
    </row>
    <row r="17" spans="1:8" ht="18" x14ac:dyDescent="0.25">
      <c r="A17" s="296">
        <v>12</v>
      </c>
      <c r="B17" s="297" t="s">
        <v>4511</v>
      </c>
      <c r="C17" s="298" t="s">
        <v>88</v>
      </c>
      <c r="D17" s="299">
        <v>6175000</v>
      </c>
      <c r="E17" s="299">
        <v>80000000</v>
      </c>
      <c r="F17" s="300">
        <v>0</v>
      </c>
      <c r="G17" s="299">
        <v>86175000</v>
      </c>
      <c r="H17" s="296"/>
    </row>
    <row r="18" spans="1:8" ht="18" x14ac:dyDescent="0.25">
      <c r="A18" s="296">
        <v>13</v>
      </c>
      <c r="B18" s="297" t="s">
        <v>4613</v>
      </c>
      <c r="C18" s="298" t="s">
        <v>89</v>
      </c>
      <c r="D18" s="299">
        <v>2375000</v>
      </c>
      <c r="E18" s="300">
        <v>0</v>
      </c>
      <c r="F18" s="300">
        <v>0</v>
      </c>
      <c r="G18" s="299">
        <v>2375000</v>
      </c>
      <c r="H18" s="296"/>
    </row>
    <row r="19" spans="1:8" x14ac:dyDescent="0.25">
      <c r="A19" s="640" t="s">
        <v>90</v>
      </c>
      <c r="B19" s="641"/>
      <c r="C19" s="642"/>
      <c r="D19" s="301">
        <v>1555976376.5</v>
      </c>
      <c r="E19" s="301">
        <v>6881406813</v>
      </c>
      <c r="F19" s="302">
        <v>0</v>
      </c>
      <c r="G19" s="301">
        <v>8437383189.5</v>
      </c>
      <c r="H19" s="303">
        <f>G19/G$193</f>
        <v>4.8248548651574193E-2</v>
      </c>
    </row>
    <row r="20" spans="1:8" x14ac:dyDescent="0.25">
      <c r="A20" s="293"/>
      <c r="B20" s="294" t="s">
        <v>4176</v>
      </c>
      <c r="C20" s="295" t="s">
        <v>91</v>
      </c>
      <c r="D20" s="295"/>
      <c r="E20" s="295"/>
      <c r="F20" s="295"/>
      <c r="G20" s="295"/>
      <c r="H20" s="295"/>
    </row>
    <row r="21" spans="1:8" ht="18" x14ac:dyDescent="0.25">
      <c r="A21" s="296">
        <v>1</v>
      </c>
      <c r="B21" s="297" t="s">
        <v>4505</v>
      </c>
      <c r="C21" s="298" t="s">
        <v>92</v>
      </c>
      <c r="D21" s="299">
        <v>304982005.01999998</v>
      </c>
      <c r="E21" s="299">
        <v>316400000</v>
      </c>
      <c r="F21" s="300">
        <v>0</v>
      </c>
      <c r="G21" s="299">
        <v>621382005.01999998</v>
      </c>
      <c r="H21" s="296"/>
    </row>
    <row r="22" spans="1:8" ht="18" x14ac:dyDescent="0.25">
      <c r="A22" s="296">
        <v>2</v>
      </c>
      <c r="B22" s="297" t="s">
        <v>4506</v>
      </c>
      <c r="C22" s="298" t="s">
        <v>93</v>
      </c>
      <c r="D22" s="299">
        <v>5300000</v>
      </c>
      <c r="E22" s="299">
        <v>2000000</v>
      </c>
      <c r="F22" s="300">
        <v>0</v>
      </c>
      <c r="G22" s="299">
        <v>7300000</v>
      </c>
      <c r="H22" s="296"/>
    </row>
    <row r="23" spans="1:8" ht="18" x14ac:dyDescent="0.25">
      <c r="A23" s="296">
        <v>3</v>
      </c>
      <c r="B23" s="297" t="s">
        <v>4507</v>
      </c>
      <c r="C23" s="298" t="s">
        <v>94</v>
      </c>
      <c r="D23" s="299">
        <v>72008805.599999994</v>
      </c>
      <c r="E23" s="299">
        <v>488000000</v>
      </c>
      <c r="F23" s="300">
        <v>0</v>
      </c>
      <c r="G23" s="299">
        <v>560008805.60000002</v>
      </c>
      <c r="H23" s="296"/>
    </row>
    <row r="24" spans="1:8" ht="18" x14ac:dyDescent="0.25">
      <c r="A24" s="296">
        <v>4</v>
      </c>
      <c r="B24" s="297" t="s">
        <v>4513</v>
      </c>
      <c r="C24" s="298" t="s">
        <v>95</v>
      </c>
      <c r="D24" s="299">
        <v>206189564.36000001</v>
      </c>
      <c r="E24" s="299">
        <v>40000000</v>
      </c>
      <c r="F24" s="300">
        <v>0</v>
      </c>
      <c r="G24" s="299">
        <v>246189564.36000001</v>
      </c>
      <c r="H24" s="296"/>
    </row>
    <row r="25" spans="1:8" ht="18" x14ac:dyDescent="0.25">
      <c r="A25" s="296">
        <v>5</v>
      </c>
      <c r="B25" s="297" t="s">
        <v>6066</v>
      </c>
      <c r="C25" s="298" t="s">
        <v>96</v>
      </c>
      <c r="D25" s="299">
        <v>178000000</v>
      </c>
      <c r="E25" s="299">
        <v>1000000000</v>
      </c>
      <c r="F25" s="300">
        <v>0</v>
      </c>
      <c r="G25" s="299">
        <v>1178000000</v>
      </c>
      <c r="H25" s="296"/>
    </row>
    <row r="26" spans="1:8" ht="18" x14ac:dyDescent="0.25">
      <c r="A26" s="296">
        <v>6</v>
      </c>
      <c r="B26" s="297" t="s">
        <v>4623</v>
      </c>
      <c r="C26" s="298" t="s">
        <v>97</v>
      </c>
      <c r="D26" s="299">
        <v>24000000</v>
      </c>
      <c r="E26" s="299">
        <v>1150000000</v>
      </c>
      <c r="F26" s="300">
        <v>0</v>
      </c>
      <c r="G26" s="299">
        <v>1174000000</v>
      </c>
      <c r="H26" s="296"/>
    </row>
    <row r="27" spans="1:8" x14ac:dyDescent="0.25">
      <c r="A27" s="640" t="s">
        <v>90</v>
      </c>
      <c r="B27" s="641"/>
      <c r="C27" s="642"/>
      <c r="D27" s="301">
        <v>790480374.98000002</v>
      </c>
      <c r="E27" s="301">
        <v>2996400000</v>
      </c>
      <c r="F27" s="302">
        <v>0</v>
      </c>
      <c r="G27" s="301">
        <v>3786880374.98</v>
      </c>
      <c r="H27" s="303">
        <f>G27/G$193</f>
        <v>2.1654993960365753E-2</v>
      </c>
    </row>
    <row r="28" spans="1:8" x14ac:dyDescent="0.25">
      <c r="A28" s="293"/>
      <c r="B28" s="294" t="s">
        <v>4179</v>
      </c>
      <c r="C28" s="295" t="s">
        <v>98</v>
      </c>
      <c r="D28" s="295"/>
      <c r="E28" s="295"/>
      <c r="F28" s="295"/>
      <c r="G28" s="295"/>
      <c r="H28" s="295"/>
    </row>
    <row r="29" spans="1:8" ht="18" x14ac:dyDescent="0.25">
      <c r="A29" s="296">
        <v>1</v>
      </c>
      <c r="B29" s="297" t="s">
        <v>4557</v>
      </c>
      <c r="C29" s="298" t="s">
        <v>99</v>
      </c>
      <c r="D29" s="299">
        <v>2850000</v>
      </c>
      <c r="E29" s="299">
        <v>1000000</v>
      </c>
      <c r="F29" s="300">
        <v>0</v>
      </c>
      <c r="G29" s="299">
        <v>3850000</v>
      </c>
      <c r="H29" s="296"/>
    </row>
    <row r="30" spans="1:8" ht="18" x14ac:dyDescent="0.25">
      <c r="A30" s="296">
        <v>2</v>
      </c>
      <c r="B30" s="297" t="s">
        <v>4558</v>
      </c>
      <c r="C30" s="298" t="s">
        <v>100</v>
      </c>
      <c r="D30" s="299">
        <v>2850000</v>
      </c>
      <c r="E30" s="299">
        <v>1000000</v>
      </c>
      <c r="F30" s="300">
        <v>0</v>
      </c>
      <c r="G30" s="299">
        <v>3850000</v>
      </c>
      <c r="H30" s="296"/>
    </row>
    <row r="31" spans="1:8" ht="18" x14ac:dyDescent="0.25">
      <c r="A31" s="296">
        <v>3</v>
      </c>
      <c r="B31" s="297" t="s">
        <v>4559</v>
      </c>
      <c r="C31" s="298" t="s">
        <v>101</v>
      </c>
      <c r="D31" s="299">
        <v>43411372.920000002</v>
      </c>
      <c r="E31" s="299">
        <v>212000000</v>
      </c>
      <c r="F31" s="300">
        <v>0</v>
      </c>
      <c r="G31" s="299">
        <v>255411372.91999999</v>
      </c>
      <c r="H31" s="296"/>
    </row>
    <row r="32" spans="1:8" ht="18" x14ac:dyDescent="0.25">
      <c r="A32" s="296">
        <v>4</v>
      </c>
      <c r="B32" s="297" t="s">
        <v>4585</v>
      </c>
      <c r="C32" s="298" t="s">
        <v>102</v>
      </c>
      <c r="D32" s="299">
        <v>536608830.75</v>
      </c>
      <c r="E32" s="299">
        <v>270000000</v>
      </c>
      <c r="F32" s="300">
        <v>0</v>
      </c>
      <c r="G32" s="299">
        <v>806608830.75</v>
      </c>
      <c r="H32" s="296"/>
    </row>
    <row r="33" spans="1:8" ht="18" x14ac:dyDescent="0.25">
      <c r="A33" s="296">
        <v>5</v>
      </c>
      <c r="B33" s="297" t="s">
        <v>4550</v>
      </c>
      <c r="C33" s="298" t="s">
        <v>103</v>
      </c>
      <c r="D33" s="299">
        <v>2850000</v>
      </c>
      <c r="E33" s="299">
        <v>1000000</v>
      </c>
      <c r="F33" s="300">
        <v>0</v>
      </c>
      <c r="G33" s="299">
        <v>3850000</v>
      </c>
      <c r="H33" s="296"/>
    </row>
    <row r="34" spans="1:8" ht="18" x14ac:dyDescent="0.25">
      <c r="A34" s="296">
        <v>6</v>
      </c>
      <c r="B34" s="297" t="s">
        <v>4551</v>
      </c>
      <c r="C34" s="298" t="s">
        <v>104</v>
      </c>
      <c r="D34" s="299">
        <v>2850000</v>
      </c>
      <c r="E34" s="299">
        <v>1000000</v>
      </c>
      <c r="F34" s="300">
        <v>0</v>
      </c>
      <c r="G34" s="299">
        <v>3850000</v>
      </c>
      <c r="H34" s="296"/>
    </row>
    <row r="35" spans="1:8" ht="18" x14ac:dyDescent="0.25">
      <c r="A35" s="296">
        <v>7</v>
      </c>
      <c r="B35" s="297" t="s">
        <v>4552</v>
      </c>
      <c r="C35" s="298" t="s">
        <v>105</v>
      </c>
      <c r="D35" s="299">
        <v>2850000</v>
      </c>
      <c r="E35" s="299">
        <v>1000000</v>
      </c>
      <c r="F35" s="300">
        <v>0</v>
      </c>
      <c r="G35" s="299">
        <v>3850000</v>
      </c>
      <c r="H35" s="296"/>
    </row>
    <row r="36" spans="1:8" ht="18" x14ac:dyDescent="0.25">
      <c r="A36" s="296">
        <v>8</v>
      </c>
      <c r="B36" s="297" t="s">
        <v>4553</v>
      </c>
      <c r="C36" s="298" t="s">
        <v>106</v>
      </c>
      <c r="D36" s="299">
        <v>2850000</v>
      </c>
      <c r="E36" s="299">
        <v>1000000</v>
      </c>
      <c r="F36" s="300">
        <v>0</v>
      </c>
      <c r="G36" s="299">
        <v>3850000</v>
      </c>
      <c r="H36" s="296"/>
    </row>
    <row r="37" spans="1:8" ht="18" x14ac:dyDescent="0.25">
      <c r="A37" s="296">
        <v>9</v>
      </c>
      <c r="B37" s="297" t="s">
        <v>4554</v>
      </c>
      <c r="C37" s="298" t="s">
        <v>107</v>
      </c>
      <c r="D37" s="299">
        <v>2850000</v>
      </c>
      <c r="E37" s="299">
        <v>1500000</v>
      </c>
      <c r="F37" s="300">
        <v>0</v>
      </c>
      <c r="G37" s="299">
        <v>4350000</v>
      </c>
      <c r="H37" s="296"/>
    </row>
    <row r="38" spans="1:8" ht="18" x14ac:dyDescent="0.25">
      <c r="A38" s="296">
        <v>10</v>
      </c>
      <c r="B38" s="297" t="s">
        <v>4555</v>
      </c>
      <c r="C38" s="298" t="s">
        <v>108</v>
      </c>
      <c r="D38" s="299">
        <v>2850000</v>
      </c>
      <c r="E38" s="299">
        <v>1000000</v>
      </c>
      <c r="F38" s="300">
        <v>0</v>
      </c>
      <c r="G38" s="299">
        <v>3850000</v>
      </c>
      <c r="H38" s="296"/>
    </row>
    <row r="39" spans="1:8" ht="18" x14ac:dyDescent="0.25">
      <c r="A39" s="296">
        <v>11</v>
      </c>
      <c r="B39" s="297" t="s">
        <v>4556</v>
      </c>
      <c r="C39" s="298" t="s">
        <v>109</v>
      </c>
      <c r="D39" s="299">
        <v>2850000</v>
      </c>
      <c r="E39" s="299">
        <v>1000000</v>
      </c>
      <c r="F39" s="300">
        <v>0</v>
      </c>
      <c r="G39" s="299">
        <v>3850000</v>
      </c>
      <c r="H39" s="296"/>
    </row>
    <row r="40" spans="1:8" x14ac:dyDescent="0.25">
      <c r="A40" s="296">
        <v>12</v>
      </c>
      <c r="B40" s="297" t="s">
        <v>4544</v>
      </c>
      <c r="C40" s="298" t="s">
        <v>110</v>
      </c>
      <c r="D40" s="299">
        <v>1638572008.23</v>
      </c>
      <c r="E40" s="299">
        <v>2050000000</v>
      </c>
      <c r="F40" s="300">
        <v>0</v>
      </c>
      <c r="G40" s="299">
        <v>3688572008.23</v>
      </c>
      <c r="H40" s="296"/>
    </row>
    <row r="41" spans="1:8" ht="18" x14ac:dyDescent="0.25">
      <c r="A41" s="296">
        <v>13</v>
      </c>
      <c r="B41" s="297" t="s">
        <v>4542</v>
      </c>
      <c r="C41" s="298" t="s">
        <v>111</v>
      </c>
      <c r="D41" s="299">
        <v>5400000</v>
      </c>
      <c r="E41" s="300">
        <v>0</v>
      </c>
      <c r="F41" s="300">
        <v>0</v>
      </c>
      <c r="G41" s="299">
        <v>5400000</v>
      </c>
      <c r="H41" s="296"/>
    </row>
    <row r="42" spans="1:8" ht="18" x14ac:dyDescent="0.25">
      <c r="A42" s="296">
        <v>14</v>
      </c>
      <c r="B42" s="297" t="s">
        <v>4543</v>
      </c>
      <c r="C42" s="298" t="s">
        <v>112</v>
      </c>
      <c r="D42" s="299">
        <v>6970000</v>
      </c>
      <c r="E42" s="300">
        <v>0</v>
      </c>
      <c r="F42" s="300">
        <v>0</v>
      </c>
      <c r="G42" s="299">
        <v>6970000</v>
      </c>
      <c r="H42" s="296"/>
    </row>
    <row r="43" spans="1:8" ht="18" x14ac:dyDescent="0.25">
      <c r="A43" s="296">
        <v>15</v>
      </c>
      <c r="B43" s="297" t="s">
        <v>4545</v>
      </c>
      <c r="C43" s="298" t="s">
        <v>113</v>
      </c>
      <c r="D43" s="299">
        <v>443801773.07999998</v>
      </c>
      <c r="E43" s="299">
        <v>3031329348.52</v>
      </c>
      <c r="F43" s="300">
        <v>0</v>
      </c>
      <c r="G43" s="299">
        <v>3475131121.5999999</v>
      </c>
      <c r="H43" s="296"/>
    </row>
    <row r="44" spans="1:8" ht="18" x14ac:dyDescent="0.25">
      <c r="A44" s="296">
        <v>16</v>
      </c>
      <c r="B44" s="297" t="s">
        <v>4546</v>
      </c>
      <c r="C44" s="298" t="s">
        <v>114</v>
      </c>
      <c r="D44" s="299">
        <v>23750000</v>
      </c>
      <c r="E44" s="300">
        <v>0</v>
      </c>
      <c r="F44" s="300">
        <v>0</v>
      </c>
      <c r="G44" s="299">
        <v>23750000</v>
      </c>
      <c r="H44" s="296"/>
    </row>
    <row r="45" spans="1:8" ht="18" x14ac:dyDescent="0.25">
      <c r="A45" s="296">
        <v>17</v>
      </c>
      <c r="B45" s="297" t="s">
        <v>4547</v>
      </c>
      <c r="C45" s="298" t="s">
        <v>115</v>
      </c>
      <c r="D45" s="299">
        <v>22800000</v>
      </c>
      <c r="E45" s="300">
        <v>0</v>
      </c>
      <c r="F45" s="300">
        <v>0</v>
      </c>
      <c r="G45" s="299">
        <v>22800000</v>
      </c>
      <c r="H45" s="296"/>
    </row>
    <row r="46" spans="1:8" ht="18" x14ac:dyDescent="0.25">
      <c r="A46" s="296">
        <v>18</v>
      </c>
      <c r="B46" s="297" t="s">
        <v>4548</v>
      </c>
      <c r="C46" s="298" t="s">
        <v>116</v>
      </c>
      <c r="D46" s="299">
        <v>43613787.57</v>
      </c>
      <c r="E46" s="299">
        <v>32000000</v>
      </c>
      <c r="F46" s="300">
        <v>0</v>
      </c>
      <c r="G46" s="299">
        <v>75613787.569999993</v>
      </c>
      <c r="H46" s="296"/>
    </row>
    <row r="47" spans="1:8" x14ac:dyDescent="0.25">
      <c r="A47" s="296">
        <v>19</v>
      </c>
      <c r="B47" s="297" t="s">
        <v>4663</v>
      </c>
      <c r="C47" s="298" t="s">
        <v>117</v>
      </c>
      <c r="D47" s="299">
        <v>2600000000</v>
      </c>
      <c r="E47" s="299">
        <v>250000000</v>
      </c>
      <c r="F47" s="300">
        <v>0</v>
      </c>
      <c r="G47" s="299">
        <v>2850000000</v>
      </c>
      <c r="H47" s="296"/>
    </row>
    <row r="48" spans="1:8" x14ac:dyDescent="0.25">
      <c r="A48" s="296">
        <v>20</v>
      </c>
      <c r="B48" s="297" t="s">
        <v>4664</v>
      </c>
      <c r="C48" s="298" t="s">
        <v>118</v>
      </c>
      <c r="D48" s="299">
        <v>2102000000</v>
      </c>
      <c r="E48" s="299">
        <v>450000000</v>
      </c>
      <c r="F48" s="300">
        <v>0</v>
      </c>
      <c r="G48" s="299">
        <v>2552000000</v>
      </c>
      <c r="H48" s="296"/>
    </row>
    <row r="49" spans="1:8" ht="18" x14ac:dyDescent="0.25">
      <c r="A49" s="296">
        <v>21</v>
      </c>
      <c r="B49" s="297" t="s">
        <v>4665</v>
      </c>
      <c r="C49" s="298" t="s">
        <v>119</v>
      </c>
      <c r="D49" s="299">
        <v>765000000</v>
      </c>
      <c r="E49" s="299">
        <v>400000000</v>
      </c>
      <c r="F49" s="300">
        <v>0</v>
      </c>
      <c r="G49" s="299">
        <v>1165000000</v>
      </c>
      <c r="H49" s="296"/>
    </row>
    <row r="50" spans="1:8" ht="18" x14ac:dyDescent="0.25">
      <c r="A50" s="296">
        <v>22</v>
      </c>
      <c r="B50" s="297" t="s">
        <v>4549</v>
      </c>
      <c r="C50" s="298" t="s">
        <v>120</v>
      </c>
      <c r="D50" s="299">
        <v>17512137277.439999</v>
      </c>
      <c r="E50" s="299">
        <v>10000000</v>
      </c>
      <c r="F50" s="300">
        <v>0</v>
      </c>
      <c r="G50" s="299">
        <v>17522137277.439999</v>
      </c>
      <c r="H50" s="296"/>
    </row>
    <row r="51" spans="1:8" ht="18" x14ac:dyDescent="0.25">
      <c r="A51" s="296">
        <v>23</v>
      </c>
      <c r="B51" s="297" t="s">
        <v>4666</v>
      </c>
      <c r="C51" s="298" t="s">
        <v>121</v>
      </c>
      <c r="D51" s="299">
        <v>765000000</v>
      </c>
      <c r="E51" s="299">
        <v>300000000</v>
      </c>
      <c r="F51" s="300">
        <v>0</v>
      </c>
      <c r="G51" s="299">
        <v>1065000000</v>
      </c>
      <c r="H51" s="296"/>
    </row>
    <row r="52" spans="1:8" x14ac:dyDescent="0.25">
      <c r="A52" s="640" t="s">
        <v>90</v>
      </c>
      <c r="B52" s="641"/>
      <c r="C52" s="642"/>
      <c r="D52" s="301">
        <v>26534715049.990002</v>
      </c>
      <c r="E52" s="301">
        <v>7014829348.5200005</v>
      </c>
      <c r="F52" s="302">
        <v>0</v>
      </c>
      <c r="G52" s="301">
        <v>33549544398.509998</v>
      </c>
      <c r="H52" s="303">
        <f>G52/G$193</f>
        <v>0.19185057603690314</v>
      </c>
    </row>
    <row r="53" spans="1:8" x14ac:dyDescent="0.25">
      <c r="A53" s="293"/>
      <c r="B53" s="294" t="s">
        <v>3647</v>
      </c>
      <c r="C53" s="295" t="s">
        <v>122</v>
      </c>
      <c r="D53" s="295"/>
      <c r="E53" s="295"/>
      <c r="F53" s="295"/>
      <c r="G53" s="295"/>
      <c r="H53" s="295"/>
    </row>
    <row r="54" spans="1:8" x14ac:dyDescent="0.25">
      <c r="A54" s="296">
        <v>1</v>
      </c>
      <c r="B54" s="297" t="s">
        <v>5848</v>
      </c>
      <c r="C54" s="298" t="s">
        <v>123</v>
      </c>
      <c r="D54" s="299">
        <v>6000000</v>
      </c>
      <c r="E54" s="299">
        <v>144000000</v>
      </c>
      <c r="F54" s="300">
        <v>0</v>
      </c>
      <c r="G54" s="299">
        <v>150000000</v>
      </c>
      <c r="H54" s="296"/>
    </row>
    <row r="55" spans="1:8" ht="18" x14ac:dyDescent="0.25">
      <c r="A55" s="296">
        <v>2</v>
      </c>
      <c r="B55" s="297" t="s">
        <v>4561</v>
      </c>
      <c r="C55" s="298" t="s">
        <v>124</v>
      </c>
      <c r="D55" s="299">
        <v>705024375.97000003</v>
      </c>
      <c r="E55" s="299">
        <v>394375000</v>
      </c>
      <c r="F55" s="300">
        <v>0</v>
      </c>
      <c r="G55" s="299">
        <v>1099399375.97</v>
      </c>
      <c r="H55" s="296"/>
    </row>
    <row r="56" spans="1:8" ht="18" x14ac:dyDescent="0.25">
      <c r="A56" s="296">
        <v>3</v>
      </c>
      <c r="B56" s="297" t="s">
        <v>4667</v>
      </c>
      <c r="C56" s="298" t="s">
        <v>125</v>
      </c>
      <c r="D56" s="299">
        <v>1750000000</v>
      </c>
      <c r="E56" s="299">
        <v>1100000000</v>
      </c>
      <c r="F56" s="300">
        <v>0</v>
      </c>
      <c r="G56" s="299">
        <v>2850000000</v>
      </c>
      <c r="H56" s="296"/>
    </row>
    <row r="57" spans="1:8" x14ac:dyDescent="0.25">
      <c r="A57" s="296">
        <v>4</v>
      </c>
      <c r="B57" s="297" t="s">
        <v>4562</v>
      </c>
      <c r="C57" s="298" t="s">
        <v>126</v>
      </c>
      <c r="D57" s="299">
        <v>8744656468.1599998</v>
      </c>
      <c r="E57" s="299">
        <v>250000000</v>
      </c>
      <c r="F57" s="300">
        <v>0</v>
      </c>
      <c r="G57" s="299">
        <v>8994656468.1599998</v>
      </c>
      <c r="H57" s="296"/>
    </row>
    <row r="58" spans="1:8" x14ac:dyDescent="0.25">
      <c r="A58" s="296">
        <v>7</v>
      </c>
      <c r="B58" s="297" t="s">
        <v>4564</v>
      </c>
      <c r="C58" s="298" t="s">
        <v>127</v>
      </c>
      <c r="D58" s="299">
        <v>2850000</v>
      </c>
      <c r="E58" s="299">
        <v>10000000</v>
      </c>
      <c r="F58" s="300">
        <v>0</v>
      </c>
      <c r="G58" s="299">
        <v>12850000</v>
      </c>
      <c r="H58" s="296"/>
    </row>
    <row r="59" spans="1:8" x14ac:dyDescent="0.25">
      <c r="A59" s="296">
        <v>8</v>
      </c>
      <c r="B59" s="297" t="s">
        <v>4565</v>
      </c>
      <c r="C59" s="298" t="s">
        <v>128</v>
      </c>
      <c r="D59" s="299">
        <v>32718750</v>
      </c>
      <c r="E59" s="299">
        <v>35000000</v>
      </c>
      <c r="F59" s="300">
        <v>0</v>
      </c>
      <c r="G59" s="299">
        <v>67718750</v>
      </c>
      <c r="H59" s="296"/>
    </row>
    <row r="60" spans="1:8" x14ac:dyDescent="0.25">
      <c r="A60" s="296">
        <v>9</v>
      </c>
      <c r="B60" s="297" t="s">
        <v>4563</v>
      </c>
      <c r="C60" s="298" t="s">
        <v>129</v>
      </c>
      <c r="D60" s="299">
        <v>3705000</v>
      </c>
      <c r="E60" s="299">
        <v>2500000</v>
      </c>
      <c r="F60" s="300">
        <v>0</v>
      </c>
      <c r="G60" s="299">
        <v>6205000</v>
      </c>
      <c r="H60" s="296"/>
    </row>
    <row r="61" spans="1:8" x14ac:dyDescent="0.25">
      <c r="A61" s="296">
        <v>10</v>
      </c>
      <c r="B61" s="297" t="s">
        <v>4566</v>
      </c>
      <c r="C61" s="298" t="s">
        <v>130</v>
      </c>
      <c r="D61" s="299">
        <v>7175350</v>
      </c>
      <c r="E61" s="299">
        <v>15000000</v>
      </c>
      <c r="F61" s="300">
        <v>0</v>
      </c>
      <c r="G61" s="299">
        <v>22175350</v>
      </c>
      <c r="H61" s="296"/>
    </row>
    <row r="62" spans="1:8" x14ac:dyDescent="0.25">
      <c r="A62" s="296">
        <v>11</v>
      </c>
      <c r="B62" s="297" t="s">
        <v>4560</v>
      </c>
      <c r="C62" s="298" t="s">
        <v>131</v>
      </c>
      <c r="D62" s="299">
        <v>840658931.38999999</v>
      </c>
      <c r="E62" s="299">
        <v>2010000000</v>
      </c>
      <c r="F62" s="300">
        <v>0</v>
      </c>
      <c r="G62" s="299">
        <v>2850658931.3899999</v>
      </c>
      <c r="H62" s="296"/>
    </row>
    <row r="63" spans="1:8" ht="18" x14ac:dyDescent="0.25">
      <c r="A63" s="296">
        <v>12</v>
      </c>
      <c r="B63" s="297" t="s">
        <v>4603</v>
      </c>
      <c r="C63" s="298" t="s">
        <v>132</v>
      </c>
      <c r="D63" s="299">
        <v>9500000</v>
      </c>
      <c r="E63" s="299">
        <v>1901000000</v>
      </c>
      <c r="F63" s="300">
        <v>0</v>
      </c>
      <c r="G63" s="299">
        <v>1910500000</v>
      </c>
      <c r="H63" s="296"/>
    </row>
    <row r="64" spans="1:8" ht="18" x14ac:dyDescent="0.25">
      <c r="A64" s="296">
        <v>13</v>
      </c>
      <c r="B64" s="297" t="s">
        <v>4625</v>
      </c>
      <c r="C64" s="298" t="s">
        <v>133</v>
      </c>
      <c r="D64" s="299">
        <v>6000000</v>
      </c>
      <c r="E64" s="300">
        <v>0</v>
      </c>
      <c r="F64" s="300">
        <v>0</v>
      </c>
      <c r="G64" s="299">
        <v>6000000</v>
      </c>
      <c r="H64" s="296"/>
    </row>
    <row r="65" spans="1:8" x14ac:dyDescent="0.25">
      <c r="A65" s="640" t="s">
        <v>90</v>
      </c>
      <c r="B65" s="641"/>
      <c r="C65" s="642"/>
      <c r="D65" s="301">
        <v>12108288875.52</v>
      </c>
      <c r="E65" s="301">
        <v>5861875000</v>
      </c>
      <c r="F65" s="302">
        <v>0</v>
      </c>
      <c r="G65" s="301">
        <v>17970163875.52</v>
      </c>
      <c r="H65" s="303">
        <f>G65/G$193</f>
        <v>0.10276104647040077</v>
      </c>
    </row>
    <row r="66" spans="1:8" x14ac:dyDescent="0.25">
      <c r="A66" s="293"/>
      <c r="B66" s="294" t="s">
        <v>3462</v>
      </c>
      <c r="C66" s="295" t="s">
        <v>134</v>
      </c>
      <c r="D66" s="295"/>
      <c r="E66" s="295"/>
      <c r="F66" s="295"/>
      <c r="G66" s="295"/>
      <c r="H66" s="295"/>
    </row>
    <row r="67" spans="1:8" ht="18" x14ac:dyDescent="0.25">
      <c r="A67" s="296">
        <v>1</v>
      </c>
      <c r="B67" s="297" t="s">
        <v>4655</v>
      </c>
      <c r="C67" s="298" t="s">
        <v>135</v>
      </c>
      <c r="D67" s="299">
        <v>122000000</v>
      </c>
      <c r="E67" s="299">
        <v>20000000</v>
      </c>
      <c r="F67" s="300">
        <v>0</v>
      </c>
      <c r="G67" s="299">
        <v>142000000</v>
      </c>
      <c r="H67" s="296"/>
    </row>
    <row r="68" spans="1:8" ht="18" x14ac:dyDescent="0.25">
      <c r="A68" s="296">
        <v>2</v>
      </c>
      <c r="B68" s="297" t="s">
        <v>4478</v>
      </c>
      <c r="C68" s="298" t="s">
        <v>136</v>
      </c>
      <c r="D68" s="299">
        <v>16175000</v>
      </c>
      <c r="E68" s="299">
        <v>50000000</v>
      </c>
      <c r="F68" s="300">
        <v>0</v>
      </c>
      <c r="G68" s="299">
        <v>66175000</v>
      </c>
      <c r="H68" s="296"/>
    </row>
    <row r="69" spans="1:8" ht="18" x14ac:dyDescent="0.25">
      <c r="A69" s="296">
        <v>3</v>
      </c>
      <c r="B69" s="297" t="s">
        <v>4654</v>
      </c>
      <c r="C69" s="298" t="s">
        <v>137</v>
      </c>
      <c r="D69" s="299">
        <v>256544800.84999999</v>
      </c>
      <c r="E69" s="299">
        <v>183000000</v>
      </c>
      <c r="F69" s="300">
        <v>0</v>
      </c>
      <c r="G69" s="299">
        <v>439544800.85000002</v>
      </c>
      <c r="H69" s="296"/>
    </row>
    <row r="70" spans="1:8" x14ac:dyDescent="0.25">
      <c r="A70" s="296">
        <v>4</v>
      </c>
      <c r="B70" s="297" t="s">
        <v>4474</v>
      </c>
      <c r="C70" s="298" t="s">
        <v>138</v>
      </c>
      <c r="D70" s="299">
        <v>782615616.11000001</v>
      </c>
      <c r="E70" s="299">
        <v>124000000</v>
      </c>
      <c r="F70" s="300">
        <v>0</v>
      </c>
      <c r="G70" s="299">
        <v>906615616.11000001</v>
      </c>
      <c r="H70" s="296"/>
    </row>
    <row r="71" spans="1:8" ht="18" x14ac:dyDescent="0.25">
      <c r="A71" s="296">
        <v>5</v>
      </c>
      <c r="B71" s="297" t="s">
        <v>4475</v>
      </c>
      <c r="C71" s="298" t="s">
        <v>139</v>
      </c>
      <c r="D71" s="299">
        <v>61357950.219999999</v>
      </c>
      <c r="E71" s="299">
        <v>80000000</v>
      </c>
      <c r="F71" s="300">
        <v>0</v>
      </c>
      <c r="G71" s="299">
        <v>141357950.22</v>
      </c>
      <c r="H71" s="296"/>
    </row>
    <row r="72" spans="1:8" x14ac:dyDescent="0.25">
      <c r="A72" s="640" t="s">
        <v>90</v>
      </c>
      <c r="B72" s="641"/>
      <c r="C72" s="642"/>
      <c r="D72" s="301">
        <v>1238693367.1800001</v>
      </c>
      <c r="E72" s="301">
        <v>457000000</v>
      </c>
      <c r="F72" s="302">
        <v>0</v>
      </c>
      <c r="G72" s="301">
        <v>1695693367.1800001</v>
      </c>
      <c r="H72" s="303">
        <f>G72/G$193</f>
        <v>9.6966964859852758E-3</v>
      </c>
    </row>
    <row r="73" spans="1:8" x14ac:dyDescent="0.25">
      <c r="A73" s="293"/>
      <c r="B73" s="294" t="s">
        <v>4201</v>
      </c>
      <c r="C73" s="295" t="s">
        <v>140</v>
      </c>
      <c r="D73" s="295"/>
      <c r="E73" s="295"/>
      <c r="F73" s="295"/>
      <c r="G73" s="295"/>
      <c r="H73" s="295"/>
    </row>
    <row r="74" spans="1:8" ht="18" x14ac:dyDescent="0.25">
      <c r="A74" s="296">
        <v>1</v>
      </c>
      <c r="B74" s="297" t="s">
        <v>4662</v>
      </c>
      <c r="C74" s="298" t="s">
        <v>141</v>
      </c>
      <c r="D74" s="299">
        <v>804700000</v>
      </c>
      <c r="E74" s="299">
        <v>10000000</v>
      </c>
      <c r="F74" s="300">
        <v>0</v>
      </c>
      <c r="G74" s="299">
        <v>814700000</v>
      </c>
      <c r="H74" s="296"/>
    </row>
    <row r="75" spans="1:8" x14ac:dyDescent="0.25">
      <c r="A75" s="296">
        <v>2</v>
      </c>
      <c r="B75" s="297" t="s">
        <v>4538</v>
      </c>
      <c r="C75" s="298" t="s">
        <v>142</v>
      </c>
      <c r="D75" s="299">
        <v>124732486.68000001</v>
      </c>
      <c r="E75" s="299">
        <v>25000000</v>
      </c>
      <c r="F75" s="300">
        <v>0</v>
      </c>
      <c r="G75" s="299">
        <v>149732486.68000001</v>
      </c>
      <c r="H75" s="296"/>
    </row>
    <row r="76" spans="1:8" x14ac:dyDescent="0.25">
      <c r="A76" s="296">
        <v>3</v>
      </c>
      <c r="B76" s="297" t="s">
        <v>4540</v>
      </c>
      <c r="C76" s="298" t="s">
        <v>143</v>
      </c>
      <c r="D76" s="299">
        <v>474244550.56</v>
      </c>
      <c r="E76" s="299">
        <v>42000000</v>
      </c>
      <c r="F76" s="300">
        <v>0</v>
      </c>
      <c r="G76" s="299">
        <v>516244550.56</v>
      </c>
      <c r="H76" s="296"/>
    </row>
    <row r="77" spans="1:8" ht="18" x14ac:dyDescent="0.25">
      <c r="A77" s="296">
        <v>4</v>
      </c>
      <c r="B77" s="297" t="s">
        <v>4541</v>
      </c>
      <c r="C77" s="298" t="s">
        <v>144</v>
      </c>
      <c r="D77" s="299">
        <v>35940000</v>
      </c>
      <c r="E77" s="299">
        <v>22000000</v>
      </c>
      <c r="F77" s="300">
        <v>0</v>
      </c>
      <c r="G77" s="299">
        <v>57940000</v>
      </c>
      <c r="H77" s="296"/>
    </row>
    <row r="78" spans="1:8" ht="18" x14ac:dyDescent="0.25">
      <c r="A78" s="296">
        <v>5</v>
      </c>
      <c r="B78" s="297" t="s">
        <v>4570</v>
      </c>
      <c r="C78" s="298" t="s">
        <v>145</v>
      </c>
      <c r="D78" s="299">
        <v>471570193.83999997</v>
      </c>
      <c r="E78" s="299">
        <v>430000000</v>
      </c>
      <c r="F78" s="300">
        <v>0</v>
      </c>
      <c r="G78" s="299">
        <v>901570193.84000003</v>
      </c>
      <c r="H78" s="296"/>
    </row>
    <row r="79" spans="1:8" ht="18" x14ac:dyDescent="0.25">
      <c r="A79" s="296">
        <v>6</v>
      </c>
      <c r="B79" s="297" t="s">
        <v>4668</v>
      </c>
      <c r="C79" s="298" t="s">
        <v>146</v>
      </c>
      <c r="D79" s="299">
        <v>44500000</v>
      </c>
      <c r="E79" s="300">
        <v>0</v>
      </c>
      <c r="F79" s="300">
        <v>0</v>
      </c>
      <c r="G79" s="299">
        <v>44500000</v>
      </c>
      <c r="H79" s="296"/>
    </row>
    <row r="80" spans="1:8" ht="18" x14ac:dyDescent="0.25">
      <c r="A80" s="296">
        <v>7</v>
      </c>
      <c r="B80" s="297" t="s">
        <v>4573</v>
      </c>
      <c r="C80" s="298" t="s">
        <v>147</v>
      </c>
      <c r="D80" s="299">
        <v>13200000</v>
      </c>
      <c r="E80" s="299">
        <v>365400000</v>
      </c>
      <c r="F80" s="300">
        <v>0</v>
      </c>
      <c r="G80" s="299">
        <v>378600000</v>
      </c>
      <c r="H80" s="296"/>
    </row>
    <row r="81" spans="1:8" ht="18" x14ac:dyDescent="0.25">
      <c r="A81" s="296">
        <v>8</v>
      </c>
      <c r="B81" s="297" t="s">
        <v>4583</v>
      </c>
      <c r="C81" s="298" t="s">
        <v>148</v>
      </c>
      <c r="D81" s="299">
        <v>92920542.519999996</v>
      </c>
      <c r="E81" s="299">
        <v>1017500000</v>
      </c>
      <c r="F81" s="300">
        <v>0</v>
      </c>
      <c r="G81" s="299">
        <v>1110420542.52</v>
      </c>
      <c r="H81" s="296"/>
    </row>
    <row r="82" spans="1:8" x14ac:dyDescent="0.25">
      <c r="A82" s="640" t="s">
        <v>90</v>
      </c>
      <c r="B82" s="641"/>
      <c r="C82" s="642"/>
      <c r="D82" s="301">
        <v>2061807773.5999999</v>
      </c>
      <c r="E82" s="301">
        <v>1911900000</v>
      </c>
      <c r="F82" s="302">
        <v>0</v>
      </c>
      <c r="G82" s="301">
        <v>3973707773.5999999</v>
      </c>
      <c r="H82" s="303">
        <f>G82/G$193</f>
        <v>2.2723352553226852E-2</v>
      </c>
    </row>
    <row r="83" spans="1:8" x14ac:dyDescent="0.25">
      <c r="A83" s="293"/>
      <c r="B83" s="294" t="s">
        <v>5885</v>
      </c>
      <c r="C83" s="295" t="s">
        <v>149</v>
      </c>
      <c r="D83" s="295"/>
      <c r="E83" s="295"/>
      <c r="F83" s="295"/>
      <c r="G83" s="295"/>
      <c r="H83" s="295"/>
    </row>
    <row r="84" spans="1:8" ht="18" x14ac:dyDescent="0.25">
      <c r="A84" s="296">
        <v>1</v>
      </c>
      <c r="B84" s="297" t="s">
        <v>4605</v>
      </c>
      <c r="C84" s="298" t="s">
        <v>150</v>
      </c>
      <c r="D84" s="299">
        <v>16820000</v>
      </c>
      <c r="E84" s="299">
        <v>38000000</v>
      </c>
      <c r="F84" s="300">
        <v>0</v>
      </c>
      <c r="G84" s="299">
        <v>54820000</v>
      </c>
      <c r="H84" s="296"/>
    </row>
    <row r="85" spans="1:8" ht="18" x14ac:dyDescent="0.25">
      <c r="A85" s="296">
        <v>2</v>
      </c>
      <c r="B85" s="297" t="s">
        <v>4518</v>
      </c>
      <c r="C85" s="298" t="s">
        <v>151</v>
      </c>
      <c r="D85" s="299">
        <v>530582493.42000002</v>
      </c>
      <c r="E85" s="299">
        <v>3187006988.96</v>
      </c>
      <c r="F85" s="300">
        <v>0</v>
      </c>
      <c r="G85" s="299">
        <v>3717589482.3800001</v>
      </c>
      <c r="H85" s="296"/>
    </row>
    <row r="86" spans="1:8" ht="18" x14ac:dyDescent="0.25">
      <c r="A86" s="296">
        <v>3</v>
      </c>
      <c r="B86" s="297" t="s">
        <v>4520</v>
      </c>
      <c r="C86" s="298" t="s">
        <v>152</v>
      </c>
      <c r="D86" s="299">
        <v>94113246.379999995</v>
      </c>
      <c r="E86" s="299">
        <v>959599496</v>
      </c>
      <c r="F86" s="300">
        <v>0</v>
      </c>
      <c r="G86" s="299">
        <v>1053712742.38</v>
      </c>
      <c r="H86" s="296"/>
    </row>
    <row r="87" spans="1:8" ht="18" x14ac:dyDescent="0.25">
      <c r="A87" s="296">
        <v>4</v>
      </c>
      <c r="B87" s="297" t="s">
        <v>4521</v>
      </c>
      <c r="C87" s="298" t="s">
        <v>153</v>
      </c>
      <c r="D87" s="299">
        <v>140094955.19999999</v>
      </c>
      <c r="E87" s="299">
        <v>45000000</v>
      </c>
      <c r="F87" s="300">
        <v>0</v>
      </c>
      <c r="G87" s="299">
        <v>185094955.19999999</v>
      </c>
      <c r="H87" s="296"/>
    </row>
    <row r="88" spans="1:8" ht="18" x14ac:dyDescent="0.25">
      <c r="A88" s="296">
        <v>5</v>
      </c>
      <c r="B88" s="297" t="s">
        <v>4522</v>
      </c>
      <c r="C88" s="298" t="s">
        <v>154</v>
      </c>
      <c r="D88" s="299">
        <v>6000000</v>
      </c>
      <c r="E88" s="299">
        <v>60000000</v>
      </c>
      <c r="F88" s="300">
        <v>0</v>
      </c>
      <c r="G88" s="299">
        <v>66000000</v>
      </c>
      <c r="H88" s="296"/>
    </row>
    <row r="89" spans="1:8" ht="18" x14ac:dyDescent="0.25">
      <c r="A89" s="296">
        <v>6</v>
      </c>
      <c r="B89" s="297" t="s">
        <v>4523</v>
      </c>
      <c r="C89" s="298" t="s">
        <v>155</v>
      </c>
      <c r="D89" s="299">
        <v>241860406.56999999</v>
      </c>
      <c r="E89" s="299">
        <v>6980000000</v>
      </c>
      <c r="F89" s="300">
        <v>0</v>
      </c>
      <c r="G89" s="299">
        <v>7221860406.5699997</v>
      </c>
      <c r="H89" s="296"/>
    </row>
    <row r="90" spans="1:8" ht="18" x14ac:dyDescent="0.25">
      <c r="A90" s="296">
        <v>7</v>
      </c>
      <c r="B90" s="297" t="s">
        <v>4508</v>
      </c>
      <c r="C90" s="298" t="s">
        <v>156</v>
      </c>
      <c r="D90" s="299">
        <v>101967422.03</v>
      </c>
      <c r="E90" s="299">
        <v>85000000</v>
      </c>
      <c r="F90" s="300">
        <v>0</v>
      </c>
      <c r="G90" s="299">
        <v>186967422.03</v>
      </c>
      <c r="H90" s="296"/>
    </row>
    <row r="91" spans="1:8" ht="18" x14ac:dyDescent="0.25">
      <c r="A91" s="296">
        <v>8</v>
      </c>
      <c r="B91" s="297" t="s">
        <v>4587</v>
      </c>
      <c r="C91" s="298" t="s">
        <v>157</v>
      </c>
      <c r="D91" s="299">
        <v>370611389.41000003</v>
      </c>
      <c r="E91" s="299">
        <v>290000000</v>
      </c>
      <c r="F91" s="300">
        <v>0</v>
      </c>
      <c r="G91" s="299">
        <v>660611389.40999997</v>
      </c>
      <c r="H91" s="296"/>
    </row>
    <row r="92" spans="1:8" ht="18" x14ac:dyDescent="0.25">
      <c r="A92" s="296">
        <v>9</v>
      </c>
      <c r="B92" s="297" t="s">
        <v>4509</v>
      </c>
      <c r="C92" s="298" t="s">
        <v>158</v>
      </c>
      <c r="D92" s="299">
        <v>8000000</v>
      </c>
      <c r="E92" s="300">
        <v>0</v>
      </c>
      <c r="F92" s="300">
        <v>0</v>
      </c>
      <c r="G92" s="299">
        <v>8000000</v>
      </c>
      <c r="H92" s="296"/>
    </row>
    <row r="93" spans="1:8" ht="18" x14ac:dyDescent="0.25">
      <c r="A93" s="296">
        <v>10</v>
      </c>
      <c r="B93" s="297" t="s">
        <v>4510</v>
      </c>
      <c r="C93" s="298" t="s">
        <v>159</v>
      </c>
      <c r="D93" s="299">
        <v>557219277.46000004</v>
      </c>
      <c r="E93" s="299">
        <v>160000000</v>
      </c>
      <c r="F93" s="300">
        <v>0</v>
      </c>
      <c r="G93" s="299">
        <v>717219277.46000004</v>
      </c>
      <c r="H93" s="296"/>
    </row>
    <row r="94" spans="1:8" ht="18" x14ac:dyDescent="0.25">
      <c r="A94" s="296">
        <v>11</v>
      </c>
      <c r="B94" s="297" t="s">
        <v>4580</v>
      </c>
      <c r="C94" s="298" t="s">
        <v>160</v>
      </c>
      <c r="D94" s="299">
        <v>417149226.13</v>
      </c>
      <c r="E94" s="299">
        <v>22081000000</v>
      </c>
      <c r="F94" s="300">
        <v>0</v>
      </c>
      <c r="G94" s="299">
        <v>22498149226.130001</v>
      </c>
      <c r="H94" s="296"/>
    </row>
    <row r="95" spans="1:8" ht="18" x14ac:dyDescent="0.25">
      <c r="A95" s="296">
        <v>12</v>
      </c>
      <c r="B95" s="297" t="s">
        <v>4524</v>
      </c>
      <c r="C95" s="298" t="s">
        <v>161</v>
      </c>
      <c r="D95" s="299">
        <v>143410761.63</v>
      </c>
      <c r="E95" s="299">
        <v>80000000</v>
      </c>
      <c r="F95" s="300">
        <v>0</v>
      </c>
      <c r="G95" s="299">
        <v>223410761.63</v>
      </c>
      <c r="H95" s="296"/>
    </row>
    <row r="96" spans="1:8" ht="18" x14ac:dyDescent="0.25">
      <c r="A96" s="296">
        <v>13</v>
      </c>
      <c r="B96" s="297" t="s">
        <v>4579</v>
      </c>
      <c r="C96" s="298" t="s">
        <v>162</v>
      </c>
      <c r="D96" s="299">
        <v>5130000</v>
      </c>
      <c r="E96" s="300">
        <v>0</v>
      </c>
      <c r="F96" s="300">
        <v>0</v>
      </c>
      <c r="G96" s="299">
        <v>5130000</v>
      </c>
      <c r="H96" s="296"/>
    </row>
    <row r="97" spans="1:8" x14ac:dyDescent="0.25">
      <c r="A97" s="296">
        <v>14</v>
      </c>
      <c r="B97" s="297" t="s">
        <v>4581</v>
      </c>
      <c r="C97" s="298" t="s">
        <v>163</v>
      </c>
      <c r="D97" s="299">
        <v>27525000</v>
      </c>
      <c r="E97" s="299">
        <v>110000000</v>
      </c>
      <c r="F97" s="300">
        <v>0</v>
      </c>
      <c r="G97" s="299">
        <v>137525000</v>
      </c>
      <c r="H97" s="296"/>
    </row>
    <row r="98" spans="1:8" ht="18" x14ac:dyDescent="0.25">
      <c r="A98" s="296">
        <v>15</v>
      </c>
      <c r="B98" s="297" t="s">
        <v>4611</v>
      </c>
      <c r="C98" s="298" t="s">
        <v>164</v>
      </c>
      <c r="D98" s="299">
        <v>8027500</v>
      </c>
      <c r="E98" s="300">
        <v>0</v>
      </c>
      <c r="F98" s="300">
        <v>0</v>
      </c>
      <c r="G98" s="299">
        <v>8027500</v>
      </c>
      <c r="H98" s="296"/>
    </row>
    <row r="99" spans="1:8" ht="18" x14ac:dyDescent="0.25">
      <c r="A99" s="296">
        <v>16</v>
      </c>
      <c r="B99" s="297" t="s">
        <v>4660</v>
      </c>
      <c r="C99" s="298" t="s">
        <v>165</v>
      </c>
      <c r="D99" s="299">
        <v>50000000</v>
      </c>
      <c r="E99" s="299">
        <v>100000000</v>
      </c>
      <c r="F99" s="300">
        <v>0</v>
      </c>
      <c r="G99" s="299">
        <v>150000000</v>
      </c>
      <c r="H99" s="296"/>
    </row>
    <row r="100" spans="1:8" ht="18" x14ac:dyDescent="0.25">
      <c r="A100" s="296">
        <v>17</v>
      </c>
      <c r="B100" s="297" t="s">
        <v>4627</v>
      </c>
      <c r="C100" s="298" t="s">
        <v>166</v>
      </c>
      <c r="D100" s="299">
        <v>54000000</v>
      </c>
      <c r="E100" s="299">
        <v>100000000</v>
      </c>
      <c r="F100" s="300">
        <v>0</v>
      </c>
      <c r="G100" s="299">
        <v>154000000</v>
      </c>
      <c r="H100" s="296"/>
    </row>
    <row r="101" spans="1:8" x14ac:dyDescent="0.25">
      <c r="A101" s="640" t="s">
        <v>90</v>
      </c>
      <c r="B101" s="641"/>
      <c r="C101" s="642"/>
      <c r="D101" s="301">
        <v>2772511678.23</v>
      </c>
      <c r="E101" s="301">
        <v>34275606484.959999</v>
      </c>
      <c r="F101" s="302">
        <v>0</v>
      </c>
      <c r="G101" s="301">
        <v>37048118163.190002</v>
      </c>
      <c r="H101" s="303">
        <f>G101/G$193</f>
        <v>0.21185691007496729</v>
      </c>
    </row>
    <row r="102" spans="1:8" x14ac:dyDescent="0.25">
      <c r="A102" s="293"/>
      <c r="B102" s="294" t="s">
        <v>5886</v>
      </c>
      <c r="C102" s="295" t="s">
        <v>167</v>
      </c>
      <c r="D102" s="295"/>
      <c r="E102" s="295"/>
      <c r="F102" s="295"/>
      <c r="G102" s="295"/>
      <c r="H102" s="295"/>
    </row>
    <row r="103" spans="1:8" ht="18" x14ac:dyDescent="0.25">
      <c r="A103" s="296">
        <v>1</v>
      </c>
      <c r="B103" s="297" t="s">
        <v>4567</v>
      </c>
      <c r="C103" s="298" t="s">
        <v>168</v>
      </c>
      <c r="D103" s="299">
        <v>259155647.91999999</v>
      </c>
      <c r="E103" s="299">
        <v>515000000</v>
      </c>
      <c r="F103" s="300">
        <v>0</v>
      </c>
      <c r="G103" s="299">
        <v>774155647.91999996</v>
      </c>
      <c r="H103" s="296"/>
    </row>
    <row r="104" spans="1:8" ht="18" x14ac:dyDescent="0.25">
      <c r="A104" s="296">
        <v>2</v>
      </c>
      <c r="B104" s="297" t="s">
        <v>4577</v>
      </c>
      <c r="C104" s="298" t="s">
        <v>169</v>
      </c>
      <c r="D104" s="299">
        <v>237555070.46000001</v>
      </c>
      <c r="E104" s="299">
        <v>230000000</v>
      </c>
      <c r="F104" s="300">
        <v>0</v>
      </c>
      <c r="G104" s="299">
        <v>467555070.45999998</v>
      </c>
      <c r="H104" s="296"/>
    </row>
    <row r="105" spans="1:8" ht="18" x14ac:dyDescent="0.25">
      <c r="A105" s="296">
        <v>3</v>
      </c>
      <c r="B105" s="297" t="s">
        <v>4597</v>
      </c>
      <c r="C105" s="298" t="s">
        <v>170</v>
      </c>
      <c r="D105" s="299">
        <v>8645000</v>
      </c>
      <c r="E105" s="299">
        <v>1550000000</v>
      </c>
      <c r="F105" s="300">
        <v>0</v>
      </c>
      <c r="G105" s="299">
        <v>1558645000</v>
      </c>
      <c r="H105" s="296"/>
    </row>
    <row r="106" spans="1:8" x14ac:dyDescent="0.25">
      <c r="A106" s="640" t="s">
        <v>90</v>
      </c>
      <c r="B106" s="641"/>
      <c r="C106" s="642"/>
      <c r="D106" s="301">
        <v>505355718.38</v>
      </c>
      <c r="E106" s="301">
        <v>2295000000</v>
      </c>
      <c r="F106" s="302">
        <v>0</v>
      </c>
      <c r="G106" s="301">
        <v>2800355718.3800001</v>
      </c>
      <c r="H106" s="303">
        <f>G106/G$193</f>
        <v>1.6013626036104952E-2</v>
      </c>
    </row>
    <row r="107" spans="1:8" x14ac:dyDescent="0.25">
      <c r="A107" s="293"/>
      <c r="B107" s="294" t="s">
        <v>5887</v>
      </c>
      <c r="C107" s="295" t="s">
        <v>171</v>
      </c>
      <c r="D107" s="295"/>
      <c r="E107" s="295"/>
      <c r="F107" s="295"/>
      <c r="G107" s="295"/>
      <c r="H107" s="295"/>
    </row>
    <row r="108" spans="1:8" ht="18" x14ac:dyDescent="0.25">
      <c r="A108" s="296">
        <v>1</v>
      </c>
      <c r="B108" s="297" t="s">
        <v>5870</v>
      </c>
      <c r="C108" s="298" t="s">
        <v>172</v>
      </c>
      <c r="D108" s="300">
        <v>0</v>
      </c>
      <c r="E108" s="300">
        <v>0</v>
      </c>
      <c r="F108" s="299">
        <v>4633511025.29</v>
      </c>
      <c r="G108" s="299">
        <v>4633511025.29</v>
      </c>
      <c r="H108" s="296"/>
    </row>
    <row r="109" spans="1:8" x14ac:dyDescent="0.25">
      <c r="A109" s="640" t="s">
        <v>90</v>
      </c>
      <c r="B109" s="641"/>
      <c r="C109" s="642"/>
      <c r="D109" s="302">
        <v>0</v>
      </c>
      <c r="E109" s="302">
        <v>0</v>
      </c>
      <c r="F109" s="301">
        <v>4633511025.29</v>
      </c>
      <c r="G109" s="301">
        <v>4633511025.29</v>
      </c>
      <c r="H109" s="303">
        <f>G109/G$193</f>
        <v>2.6496388407429693E-2</v>
      </c>
    </row>
    <row r="110" spans="1:8" x14ac:dyDescent="0.25">
      <c r="A110" s="293"/>
      <c r="B110" s="294" t="s">
        <v>2129</v>
      </c>
      <c r="C110" s="295" t="s">
        <v>173</v>
      </c>
      <c r="D110" s="295"/>
      <c r="E110" s="295"/>
      <c r="F110" s="295"/>
      <c r="G110" s="295"/>
      <c r="H110" s="295"/>
    </row>
    <row r="111" spans="1:8" x14ac:dyDescent="0.25">
      <c r="A111" s="296">
        <v>1</v>
      </c>
      <c r="B111" s="297" t="s">
        <v>4525</v>
      </c>
      <c r="C111" s="298" t="s">
        <v>174</v>
      </c>
      <c r="D111" s="299">
        <v>1823028418.6500001</v>
      </c>
      <c r="E111" s="299">
        <v>534000000</v>
      </c>
      <c r="F111" s="300">
        <v>0</v>
      </c>
      <c r="G111" s="299">
        <v>2357028418.6500001</v>
      </c>
      <c r="H111" s="296"/>
    </row>
    <row r="112" spans="1:8" x14ac:dyDescent="0.25">
      <c r="A112" s="296">
        <v>2</v>
      </c>
      <c r="B112" s="297" t="s">
        <v>4526</v>
      </c>
      <c r="C112" s="298" t="s">
        <v>175</v>
      </c>
      <c r="D112" s="299">
        <v>120916099.29000001</v>
      </c>
      <c r="E112" s="299">
        <v>10000000</v>
      </c>
      <c r="F112" s="300">
        <v>0</v>
      </c>
      <c r="G112" s="299">
        <v>130916099.29000001</v>
      </c>
      <c r="H112" s="296"/>
    </row>
    <row r="113" spans="1:8" x14ac:dyDescent="0.25">
      <c r="A113" s="296">
        <v>3</v>
      </c>
      <c r="B113" s="297" t="s">
        <v>4528</v>
      </c>
      <c r="C113" s="298" t="s">
        <v>176</v>
      </c>
      <c r="D113" s="299">
        <v>45000000</v>
      </c>
      <c r="E113" s="300">
        <v>0</v>
      </c>
      <c r="F113" s="300">
        <v>0</v>
      </c>
      <c r="G113" s="299">
        <v>45000000</v>
      </c>
      <c r="H113" s="296"/>
    </row>
    <row r="114" spans="1:8" x14ac:dyDescent="0.25">
      <c r="A114" s="296">
        <v>4</v>
      </c>
      <c r="B114" s="297" t="s">
        <v>4424</v>
      </c>
      <c r="C114" s="298" t="s">
        <v>177</v>
      </c>
      <c r="D114" s="299">
        <v>26000000</v>
      </c>
      <c r="E114" s="300">
        <v>0</v>
      </c>
      <c r="F114" s="300">
        <v>0</v>
      </c>
      <c r="G114" s="299">
        <v>26000000</v>
      </c>
      <c r="H114" s="296"/>
    </row>
    <row r="115" spans="1:8" ht="18" x14ac:dyDescent="0.25">
      <c r="A115" s="296">
        <v>5</v>
      </c>
      <c r="B115" s="297" t="s">
        <v>4442</v>
      </c>
      <c r="C115" s="298" t="s">
        <v>178</v>
      </c>
      <c r="D115" s="299">
        <v>386546794.04000002</v>
      </c>
      <c r="E115" s="299">
        <v>502000000</v>
      </c>
      <c r="F115" s="300">
        <v>0</v>
      </c>
      <c r="G115" s="299">
        <v>888546794.03999996</v>
      </c>
      <c r="H115" s="296"/>
    </row>
    <row r="116" spans="1:8" ht="18" x14ac:dyDescent="0.25">
      <c r="A116" s="296">
        <v>6</v>
      </c>
      <c r="B116" s="297" t="s">
        <v>4444</v>
      </c>
      <c r="C116" s="298" t="s">
        <v>179</v>
      </c>
      <c r="D116" s="299">
        <v>11126947.359999999</v>
      </c>
      <c r="E116" s="299">
        <v>243000000</v>
      </c>
      <c r="F116" s="300">
        <v>0</v>
      </c>
      <c r="G116" s="299">
        <v>254126947.36000001</v>
      </c>
      <c r="H116" s="296"/>
    </row>
    <row r="117" spans="1:8" ht="18" x14ac:dyDescent="0.25">
      <c r="A117" s="296">
        <v>7</v>
      </c>
      <c r="B117" s="297" t="s">
        <v>4532</v>
      </c>
      <c r="C117" s="298" t="s">
        <v>180</v>
      </c>
      <c r="D117" s="299">
        <v>9262500</v>
      </c>
      <c r="E117" s="300">
        <v>0</v>
      </c>
      <c r="F117" s="300">
        <v>0</v>
      </c>
      <c r="G117" s="299">
        <v>9262500</v>
      </c>
      <c r="H117" s="296"/>
    </row>
    <row r="118" spans="1:8" ht="18" x14ac:dyDescent="0.25">
      <c r="A118" s="296">
        <v>8</v>
      </c>
      <c r="B118" s="297" t="s">
        <v>4535</v>
      </c>
      <c r="C118" s="298" t="s">
        <v>181</v>
      </c>
      <c r="D118" s="299">
        <v>782750319.41999996</v>
      </c>
      <c r="E118" s="299">
        <v>130000000</v>
      </c>
      <c r="F118" s="300">
        <v>0</v>
      </c>
      <c r="G118" s="299">
        <v>912750319.41999996</v>
      </c>
      <c r="H118" s="296"/>
    </row>
    <row r="119" spans="1:8" ht="18" x14ac:dyDescent="0.25">
      <c r="A119" s="296">
        <v>9</v>
      </c>
      <c r="B119" s="297" t="s">
        <v>4536</v>
      </c>
      <c r="C119" s="298" t="s">
        <v>182</v>
      </c>
      <c r="D119" s="299">
        <v>36000000</v>
      </c>
      <c r="E119" s="300">
        <v>0</v>
      </c>
      <c r="F119" s="300">
        <v>0</v>
      </c>
      <c r="G119" s="299">
        <v>36000000</v>
      </c>
      <c r="H119" s="296"/>
    </row>
    <row r="120" spans="1:8" ht="18" x14ac:dyDescent="0.25">
      <c r="A120" s="296">
        <v>10</v>
      </c>
      <c r="B120" s="297" t="s">
        <v>4537</v>
      </c>
      <c r="C120" s="298" t="s">
        <v>183</v>
      </c>
      <c r="D120" s="299">
        <v>17500000</v>
      </c>
      <c r="E120" s="300">
        <v>0</v>
      </c>
      <c r="F120" s="300">
        <v>0</v>
      </c>
      <c r="G120" s="299">
        <v>17500000</v>
      </c>
      <c r="H120" s="296"/>
    </row>
    <row r="121" spans="1:8" x14ac:dyDescent="0.25">
      <c r="A121" s="640" t="s">
        <v>90</v>
      </c>
      <c r="B121" s="641"/>
      <c r="C121" s="642"/>
      <c r="D121" s="301">
        <v>3258131078.7600002</v>
      </c>
      <c r="E121" s="301">
        <v>1419000000</v>
      </c>
      <c r="F121" s="302">
        <v>0</v>
      </c>
      <c r="G121" s="301">
        <v>4677131078.7600002</v>
      </c>
      <c r="H121" s="303">
        <f>G121/G$193</f>
        <v>2.6745826441090494E-2</v>
      </c>
    </row>
    <row r="122" spans="1:8" x14ac:dyDescent="0.25">
      <c r="A122" s="293"/>
      <c r="B122" s="294" t="s">
        <v>2131</v>
      </c>
      <c r="C122" s="295" t="s">
        <v>184</v>
      </c>
      <c r="D122" s="295"/>
      <c r="E122" s="295"/>
      <c r="F122" s="295"/>
      <c r="G122" s="295"/>
      <c r="H122" s="295"/>
    </row>
    <row r="123" spans="1:8" ht="18" x14ac:dyDescent="0.25">
      <c r="A123" s="296">
        <v>1</v>
      </c>
      <c r="B123" s="297" t="s">
        <v>4517</v>
      </c>
      <c r="C123" s="298" t="s">
        <v>185</v>
      </c>
      <c r="D123" s="299">
        <v>102308705.17</v>
      </c>
      <c r="E123" s="299">
        <v>50000000</v>
      </c>
      <c r="F123" s="300">
        <v>0</v>
      </c>
      <c r="G123" s="299">
        <v>152308705.16999999</v>
      </c>
      <c r="H123" s="296"/>
    </row>
    <row r="124" spans="1:8" ht="18" x14ac:dyDescent="0.25">
      <c r="A124" s="296">
        <v>2</v>
      </c>
      <c r="B124" s="297" t="s">
        <v>4504</v>
      </c>
      <c r="C124" s="298" t="s">
        <v>186</v>
      </c>
      <c r="D124" s="300">
        <v>0</v>
      </c>
      <c r="E124" s="300">
        <v>0</v>
      </c>
      <c r="F124" s="299">
        <v>5276607239.0500002</v>
      </c>
      <c r="G124" s="299">
        <v>5276607239.0500002</v>
      </c>
      <c r="H124" s="296"/>
    </row>
    <row r="125" spans="1:8" ht="18" x14ac:dyDescent="0.25">
      <c r="A125" s="296">
        <v>3</v>
      </c>
      <c r="B125" s="297" t="s">
        <v>4514</v>
      </c>
      <c r="C125" s="298" t="s">
        <v>187</v>
      </c>
      <c r="D125" s="299">
        <v>795529756.61000001</v>
      </c>
      <c r="E125" s="299">
        <v>550000000</v>
      </c>
      <c r="F125" s="300">
        <v>0</v>
      </c>
      <c r="G125" s="299">
        <v>1345529756.6099999</v>
      </c>
      <c r="H125" s="296"/>
    </row>
    <row r="126" spans="1:8" ht="18" x14ac:dyDescent="0.25">
      <c r="A126" s="296">
        <v>4</v>
      </c>
      <c r="B126" s="297" t="s">
        <v>4515</v>
      </c>
      <c r="C126" s="298" t="s">
        <v>188</v>
      </c>
      <c r="D126" s="299">
        <v>22000000</v>
      </c>
      <c r="E126" s="300">
        <v>0</v>
      </c>
      <c r="F126" s="300">
        <v>0</v>
      </c>
      <c r="G126" s="299">
        <v>22000000</v>
      </c>
      <c r="H126" s="296"/>
    </row>
    <row r="127" spans="1:8" ht="18" x14ac:dyDescent="0.25">
      <c r="A127" s="296">
        <v>5</v>
      </c>
      <c r="B127" s="297" t="s">
        <v>4516</v>
      </c>
      <c r="C127" s="298" t="s">
        <v>189</v>
      </c>
      <c r="D127" s="299">
        <v>10000000</v>
      </c>
      <c r="E127" s="300">
        <v>0</v>
      </c>
      <c r="F127" s="300">
        <v>0</v>
      </c>
      <c r="G127" s="299">
        <v>10000000</v>
      </c>
      <c r="H127" s="296"/>
    </row>
    <row r="128" spans="1:8" ht="18" x14ac:dyDescent="0.25">
      <c r="A128" s="296">
        <v>6</v>
      </c>
      <c r="B128" s="297" t="s">
        <v>4449</v>
      </c>
      <c r="C128" s="298" t="s">
        <v>190</v>
      </c>
      <c r="D128" s="299">
        <v>19475000</v>
      </c>
      <c r="E128" s="299">
        <v>70000000</v>
      </c>
      <c r="F128" s="300">
        <v>0</v>
      </c>
      <c r="G128" s="299">
        <v>89475000</v>
      </c>
      <c r="H128" s="296"/>
    </row>
    <row r="129" spans="1:8" x14ac:dyDescent="0.25">
      <c r="A129" s="296">
        <v>7</v>
      </c>
      <c r="B129" s="297" t="s">
        <v>5849</v>
      </c>
      <c r="C129" s="298" t="s">
        <v>191</v>
      </c>
      <c r="D129" s="299">
        <v>327767428.29000002</v>
      </c>
      <c r="E129" s="299">
        <v>7000000</v>
      </c>
      <c r="F129" s="300">
        <v>0</v>
      </c>
      <c r="G129" s="299">
        <v>334767428.29000002</v>
      </c>
      <c r="H129" s="296"/>
    </row>
    <row r="130" spans="1:8" ht="18" x14ac:dyDescent="0.25">
      <c r="A130" s="296">
        <v>8</v>
      </c>
      <c r="B130" s="297" t="s">
        <v>5850</v>
      </c>
      <c r="C130" s="298" t="s">
        <v>192</v>
      </c>
      <c r="D130" s="299">
        <v>95517414.280000001</v>
      </c>
      <c r="E130" s="299">
        <v>5000000</v>
      </c>
      <c r="F130" s="300">
        <v>0</v>
      </c>
      <c r="G130" s="299">
        <v>100517414.28</v>
      </c>
      <c r="H130" s="296"/>
    </row>
    <row r="131" spans="1:8" ht="18" x14ac:dyDescent="0.25">
      <c r="A131" s="296">
        <v>9</v>
      </c>
      <c r="B131" s="297" t="s">
        <v>5854</v>
      </c>
      <c r="C131" s="298" t="s">
        <v>193</v>
      </c>
      <c r="D131" s="299">
        <v>9262500</v>
      </c>
      <c r="E131" s="299">
        <v>5000000</v>
      </c>
      <c r="F131" s="300">
        <v>0</v>
      </c>
      <c r="G131" s="299">
        <v>14262500</v>
      </c>
      <c r="H131" s="296"/>
    </row>
    <row r="132" spans="1:8" ht="18" x14ac:dyDescent="0.25">
      <c r="A132" s="296">
        <v>10</v>
      </c>
      <c r="B132" s="297" t="s">
        <v>4500</v>
      </c>
      <c r="C132" s="298" t="s">
        <v>194</v>
      </c>
      <c r="D132" s="299">
        <v>14777045890.18</v>
      </c>
      <c r="E132" s="299">
        <v>1499766709.1099999</v>
      </c>
      <c r="F132" s="300">
        <v>0</v>
      </c>
      <c r="G132" s="299">
        <v>16276812599.290001</v>
      </c>
      <c r="H132" s="296"/>
    </row>
    <row r="133" spans="1:8" ht="18" x14ac:dyDescent="0.25">
      <c r="A133" s="296">
        <v>11</v>
      </c>
      <c r="B133" s="297" t="s">
        <v>4501</v>
      </c>
      <c r="C133" s="298" t="s">
        <v>195</v>
      </c>
      <c r="D133" s="299">
        <v>24000000</v>
      </c>
      <c r="E133" s="300">
        <v>0</v>
      </c>
      <c r="F133" s="300">
        <v>0</v>
      </c>
      <c r="G133" s="299">
        <v>24000000</v>
      </c>
      <c r="H133" s="296"/>
    </row>
    <row r="134" spans="1:8" ht="18" x14ac:dyDescent="0.25">
      <c r="A134" s="296">
        <v>12</v>
      </c>
      <c r="B134" s="297" t="s">
        <v>4502</v>
      </c>
      <c r="C134" s="298" t="s">
        <v>196</v>
      </c>
      <c r="D134" s="299">
        <v>44000000</v>
      </c>
      <c r="E134" s="299">
        <v>17000000</v>
      </c>
      <c r="F134" s="299">
        <v>0</v>
      </c>
      <c r="G134" s="299">
        <f>D134+E134</f>
        <v>61000000</v>
      </c>
      <c r="H134" s="296"/>
    </row>
    <row r="135" spans="1:8" ht="18" x14ac:dyDescent="0.25">
      <c r="A135" s="296">
        <v>13</v>
      </c>
      <c r="B135" s="297" t="s">
        <v>4503</v>
      </c>
      <c r="C135" s="298" t="s">
        <v>197</v>
      </c>
      <c r="D135" s="299">
        <v>446500000</v>
      </c>
      <c r="E135" s="299">
        <v>340000000</v>
      </c>
      <c r="F135" s="300">
        <v>0</v>
      </c>
      <c r="G135" s="299">
        <v>786500000</v>
      </c>
      <c r="H135" s="296"/>
    </row>
    <row r="136" spans="1:8" ht="18" x14ac:dyDescent="0.25">
      <c r="A136" s="296">
        <v>14</v>
      </c>
      <c r="B136" s="297" t="s">
        <v>4593</v>
      </c>
      <c r="C136" s="298" t="s">
        <v>198</v>
      </c>
      <c r="D136" s="299">
        <v>9262500</v>
      </c>
      <c r="E136" s="299">
        <v>80000000</v>
      </c>
      <c r="F136" s="300">
        <v>0</v>
      </c>
      <c r="G136" s="299">
        <v>89262500</v>
      </c>
      <c r="H136" s="296"/>
    </row>
    <row r="137" spans="1:8" ht="18" x14ac:dyDescent="0.25">
      <c r="A137" s="296">
        <v>15</v>
      </c>
      <c r="B137" s="297" t="s">
        <v>4599</v>
      </c>
      <c r="C137" s="298" t="s">
        <v>199</v>
      </c>
      <c r="D137" s="299">
        <v>16000000</v>
      </c>
      <c r="E137" s="300">
        <v>0</v>
      </c>
      <c r="F137" s="300">
        <v>0</v>
      </c>
      <c r="G137" s="299">
        <v>16000000</v>
      </c>
      <c r="H137" s="296"/>
    </row>
    <row r="138" spans="1:8" ht="18" x14ac:dyDescent="0.25">
      <c r="A138" s="296">
        <v>16</v>
      </c>
      <c r="B138" s="297" t="s">
        <v>4601</v>
      </c>
      <c r="C138" s="298" t="s">
        <v>200</v>
      </c>
      <c r="D138" s="299">
        <v>12000000</v>
      </c>
      <c r="E138" s="300">
        <v>0</v>
      </c>
      <c r="F138" s="300">
        <v>0</v>
      </c>
      <c r="G138" s="299">
        <v>12000000</v>
      </c>
      <c r="H138" s="296"/>
    </row>
    <row r="139" spans="1:8" ht="18" x14ac:dyDescent="0.25">
      <c r="A139" s="296">
        <v>17</v>
      </c>
      <c r="B139" s="297" t="s">
        <v>4609</v>
      </c>
      <c r="C139" s="298" t="s">
        <v>201</v>
      </c>
      <c r="D139" s="299">
        <v>37050000</v>
      </c>
      <c r="E139" s="300">
        <v>0</v>
      </c>
      <c r="F139" s="300">
        <v>0</v>
      </c>
      <c r="G139" s="299">
        <v>37050000</v>
      </c>
      <c r="H139" s="296"/>
    </row>
    <row r="140" spans="1:8" ht="18" x14ac:dyDescent="0.25">
      <c r="A140" s="296">
        <v>18</v>
      </c>
      <c r="B140" s="297" t="s">
        <v>4621</v>
      </c>
      <c r="C140" s="298" t="s">
        <v>202</v>
      </c>
      <c r="D140" s="299">
        <v>12000000</v>
      </c>
      <c r="E140" s="300">
        <v>0</v>
      </c>
      <c r="F140" s="300">
        <v>0</v>
      </c>
      <c r="G140" s="299">
        <v>12000000</v>
      </c>
      <c r="H140" s="296"/>
    </row>
    <row r="141" spans="1:8" ht="18" x14ac:dyDescent="0.25">
      <c r="A141" s="296">
        <v>19</v>
      </c>
      <c r="B141" s="297" t="s">
        <v>4617</v>
      </c>
      <c r="C141" s="298" t="s">
        <v>203</v>
      </c>
      <c r="D141" s="299">
        <v>11220000</v>
      </c>
      <c r="E141" s="300">
        <v>0</v>
      </c>
      <c r="F141" s="300">
        <v>0</v>
      </c>
      <c r="G141" s="299">
        <v>11220000</v>
      </c>
      <c r="H141" s="296"/>
    </row>
    <row r="142" spans="1:8" ht="18" x14ac:dyDescent="0.25">
      <c r="A142" s="296">
        <v>20</v>
      </c>
      <c r="B142" s="297" t="s">
        <v>4619</v>
      </c>
      <c r="C142" s="298" t="s">
        <v>204</v>
      </c>
      <c r="D142" s="299">
        <v>17100000</v>
      </c>
      <c r="E142" s="300">
        <v>0</v>
      </c>
      <c r="F142" s="300">
        <v>0</v>
      </c>
      <c r="G142" s="299">
        <v>17100000</v>
      </c>
      <c r="H142" s="296"/>
    </row>
    <row r="143" spans="1:8" x14ac:dyDescent="0.25">
      <c r="A143" s="640" t="s">
        <v>90</v>
      </c>
      <c r="B143" s="641"/>
      <c r="C143" s="642"/>
      <c r="D143" s="301">
        <f>SUM(D123:D142)</f>
        <v>16788039194.530001</v>
      </c>
      <c r="E143" s="301">
        <f>SUM(E123:E142)</f>
        <v>2623766709.1099997</v>
      </c>
      <c r="F143" s="301">
        <f>SUM(F123:F142)</f>
        <v>5276607239.0500002</v>
      </c>
      <c r="G143" s="301">
        <f>SUM(G123:G142)</f>
        <v>24688413142.690002</v>
      </c>
      <c r="H143" s="303">
        <f>G143/G$193</f>
        <v>0.1411788555636089</v>
      </c>
    </row>
    <row r="144" spans="1:8" x14ac:dyDescent="0.25">
      <c r="A144" s="293"/>
      <c r="B144" s="294" t="s">
        <v>2133</v>
      </c>
      <c r="C144" s="295" t="s">
        <v>205</v>
      </c>
      <c r="D144" s="295"/>
      <c r="E144" s="295"/>
      <c r="F144" s="295"/>
      <c r="G144" s="295"/>
      <c r="H144" s="295"/>
    </row>
    <row r="145" spans="1:8" x14ac:dyDescent="0.25">
      <c r="A145" s="296">
        <v>1</v>
      </c>
      <c r="B145" s="297" t="s">
        <v>4451</v>
      </c>
      <c r="C145" s="298" t="s">
        <v>206</v>
      </c>
      <c r="D145" s="299">
        <v>1764959120.6500001</v>
      </c>
      <c r="E145" s="299">
        <v>120000000</v>
      </c>
      <c r="F145" s="300">
        <v>0</v>
      </c>
      <c r="G145" s="299">
        <v>1884959120.6500001</v>
      </c>
      <c r="H145" s="296"/>
    </row>
    <row r="146" spans="1:8" x14ac:dyDescent="0.25">
      <c r="A146" s="296">
        <v>2</v>
      </c>
      <c r="B146" s="297" t="s">
        <v>4447</v>
      </c>
      <c r="C146" s="298" t="s">
        <v>207</v>
      </c>
      <c r="D146" s="299">
        <v>380483830.61000001</v>
      </c>
      <c r="E146" s="299">
        <v>30000000</v>
      </c>
      <c r="F146" s="300">
        <v>0</v>
      </c>
      <c r="G146" s="299">
        <v>410483830.61000001</v>
      </c>
      <c r="H146" s="296"/>
    </row>
    <row r="147" spans="1:8" x14ac:dyDescent="0.25">
      <c r="A147" s="296">
        <v>3</v>
      </c>
      <c r="B147" s="297" t="s">
        <v>4409</v>
      </c>
      <c r="C147" s="298" t="s">
        <v>208</v>
      </c>
      <c r="D147" s="299">
        <v>100000000</v>
      </c>
      <c r="E147" s="300">
        <v>0</v>
      </c>
      <c r="F147" s="300">
        <v>0</v>
      </c>
      <c r="G147" s="299">
        <v>100000000</v>
      </c>
      <c r="H147" s="296"/>
    </row>
    <row r="148" spans="1:8" x14ac:dyDescent="0.25">
      <c r="A148" s="296">
        <v>4</v>
      </c>
      <c r="B148" s="297" t="s">
        <v>4589</v>
      </c>
      <c r="C148" s="298" t="s">
        <v>209</v>
      </c>
      <c r="D148" s="299">
        <v>83000000</v>
      </c>
      <c r="E148" s="300">
        <v>0</v>
      </c>
      <c r="F148" s="300">
        <v>0</v>
      </c>
      <c r="G148" s="299">
        <v>83000000</v>
      </c>
      <c r="H148" s="296"/>
    </row>
    <row r="149" spans="1:8" x14ac:dyDescent="0.25">
      <c r="A149" s="296">
        <v>5</v>
      </c>
      <c r="B149" s="297" t="s">
        <v>4448</v>
      </c>
      <c r="C149" s="298" t="s">
        <v>210</v>
      </c>
      <c r="D149" s="299">
        <v>12850000</v>
      </c>
      <c r="E149" s="299">
        <v>1600000</v>
      </c>
      <c r="F149" s="300">
        <v>0</v>
      </c>
      <c r="G149" s="299">
        <v>14450000</v>
      </c>
      <c r="H149" s="296"/>
    </row>
    <row r="150" spans="1:8" ht="18" x14ac:dyDescent="0.25">
      <c r="A150" s="296">
        <v>6</v>
      </c>
      <c r="B150" s="297" t="s">
        <v>4656</v>
      </c>
      <c r="C150" s="298" t="s">
        <v>211</v>
      </c>
      <c r="D150" s="299">
        <v>2000000</v>
      </c>
      <c r="E150" s="300">
        <v>0</v>
      </c>
      <c r="F150" s="300">
        <v>0</v>
      </c>
      <c r="G150" s="299">
        <v>2000000</v>
      </c>
      <c r="H150" s="296"/>
    </row>
    <row r="151" spans="1:8" x14ac:dyDescent="0.25">
      <c r="A151" s="296">
        <v>7</v>
      </c>
      <c r="B151" s="297" t="s">
        <v>5862</v>
      </c>
      <c r="C151" s="298" t="s">
        <v>212</v>
      </c>
      <c r="D151" s="300">
        <v>0</v>
      </c>
      <c r="E151" s="299">
        <v>250000000</v>
      </c>
      <c r="F151" s="300">
        <v>0</v>
      </c>
      <c r="G151" s="299">
        <v>250000000</v>
      </c>
      <c r="H151" s="296"/>
    </row>
    <row r="152" spans="1:8" ht="18" x14ac:dyDescent="0.25">
      <c r="A152" s="296">
        <v>8</v>
      </c>
      <c r="B152" s="297" t="s">
        <v>4479</v>
      </c>
      <c r="C152" s="298" t="s">
        <v>213</v>
      </c>
      <c r="D152" s="299">
        <v>4940000</v>
      </c>
      <c r="E152" s="300">
        <v>0</v>
      </c>
      <c r="F152" s="300">
        <v>0</v>
      </c>
      <c r="G152" s="299">
        <v>4940000</v>
      </c>
      <c r="H152" s="296"/>
    </row>
    <row r="153" spans="1:8" x14ac:dyDescent="0.25">
      <c r="A153" s="296">
        <v>9</v>
      </c>
      <c r="B153" s="297" t="s">
        <v>4480</v>
      </c>
      <c r="C153" s="298" t="s">
        <v>214</v>
      </c>
      <c r="D153" s="299">
        <v>48000000</v>
      </c>
      <c r="E153" s="299">
        <v>9000000</v>
      </c>
      <c r="F153" s="300">
        <v>0</v>
      </c>
      <c r="G153" s="299">
        <v>57000000</v>
      </c>
      <c r="H153" s="296"/>
    </row>
    <row r="154" spans="1:8" ht="18" x14ac:dyDescent="0.25">
      <c r="A154" s="296">
        <v>10</v>
      </c>
      <c r="B154" s="297" t="s">
        <v>4658</v>
      </c>
      <c r="C154" s="298" t="s">
        <v>215</v>
      </c>
      <c r="D154" s="299">
        <v>2500000</v>
      </c>
      <c r="E154" s="300">
        <v>0</v>
      </c>
      <c r="F154" s="300">
        <v>0</v>
      </c>
      <c r="G154" s="299">
        <v>2500000</v>
      </c>
      <c r="H154" s="296"/>
    </row>
    <row r="155" spans="1:8" ht="18" x14ac:dyDescent="0.25">
      <c r="A155" s="296">
        <v>11</v>
      </c>
      <c r="B155" s="297" t="s">
        <v>4482</v>
      </c>
      <c r="C155" s="298" t="s">
        <v>216</v>
      </c>
      <c r="D155" s="299">
        <v>32400000</v>
      </c>
      <c r="E155" s="299">
        <v>40000000</v>
      </c>
      <c r="F155" s="300">
        <v>0</v>
      </c>
      <c r="G155" s="299">
        <v>72400000</v>
      </c>
      <c r="H155" s="296"/>
    </row>
    <row r="156" spans="1:8" ht="18" x14ac:dyDescent="0.25">
      <c r="A156" s="296">
        <v>12</v>
      </c>
      <c r="B156" s="297" t="s">
        <v>4483</v>
      </c>
      <c r="C156" s="298" t="s">
        <v>217</v>
      </c>
      <c r="D156" s="299">
        <v>351783865.38</v>
      </c>
      <c r="E156" s="299">
        <v>8000000</v>
      </c>
      <c r="F156" s="300">
        <v>0</v>
      </c>
      <c r="G156" s="299">
        <v>359783865.38</v>
      </c>
      <c r="H156" s="296"/>
    </row>
    <row r="157" spans="1:8" x14ac:dyDescent="0.25">
      <c r="A157" s="296">
        <v>13</v>
      </c>
      <c r="B157" s="297" t="s">
        <v>4450</v>
      </c>
      <c r="C157" s="298" t="s">
        <v>218</v>
      </c>
      <c r="D157" s="299">
        <v>24000000</v>
      </c>
      <c r="E157" s="300">
        <v>0</v>
      </c>
      <c r="F157" s="300">
        <v>0</v>
      </c>
      <c r="G157" s="299">
        <v>24000000</v>
      </c>
      <c r="H157" s="296"/>
    </row>
    <row r="158" spans="1:8" ht="18" x14ac:dyDescent="0.25">
      <c r="A158" s="296">
        <v>14</v>
      </c>
      <c r="B158" s="297" t="s">
        <v>4484</v>
      </c>
      <c r="C158" s="298" t="s">
        <v>219</v>
      </c>
      <c r="D158" s="299">
        <v>4000000</v>
      </c>
      <c r="E158" s="300">
        <v>0</v>
      </c>
      <c r="F158" s="300">
        <v>0</v>
      </c>
      <c r="G158" s="299">
        <v>4000000</v>
      </c>
      <c r="H158" s="296"/>
    </row>
    <row r="159" spans="1:8" x14ac:dyDescent="0.25">
      <c r="A159" s="296">
        <v>15</v>
      </c>
      <c r="B159" s="297" t="s">
        <v>4453</v>
      </c>
      <c r="C159" s="298" t="s">
        <v>205</v>
      </c>
      <c r="D159" s="299">
        <v>353911965.11000001</v>
      </c>
      <c r="E159" s="299">
        <v>830000000</v>
      </c>
      <c r="F159" s="300">
        <v>0</v>
      </c>
      <c r="G159" s="299">
        <v>1183911965.1099999</v>
      </c>
      <c r="H159" s="296"/>
    </row>
    <row r="160" spans="1:8" x14ac:dyDescent="0.25">
      <c r="A160" s="296">
        <v>16</v>
      </c>
      <c r="B160" s="297" t="s">
        <v>4454</v>
      </c>
      <c r="C160" s="298" t="s">
        <v>220</v>
      </c>
      <c r="D160" s="299">
        <v>1955023052.75</v>
      </c>
      <c r="E160" s="300">
        <v>0</v>
      </c>
      <c r="F160" s="300">
        <v>0</v>
      </c>
      <c r="G160" s="299">
        <v>1955023052.75</v>
      </c>
      <c r="H160" s="296"/>
    </row>
    <row r="161" spans="1:8" x14ac:dyDescent="0.25">
      <c r="A161" s="296">
        <v>17</v>
      </c>
      <c r="B161" s="297" t="s">
        <v>4455</v>
      </c>
      <c r="C161" s="298" t="s">
        <v>221</v>
      </c>
      <c r="D161" s="299">
        <v>103945952.3</v>
      </c>
      <c r="E161" s="299">
        <v>6000000</v>
      </c>
      <c r="F161" s="300">
        <v>0</v>
      </c>
      <c r="G161" s="299">
        <v>109945952.3</v>
      </c>
      <c r="H161" s="296"/>
    </row>
    <row r="162" spans="1:8" x14ac:dyDescent="0.25">
      <c r="A162" s="296">
        <v>18</v>
      </c>
      <c r="B162" s="297" t="s">
        <v>4456</v>
      </c>
      <c r="C162" s="298" t="s">
        <v>222</v>
      </c>
      <c r="D162" s="299">
        <v>37471787.759999998</v>
      </c>
      <c r="E162" s="299">
        <v>16000000</v>
      </c>
      <c r="F162" s="300">
        <v>0</v>
      </c>
      <c r="G162" s="299">
        <v>53471787.759999998</v>
      </c>
      <c r="H162" s="296"/>
    </row>
    <row r="163" spans="1:8" x14ac:dyDescent="0.25">
      <c r="A163" s="296">
        <v>19</v>
      </c>
      <c r="B163" s="297" t="s">
        <v>4457</v>
      </c>
      <c r="C163" s="298" t="s">
        <v>223</v>
      </c>
      <c r="D163" s="299">
        <v>65719373.780000001</v>
      </c>
      <c r="E163" s="299">
        <v>65000000</v>
      </c>
      <c r="F163" s="300">
        <v>0</v>
      </c>
      <c r="G163" s="299">
        <v>130719373.78</v>
      </c>
      <c r="H163" s="296"/>
    </row>
    <row r="164" spans="1:8" ht="18" x14ac:dyDescent="0.25">
      <c r="A164" s="296">
        <v>20</v>
      </c>
      <c r="B164" s="297" t="s">
        <v>4485</v>
      </c>
      <c r="C164" s="298" t="s">
        <v>224</v>
      </c>
      <c r="D164" s="299">
        <v>90400000</v>
      </c>
      <c r="E164" s="299">
        <v>5000000</v>
      </c>
      <c r="F164" s="300">
        <v>0</v>
      </c>
      <c r="G164" s="299">
        <v>95400000</v>
      </c>
      <c r="H164" s="296"/>
    </row>
    <row r="165" spans="1:8" x14ac:dyDescent="0.25">
      <c r="A165" s="296">
        <v>21</v>
      </c>
      <c r="B165" s="297" t="s">
        <v>4460</v>
      </c>
      <c r="C165" s="298" t="s">
        <v>225</v>
      </c>
      <c r="D165" s="299">
        <v>50474483.850000001</v>
      </c>
      <c r="E165" s="299">
        <v>10000000</v>
      </c>
      <c r="F165" s="300">
        <v>0</v>
      </c>
      <c r="G165" s="299">
        <v>60474483.850000001</v>
      </c>
      <c r="H165" s="296"/>
    </row>
    <row r="166" spans="1:8" x14ac:dyDescent="0.25">
      <c r="A166" s="296">
        <v>22</v>
      </c>
      <c r="B166" s="297" t="s">
        <v>4463</v>
      </c>
      <c r="C166" s="298" t="s">
        <v>226</v>
      </c>
      <c r="D166" s="299">
        <v>42576250</v>
      </c>
      <c r="E166" s="299">
        <v>16000000</v>
      </c>
      <c r="F166" s="300">
        <v>0</v>
      </c>
      <c r="G166" s="299">
        <v>58576250</v>
      </c>
      <c r="H166" s="296"/>
    </row>
    <row r="167" spans="1:8" x14ac:dyDescent="0.25">
      <c r="A167" s="296">
        <v>23</v>
      </c>
      <c r="B167" s="297" t="s">
        <v>4464</v>
      </c>
      <c r="C167" s="298" t="s">
        <v>227</v>
      </c>
      <c r="D167" s="299">
        <v>48650000</v>
      </c>
      <c r="E167" s="299">
        <v>3000000</v>
      </c>
      <c r="F167" s="300">
        <v>0</v>
      </c>
      <c r="G167" s="299">
        <v>51650000</v>
      </c>
      <c r="H167" s="296"/>
    </row>
    <row r="168" spans="1:8" x14ac:dyDescent="0.25">
      <c r="A168" s="296">
        <v>24</v>
      </c>
      <c r="B168" s="297" t="s">
        <v>4489</v>
      </c>
      <c r="C168" s="298" t="s">
        <v>228</v>
      </c>
      <c r="D168" s="299">
        <v>161782191.53999999</v>
      </c>
      <c r="E168" s="299">
        <v>20000000</v>
      </c>
      <c r="F168" s="300">
        <v>0</v>
      </c>
      <c r="G168" s="299">
        <v>181782191.53999999</v>
      </c>
      <c r="H168" s="296"/>
    </row>
    <row r="169" spans="1:8" x14ac:dyDescent="0.25">
      <c r="A169" s="296">
        <v>25</v>
      </c>
      <c r="B169" s="297" t="s">
        <v>4465</v>
      </c>
      <c r="C169" s="298" t="s">
        <v>229</v>
      </c>
      <c r="D169" s="299">
        <v>65271047.270000003</v>
      </c>
      <c r="E169" s="299">
        <v>20000000</v>
      </c>
      <c r="F169" s="300">
        <v>0</v>
      </c>
      <c r="G169" s="299">
        <v>85271047.269999996</v>
      </c>
      <c r="H169" s="296"/>
    </row>
    <row r="170" spans="1:8" x14ac:dyDescent="0.25">
      <c r="A170" s="296">
        <v>26</v>
      </c>
      <c r="B170" s="297" t="s">
        <v>4490</v>
      </c>
      <c r="C170" s="298" t="s">
        <v>230</v>
      </c>
      <c r="D170" s="299">
        <v>113395476.95999999</v>
      </c>
      <c r="E170" s="299">
        <v>20000000</v>
      </c>
      <c r="F170" s="300">
        <v>0</v>
      </c>
      <c r="G170" s="299">
        <v>133395476.95999999</v>
      </c>
      <c r="H170" s="296"/>
    </row>
    <row r="171" spans="1:8" ht="18" x14ac:dyDescent="0.25">
      <c r="A171" s="296">
        <v>27</v>
      </c>
      <c r="B171" s="297" t="s">
        <v>4492</v>
      </c>
      <c r="C171" s="298" t="s">
        <v>231</v>
      </c>
      <c r="D171" s="299">
        <v>4446000</v>
      </c>
      <c r="E171" s="300">
        <v>0</v>
      </c>
      <c r="F171" s="300">
        <v>0</v>
      </c>
      <c r="G171" s="299">
        <v>4446000</v>
      </c>
      <c r="H171" s="296"/>
    </row>
    <row r="172" spans="1:8" x14ac:dyDescent="0.25">
      <c r="A172" s="296">
        <v>28</v>
      </c>
      <c r="B172" s="297" t="s">
        <v>4607</v>
      </c>
      <c r="C172" s="298" t="s">
        <v>232</v>
      </c>
      <c r="D172" s="299">
        <v>30000000</v>
      </c>
      <c r="E172" s="299">
        <v>2000000</v>
      </c>
      <c r="F172" s="300">
        <v>0</v>
      </c>
      <c r="G172" s="299">
        <v>32000000</v>
      </c>
      <c r="H172" s="296"/>
    </row>
    <row r="173" spans="1:8" x14ac:dyDescent="0.25">
      <c r="A173" s="296">
        <v>29</v>
      </c>
      <c r="B173" s="297" t="s">
        <v>5851</v>
      </c>
      <c r="C173" s="298" t="s">
        <v>233</v>
      </c>
      <c r="D173" s="299">
        <v>100019724.58</v>
      </c>
      <c r="E173" s="299">
        <v>6000000</v>
      </c>
      <c r="F173" s="299">
        <v>2330470016.1199999</v>
      </c>
      <c r="G173" s="299">
        <v>2436489740.6999998</v>
      </c>
      <c r="H173" s="296"/>
    </row>
    <row r="174" spans="1:8" ht="18" x14ac:dyDescent="0.25">
      <c r="A174" s="296">
        <v>30</v>
      </c>
      <c r="B174" s="297" t="s">
        <v>5852</v>
      </c>
      <c r="C174" s="298" t="s">
        <v>234</v>
      </c>
      <c r="D174" s="299">
        <v>3500000</v>
      </c>
      <c r="E174" s="299">
        <v>5000000</v>
      </c>
      <c r="F174" s="300">
        <v>0</v>
      </c>
      <c r="G174" s="299">
        <v>8500000</v>
      </c>
      <c r="H174" s="296"/>
    </row>
    <row r="175" spans="1:8" x14ac:dyDescent="0.25">
      <c r="A175" s="296">
        <v>31</v>
      </c>
      <c r="B175" s="297" t="s">
        <v>4468</v>
      </c>
      <c r="C175" s="298" t="s">
        <v>235</v>
      </c>
      <c r="D175" s="299">
        <v>29100000</v>
      </c>
      <c r="E175" s="299">
        <v>1468800000</v>
      </c>
      <c r="F175" s="300">
        <v>0</v>
      </c>
      <c r="G175" s="299">
        <v>1497900000</v>
      </c>
      <c r="H175" s="296"/>
    </row>
    <row r="176" spans="1:8" ht="18" x14ac:dyDescent="0.25">
      <c r="A176" s="296">
        <v>32</v>
      </c>
      <c r="B176" s="297" t="s">
        <v>4657</v>
      </c>
      <c r="C176" s="298" t="s">
        <v>236</v>
      </c>
      <c r="D176" s="299">
        <v>3000000</v>
      </c>
      <c r="E176" s="300">
        <v>0</v>
      </c>
      <c r="F176" s="300">
        <v>0</v>
      </c>
      <c r="G176" s="299">
        <v>3000000</v>
      </c>
      <c r="H176" s="296"/>
    </row>
    <row r="177" spans="1:8" x14ac:dyDescent="0.25">
      <c r="A177" s="296">
        <v>33</v>
      </c>
      <c r="B177" s="297" t="s">
        <v>5865</v>
      </c>
      <c r="C177" s="298" t="s">
        <v>237</v>
      </c>
      <c r="D177" s="299">
        <v>981061279.46000004</v>
      </c>
      <c r="E177" s="300">
        <v>0</v>
      </c>
      <c r="F177" s="300">
        <v>0</v>
      </c>
      <c r="G177" s="299">
        <v>981061279.46000004</v>
      </c>
      <c r="H177" s="296"/>
    </row>
    <row r="178" spans="1:8" ht="18" x14ac:dyDescent="0.25">
      <c r="A178" s="296">
        <v>34</v>
      </c>
      <c r="B178" s="297" t="s">
        <v>4481</v>
      </c>
      <c r="C178" s="298" t="s">
        <v>238</v>
      </c>
      <c r="D178" s="299">
        <v>2600000</v>
      </c>
      <c r="E178" s="300">
        <v>0</v>
      </c>
      <c r="F178" s="300">
        <v>0</v>
      </c>
      <c r="G178" s="299">
        <v>2600000</v>
      </c>
      <c r="H178" s="296"/>
    </row>
    <row r="179" spans="1:8" x14ac:dyDescent="0.25">
      <c r="A179" s="296">
        <v>35</v>
      </c>
      <c r="B179" s="297" t="s">
        <v>4462</v>
      </c>
      <c r="C179" s="298" t="s">
        <v>239</v>
      </c>
      <c r="D179" s="299">
        <v>132149212.22</v>
      </c>
      <c r="E179" s="299">
        <v>15000000</v>
      </c>
      <c r="F179" s="300">
        <v>0</v>
      </c>
      <c r="G179" s="299">
        <v>147149212.22</v>
      </c>
      <c r="H179" s="296"/>
    </row>
    <row r="180" spans="1:8" ht="18" x14ac:dyDescent="0.25">
      <c r="A180" s="296">
        <v>36</v>
      </c>
      <c r="B180" s="297" t="s">
        <v>4591</v>
      </c>
      <c r="C180" s="298" t="s">
        <v>240</v>
      </c>
      <c r="D180" s="299">
        <v>16000000</v>
      </c>
      <c r="E180" s="300">
        <v>0</v>
      </c>
      <c r="F180" s="300">
        <v>0</v>
      </c>
      <c r="G180" s="299">
        <v>16000000</v>
      </c>
      <c r="H180" s="296"/>
    </row>
    <row r="181" spans="1:8" ht="18" x14ac:dyDescent="0.25">
      <c r="A181" s="296">
        <v>37</v>
      </c>
      <c r="B181" s="297" t="s">
        <v>4615</v>
      </c>
      <c r="C181" s="298" t="s">
        <v>241</v>
      </c>
      <c r="D181" s="299">
        <v>450000000</v>
      </c>
      <c r="E181" s="299">
        <v>350000000</v>
      </c>
      <c r="F181" s="300">
        <v>0</v>
      </c>
      <c r="G181" s="299">
        <v>800000000</v>
      </c>
      <c r="H181" s="296"/>
    </row>
    <row r="182" spans="1:8" x14ac:dyDescent="0.25">
      <c r="A182" s="640" t="s">
        <v>90</v>
      </c>
      <c r="B182" s="641"/>
      <c r="C182" s="642"/>
      <c r="D182" s="301">
        <v>7651414614.2200003</v>
      </c>
      <c r="E182" s="301">
        <v>3316400000</v>
      </c>
      <c r="F182" s="301">
        <v>2330470016.1199999</v>
      </c>
      <c r="G182" s="301">
        <v>13298284630.34</v>
      </c>
      <c r="H182" s="303">
        <f>G182/G$193</f>
        <v>7.6045252249289319E-2</v>
      </c>
    </row>
    <row r="183" spans="1:8" x14ac:dyDescent="0.25">
      <c r="A183" s="293"/>
      <c r="B183" s="294" t="s">
        <v>2135</v>
      </c>
      <c r="C183" s="295" t="s">
        <v>242</v>
      </c>
      <c r="D183" s="295"/>
      <c r="E183" s="295"/>
      <c r="F183" s="295"/>
      <c r="G183" s="295"/>
      <c r="H183" s="295"/>
    </row>
    <row r="184" spans="1:8" x14ac:dyDescent="0.25">
      <c r="A184" s="296">
        <v>1</v>
      </c>
      <c r="B184" s="297" t="s">
        <v>4469</v>
      </c>
      <c r="C184" s="298" t="s">
        <v>243</v>
      </c>
      <c r="D184" s="299">
        <v>3559252645.52</v>
      </c>
      <c r="E184" s="299">
        <v>850000000</v>
      </c>
      <c r="F184" s="300">
        <v>0</v>
      </c>
      <c r="G184" s="299">
        <v>4409252645.5200005</v>
      </c>
      <c r="H184" s="296"/>
    </row>
    <row r="185" spans="1:8" x14ac:dyDescent="0.25">
      <c r="A185" s="296">
        <v>2</v>
      </c>
      <c r="B185" s="297" t="s">
        <v>4470</v>
      </c>
      <c r="C185" s="298" t="s">
        <v>244</v>
      </c>
      <c r="D185" s="299">
        <v>75000357.159999996</v>
      </c>
      <c r="E185" s="299">
        <v>12300000</v>
      </c>
      <c r="F185" s="300">
        <v>0</v>
      </c>
      <c r="G185" s="299">
        <v>87300357.159999996</v>
      </c>
      <c r="H185" s="296"/>
    </row>
    <row r="186" spans="1:8" x14ac:dyDescent="0.25">
      <c r="A186" s="296">
        <v>3</v>
      </c>
      <c r="B186" s="297" t="s">
        <v>4472</v>
      </c>
      <c r="C186" s="298" t="s">
        <v>245</v>
      </c>
      <c r="D186" s="299">
        <v>100600000</v>
      </c>
      <c r="E186" s="300">
        <v>0</v>
      </c>
      <c r="F186" s="300">
        <v>0</v>
      </c>
      <c r="G186" s="299">
        <v>100600000</v>
      </c>
      <c r="H186" s="296"/>
    </row>
    <row r="187" spans="1:8" x14ac:dyDescent="0.25">
      <c r="A187" s="296">
        <v>4</v>
      </c>
      <c r="B187" s="297" t="s">
        <v>4473</v>
      </c>
      <c r="C187" s="298" t="s">
        <v>246</v>
      </c>
      <c r="D187" s="299">
        <v>80210750</v>
      </c>
      <c r="E187" s="300">
        <v>0</v>
      </c>
      <c r="F187" s="300">
        <v>0</v>
      </c>
      <c r="G187" s="299">
        <v>80210750</v>
      </c>
      <c r="H187" s="296"/>
    </row>
    <row r="188" spans="1:8" ht="18" x14ac:dyDescent="0.25">
      <c r="A188" s="296">
        <v>5</v>
      </c>
      <c r="B188" s="297" t="s">
        <v>4471</v>
      </c>
      <c r="C188" s="298" t="s">
        <v>247</v>
      </c>
      <c r="D188" s="299">
        <v>3900000</v>
      </c>
      <c r="E188" s="300">
        <v>0</v>
      </c>
      <c r="F188" s="300">
        <v>0</v>
      </c>
      <c r="G188" s="299">
        <v>3900000</v>
      </c>
      <c r="H188" s="296"/>
    </row>
    <row r="189" spans="1:8" ht="14.45" customHeight="1" x14ac:dyDescent="0.25">
      <c r="A189" s="640" t="s">
        <v>90</v>
      </c>
      <c r="B189" s="641"/>
      <c r="C189" s="642"/>
      <c r="D189" s="301">
        <f>SUM(D184:D188)</f>
        <v>3818963752.6799998</v>
      </c>
      <c r="E189" s="301">
        <f>SUM(E184:E188)</f>
        <v>862300000</v>
      </c>
      <c r="F189" s="301">
        <f>SUM(F184:F188)</f>
        <v>0</v>
      </c>
      <c r="G189" s="301">
        <f>SUM(G184:G188)</f>
        <v>4681263752.6800003</v>
      </c>
      <c r="H189" s="303">
        <f>G189/G$193</f>
        <v>2.6769458829736581E-2</v>
      </c>
    </row>
    <row r="190" spans="1:8" x14ac:dyDescent="0.25">
      <c r="A190" s="293"/>
      <c r="B190" s="294" t="s">
        <v>2137</v>
      </c>
      <c r="C190" s="295" t="s">
        <v>13</v>
      </c>
      <c r="D190" s="295"/>
      <c r="E190" s="295"/>
      <c r="F190" s="295"/>
      <c r="G190" s="295"/>
      <c r="H190" s="295"/>
    </row>
    <row r="191" spans="1:8" ht="18" x14ac:dyDescent="0.25">
      <c r="A191" s="296">
        <v>1</v>
      </c>
      <c r="B191" s="297" t="s">
        <v>4502</v>
      </c>
      <c r="C191" s="298" t="s">
        <v>196</v>
      </c>
      <c r="D191" s="299"/>
      <c r="E191" s="299"/>
      <c r="F191" s="299">
        <v>13632855034.700001</v>
      </c>
      <c r="G191" s="299">
        <v>13632855034.700001</v>
      </c>
      <c r="H191" s="296"/>
    </row>
    <row r="192" spans="1:8" ht="14.45" customHeight="1" x14ac:dyDescent="0.25">
      <c r="A192" s="640" t="s">
        <v>90</v>
      </c>
      <c r="B192" s="641"/>
      <c r="C192" s="642"/>
      <c r="D192" s="301">
        <v>0</v>
      </c>
      <c r="E192" s="301">
        <v>0</v>
      </c>
      <c r="F192" s="324">
        <v>13632855034.700001</v>
      </c>
      <c r="G192" s="301">
        <v>13632855034.700001</v>
      </c>
      <c r="H192" s="303">
        <f>G192/G$193</f>
        <v>7.7958468239316792E-2</v>
      </c>
    </row>
    <row r="193" spans="1:8" x14ac:dyDescent="0.25">
      <c r="A193" s="644" t="s">
        <v>248</v>
      </c>
      <c r="B193" s="645"/>
      <c r="C193" s="646"/>
      <c r="D193" s="304">
        <v>79084377854.570007</v>
      </c>
      <c r="E193" s="304">
        <v>69915484355.589996</v>
      </c>
      <c r="F193" s="304">
        <v>25873443315.16</v>
      </c>
      <c r="G193" s="304">
        <v>174873305525.32001</v>
      </c>
      <c r="H193" s="326">
        <f>SUM(H2:H192)</f>
        <v>0.99999999999999978</v>
      </c>
    </row>
  </sheetData>
  <mergeCells count="18">
    <mergeCell ref="A192:C192"/>
    <mergeCell ref="A193:C193"/>
    <mergeCell ref="A3:H3"/>
    <mergeCell ref="A189:C189"/>
    <mergeCell ref="A109:C109"/>
    <mergeCell ref="A121:C121"/>
    <mergeCell ref="A143:C143"/>
    <mergeCell ref="A82:C82"/>
    <mergeCell ref="A101:C101"/>
    <mergeCell ref="A106:C106"/>
    <mergeCell ref="A52:C52"/>
    <mergeCell ref="A65:C65"/>
    <mergeCell ref="A72:C72"/>
    <mergeCell ref="A19:C19"/>
    <mergeCell ref="A27:C27"/>
    <mergeCell ref="A2:H2"/>
    <mergeCell ref="A1:H1"/>
    <mergeCell ref="A182:C182"/>
  </mergeCells>
  <pageMargins left="0.7" right="0.7" top="0.75" bottom="0.75" header="0.3" footer="0.3"/>
  <pageSetup firstPageNumber="155" fitToHeight="0"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74"/>
  <sheetViews>
    <sheetView workbookViewId="0">
      <selection sqref="A1:I1"/>
    </sheetView>
  </sheetViews>
  <sheetFormatPr defaultColWidth="26.7109375" defaultRowHeight="12" x14ac:dyDescent="0.2"/>
  <cols>
    <col min="1" max="1" width="11.42578125" style="309" bestFit="1" customWidth="1"/>
    <col min="2" max="2" width="38.28515625" style="309" bestFit="1" customWidth="1"/>
    <col min="3" max="3" width="17.85546875" style="306" bestFit="1" customWidth="1"/>
    <col min="4" max="4" width="16.7109375" style="306" bestFit="1" customWidth="1"/>
    <col min="5" max="5" width="18.28515625" style="306" bestFit="1" customWidth="1"/>
    <col min="6" max="7" width="17.85546875" style="306" bestFit="1" customWidth="1"/>
    <col min="8" max="8" width="19" style="306" bestFit="1" customWidth="1"/>
    <col min="9" max="9" width="8" style="306" bestFit="1" customWidth="1"/>
    <col min="10" max="16384" width="26.7109375" style="306"/>
  </cols>
  <sheetData>
    <row r="1" spans="1:10" ht="25.15" customHeight="1" x14ac:dyDescent="0.2">
      <c r="A1" s="648" t="s">
        <v>0</v>
      </c>
      <c r="B1" s="648"/>
      <c r="C1" s="648"/>
      <c r="D1" s="648"/>
      <c r="E1" s="648"/>
      <c r="F1" s="648"/>
      <c r="G1" s="648"/>
      <c r="H1" s="648"/>
      <c r="I1" s="648"/>
    </row>
    <row r="2" spans="1:10" x14ac:dyDescent="0.2">
      <c r="A2" s="648" t="s">
        <v>7257</v>
      </c>
      <c r="B2" s="648"/>
      <c r="C2" s="648"/>
      <c r="D2" s="648"/>
      <c r="E2" s="648"/>
      <c r="F2" s="648"/>
      <c r="G2" s="648"/>
      <c r="H2" s="648"/>
      <c r="I2" s="648"/>
    </row>
    <row r="3" spans="1:10" x14ac:dyDescent="0.2">
      <c r="A3" s="310" t="s">
        <v>2</v>
      </c>
      <c r="B3" s="311" t="s">
        <v>72</v>
      </c>
      <c r="C3" s="311" t="s">
        <v>5888</v>
      </c>
      <c r="D3" s="311" t="s">
        <v>7</v>
      </c>
      <c r="E3" s="311" t="s">
        <v>8</v>
      </c>
      <c r="F3" s="311" t="s">
        <v>5889</v>
      </c>
      <c r="G3" s="311" t="s">
        <v>74</v>
      </c>
      <c r="H3" s="311" t="s">
        <v>75</v>
      </c>
      <c r="I3" s="311" t="s">
        <v>5896</v>
      </c>
    </row>
    <row r="4" spans="1:10" ht="14.45" customHeight="1" x14ac:dyDescent="0.2">
      <c r="A4" s="312"/>
      <c r="B4" s="313" t="s">
        <v>5890</v>
      </c>
      <c r="C4" s="313"/>
      <c r="D4" s="313"/>
      <c r="E4" s="313"/>
      <c r="F4" s="313"/>
      <c r="G4" s="313"/>
      <c r="H4" s="313"/>
      <c r="I4" s="313"/>
    </row>
    <row r="5" spans="1:10" ht="21" x14ac:dyDescent="0.2">
      <c r="A5" s="314" t="s">
        <v>4451</v>
      </c>
      <c r="B5" s="315" t="s">
        <v>4251</v>
      </c>
      <c r="C5" s="316">
        <v>229911120.65000001</v>
      </c>
      <c r="D5" s="316">
        <v>364598000</v>
      </c>
      <c r="E5" s="316">
        <v>1170450000</v>
      </c>
      <c r="F5" s="316">
        <v>120000000</v>
      </c>
      <c r="G5" s="317">
        <v>0</v>
      </c>
      <c r="H5" s="316">
        <v>1884959120.6500001</v>
      </c>
      <c r="I5" s="318"/>
      <c r="J5" s="305"/>
    </row>
    <row r="6" spans="1:10" x14ac:dyDescent="0.2">
      <c r="A6" s="314" t="s">
        <v>4447</v>
      </c>
      <c r="B6" s="315" t="s">
        <v>4247</v>
      </c>
      <c r="C6" s="316">
        <v>66108830.609999999</v>
      </c>
      <c r="D6" s="316">
        <v>154375000</v>
      </c>
      <c r="E6" s="316">
        <v>160000000</v>
      </c>
      <c r="F6" s="316">
        <v>30000000</v>
      </c>
      <c r="G6" s="317">
        <v>0</v>
      </c>
      <c r="H6" s="316">
        <v>410483830.61000001</v>
      </c>
      <c r="I6" s="318"/>
    </row>
    <row r="7" spans="1:10" ht="21" x14ac:dyDescent="0.2">
      <c r="A7" s="314" t="s">
        <v>4409</v>
      </c>
      <c r="B7" s="315" t="s">
        <v>4209</v>
      </c>
      <c r="C7" s="317">
        <v>0</v>
      </c>
      <c r="D7" s="316">
        <v>100000000</v>
      </c>
      <c r="E7" s="317">
        <v>0</v>
      </c>
      <c r="F7" s="317">
        <v>0</v>
      </c>
      <c r="G7" s="317">
        <v>0</v>
      </c>
      <c r="H7" s="316">
        <v>100000000</v>
      </c>
      <c r="I7" s="318"/>
    </row>
    <row r="8" spans="1:10" ht="21" x14ac:dyDescent="0.2">
      <c r="A8" s="314" t="s">
        <v>4589</v>
      </c>
      <c r="B8" s="315" t="s">
        <v>4390</v>
      </c>
      <c r="C8" s="317">
        <v>0</v>
      </c>
      <c r="D8" s="316">
        <v>83000000</v>
      </c>
      <c r="E8" s="317">
        <v>0</v>
      </c>
      <c r="F8" s="317">
        <v>0</v>
      </c>
      <c r="G8" s="317">
        <v>0</v>
      </c>
      <c r="H8" s="316">
        <v>83000000</v>
      </c>
      <c r="I8" s="318"/>
    </row>
    <row r="9" spans="1:10" x14ac:dyDescent="0.2">
      <c r="A9" s="314" t="s">
        <v>4448</v>
      </c>
      <c r="B9" s="315" t="s">
        <v>4248</v>
      </c>
      <c r="C9" s="317">
        <v>0</v>
      </c>
      <c r="D9" s="316">
        <v>2850000</v>
      </c>
      <c r="E9" s="316">
        <v>10000000</v>
      </c>
      <c r="F9" s="316">
        <v>1600000</v>
      </c>
      <c r="G9" s="317">
        <v>0</v>
      </c>
      <c r="H9" s="316">
        <v>14450000</v>
      </c>
      <c r="I9" s="318"/>
    </row>
    <row r="10" spans="1:10" x14ac:dyDescent="0.2">
      <c r="A10" s="314" t="s">
        <v>5862</v>
      </c>
      <c r="B10" s="315" t="s">
        <v>5863</v>
      </c>
      <c r="C10" s="317">
        <v>0</v>
      </c>
      <c r="D10" s="317">
        <v>0</v>
      </c>
      <c r="E10" s="317">
        <v>0</v>
      </c>
      <c r="F10" s="316">
        <v>250000000</v>
      </c>
      <c r="G10" s="317">
        <v>0</v>
      </c>
      <c r="H10" s="316">
        <v>250000000</v>
      </c>
      <c r="I10" s="318"/>
    </row>
    <row r="11" spans="1:10" ht="21" x14ac:dyDescent="0.2">
      <c r="A11" s="314" t="s">
        <v>4450</v>
      </c>
      <c r="B11" s="315" t="s">
        <v>4250</v>
      </c>
      <c r="C11" s="317">
        <v>0</v>
      </c>
      <c r="D11" s="316">
        <v>24000000</v>
      </c>
      <c r="E11" s="317">
        <v>0</v>
      </c>
      <c r="F11" s="317">
        <v>0</v>
      </c>
      <c r="G11" s="317">
        <v>0</v>
      </c>
      <c r="H11" s="316">
        <v>24000000</v>
      </c>
      <c r="I11" s="318"/>
    </row>
    <row r="12" spans="1:10" x14ac:dyDescent="0.2">
      <c r="A12" s="314" t="s">
        <v>4453</v>
      </c>
      <c r="B12" s="315" t="s">
        <v>4253</v>
      </c>
      <c r="C12" s="316">
        <v>98911965.109999999</v>
      </c>
      <c r="D12" s="316">
        <v>11000000</v>
      </c>
      <c r="E12" s="316">
        <v>244000000</v>
      </c>
      <c r="F12" s="316">
        <v>830000000</v>
      </c>
      <c r="G12" s="317">
        <v>0</v>
      </c>
      <c r="H12" s="316">
        <v>1183911965.1099999</v>
      </c>
      <c r="I12" s="318"/>
    </row>
    <row r="13" spans="1:10" x14ac:dyDescent="0.2">
      <c r="A13" s="314" t="s">
        <v>4454</v>
      </c>
      <c r="B13" s="315" t="s">
        <v>4254</v>
      </c>
      <c r="C13" s="316">
        <v>1191760552.75</v>
      </c>
      <c r="D13" s="316">
        <v>9262500</v>
      </c>
      <c r="E13" s="316">
        <v>754000000</v>
      </c>
      <c r="F13" s="317">
        <v>0</v>
      </c>
      <c r="G13" s="317">
        <v>0</v>
      </c>
      <c r="H13" s="316">
        <v>1955023052.75</v>
      </c>
      <c r="I13" s="318"/>
    </row>
    <row r="14" spans="1:10" x14ac:dyDescent="0.2">
      <c r="A14" s="314" t="s">
        <v>4455</v>
      </c>
      <c r="B14" s="315" t="s">
        <v>4255</v>
      </c>
      <c r="C14" s="316">
        <v>66287202.299999997</v>
      </c>
      <c r="D14" s="316">
        <v>12658750</v>
      </c>
      <c r="E14" s="316">
        <v>25000000</v>
      </c>
      <c r="F14" s="316">
        <v>6000000</v>
      </c>
      <c r="G14" s="317">
        <v>0</v>
      </c>
      <c r="H14" s="316">
        <v>109945952.3</v>
      </c>
      <c r="I14" s="318"/>
    </row>
    <row r="15" spans="1:10" x14ac:dyDescent="0.2">
      <c r="A15" s="314" t="s">
        <v>4456</v>
      </c>
      <c r="B15" s="315" t="s">
        <v>4257</v>
      </c>
      <c r="C15" s="316">
        <v>11071787.76</v>
      </c>
      <c r="D15" s="316">
        <v>11400000</v>
      </c>
      <c r="E15" s="316">
        <v>15000000</v>
      </c>
      <c r="F15" s="316">
        <v>16000000</v>
      </c>
      <c r="G15" s="317">
        <v>0</v>
      </c>
      <c r="H15" s="316">
        <v>53471787.759999998</v>
      </c>
      <c r="I15" s="318"/>
    </row>
    <row r="16" spans="1:10" x14ac:dyDescent="0.2">
      <c r="A16" s="314" t="s">
        <v>4457</v>
      </c>
      <c r="B16" s="315" t="s">
        <v>4258</v>
      </c>
      <c r="C16" s="316">
        <v>19019373.780000001</v>
      </c>
      <c r="D16" s="316">
        <v>11700000</v>
      </c>
      <c r="E16" s="316">
        <v>35000000</v>
      </c>
      <c r="F16" s="316">
        <v>65000000</v>
      </c>
      <c r="G16" s="317">
        <v>0</v>
      </c>
      <c r="H16" s="316">
        <v>130719373.78</v>
      </c>
      <c r="I16" s="318"/>
    </row>
    <row r="17" spans="1:9" ht="21" x14ac:dyDescent="0.2">
      <c r="A17" s="314" t="s">
        <v>4460</v>
      </c>
      <c r="B17" s="315" t="s">
        <v>4262</v>
      </c>
      <c r="C17" s="316">
        <v>25474483.850000001</v>
      </c>
      <c r="D17" s="316">
        <v>15000000</v>
      </c>
      <c r="E17" s="316">
        <v>10000000</v>
      </c>
      <c r="F17" s="316">
        <v>10000000</v>
      </c>
      <c r="G17" s="317">
        <v>0</v>
      </c>
      <c r="H17" s="316">
        <v>60474483.850000001</v>
      </c>
      <c r="I17" s="318"/>
    </row>
    <row r="18" spans="1:9" x14ac:dyDescent="0.2">
      <c r="A18" s="314" t="s">
        <v>4462</v>
      </c>
      <c r="B18" s="315" t="s">
        <v>4264</v>
      </c>
      <c r="C18" s="316">
        <v>26749212.219999999</v>
      </c>
      <c r="D18" s="316">
        <v>11400000</v>
      </c>
      <c r="E18" s="316">
        <v>94000000</v>
      </c>
      <c r="F18" s="316">
        <v>15000000</v>
      </c>
      <c r="G18" s="317">
        <v>0</v>
      </c>
      <c r="H18" s="316">
        <v>147149212.22</v>
      </c>
      <c r="I18" s="318"/>
    </row>
    <row r="19" spans="1:9" x14ac:dyDescent="0.2">
      <c r="A19" s="314" t="s">
        <v>4463</v>
      </c>
      <c r="B19" s="315" t="s">
        <v>4265</v>
      </c>
      <c r="C19" s="317">
        <v>0</v>
      </c>
      <c r="D19" s="316">
        <v>3396250</v>
      </c>
      <c r="E19" s="316">
        <v>39180000</v>
      </c>
      <c r="F19" s="316">
        <v>16000000</v>
      </c>
      <c r="G19" s="317">
        <v>0</v>
      </c>
      <c r="H19" s="316">
        <v>58576250</v>
      </c>
      <c r="I19" s="318"/>
    </row>
    <row r="20" spans="1:9" x14ac:dyDescent="0.2">
      <c r="A20" s="314" t="s">
        <v>4464</v>
      </c>
      <c r="B20" s="315" t="s">
        <v>4266</v>
      </c>
      <c r="C20" s="317">
        <v>0</v>
      </c>
      <c r="D20" s="316">
        <v>8550000</v>
      </c>
      <c r="E20" s="316">
        <v>40100000</v>
      </c>
      <c r="F20" s="316">
        <v>3000000</v>
      </c>
      <c r="G20" s="317">
        <v>0</v>
      </c>
      <c r="H20" s="316">
        <v>51650000</v>
      </c>
      <c r="I20" s="318"/>
    </row>
    <row r="21" spans="1:9" ht="21" x14ac:dyDescent="0.2">
      <c r="A21" s="314" t="s">
        <v>4465</v>
      </c>
      <c r="B21" s="315" t="s">
        <v>4267</v>
      </c>
      <c r="C21" s="316">
        <v>42921047.270000003</v>
      </c>
      <c r="D21" s="316">
        <v>12350000</v>
      </c>
      <c r="E21" s="316">
        <v>10000000</v>
      </c>
      <c r="F21" s="316">
        <v>20000000</v>
      </c>
      <c r="G21" s="317">
        <v>0</v>
      </c>
      <c r="H21" s="316">
        <v>85271047.269999996</v>
      </c>
      <c r="I21" s="318"/>
    </row>
    <row r="22" spans="1:9" ht="21" x14ac:dyDescent="0.2">
      <c r="A22" s="314" t="s">
        <v>4607</v>
      </c>
      <c r="B22" s="315" t="s">
        <v>4398</v>
      </c>
      <c r="C22" s="317">
        <v>0</v>
      </c>
      <c r="D22" s="316">
        <v>10000000</v>
      </c>
      <c r="E22" s="316">
        <v>20000000</v>
      </c>
      <c r="F22" s="316">
        <v>2000000</v>
      </c>
      <c r="G22" s="317">
        <v>0</v>
      </c>
      <c r="H22" s="316">
        <v>32000000</v>
      </c>
      <c r="I22" s="318"/>
    </row>
    <row r="23" spans="1:9" x14ac:dyDescent="0.2">
      <c r="A23" s="314" t="s">
        <v>5865</v>
      </c>
      <c r="B23" s="315" t="s">
        <v>5866</v>
      </c>
      <c r="C23" s="316">
        <v>981061279.46000004</v>
      </c>
      <c r="D23" s="317">
        <v>0</v>
      </c>
      <c r="E23" s="317">
        <v>0</v>
      </c>
      <c r="F23" s="317">
        <v>0</v>
      </c>
      <c r="G23" s="317">
        <v>0</v>
      </c>
      <c r="H23" s="316">
        <v>981061279.46000004</v>
      </c>
      <c r="I23" s="318"/>
    </row>
    <row r="24" spans="1:9" ht="21" x14ac:dyDescent="0.2">
      <c r="A24" s="314" t="s">
        <v>4468</v>
      </c>
      <c r="B24" s="315" t="s">
        <v>4271</v>
      </c>
      <c r="C24" s="317">
        <v>0</v>
      </c>
      <c r="D24" s="316">
        <v>12000000</v>
      </c>
      <c r="E24" s="316">
        <v>17100000</v>
      </c>
      <c r="F24" s="316">
        <v>1468800000</v>
      </c>
      <c r="G24" s="317">
        <v>0</v>
      </c>
      <c r="H24" s="316">
        <v>1497900000</v>
      </c>
      <c r="I24" s="318"/>
    </row>
    <row r="25" spans="1:9" x14ac:dyDescent="0.2">
      <c r="A25" s="314" t="s">
        <v>4469</v>
      </c>
      <c r="B25" s="315" t="s">
        <v>4272</v>
      </c>
      <c r="C25" s="316">
        <v>403752645.51999998</v>
      </c>
      <c r="D25" s="316">
        <v>1200000000</v>
      </c>
      <c r="E25" s="316">
        <v>1955500000</v>
      </c>
      <c r="F25" s="316">
        <v>850000000</v>
      </c>
      <c r="G25" s="317">
        <v>0</v>
      </c>
      <c r="H25" s="316">
        <v>4409252645.5200005</v>
      </c>
      <c r="I25" s="318"/>
    </row>
    <row r="26" spans="1:9" x14ac:dyDescent="0.2">
      <c r="A26" s="314" t="s">
        <v>4470</v>
      </c>
      <c r="B26" s="315" t="s">
        <v>4273</v>
      </c>
      <c r="C26" s="316">
        <v>28342357.16</v>
      </c>
      <c r="D26" s="316">
        <v>28658000</v>
      </c>
      <c r="E26" s="316">
        <v>18000000</v>
      </c>
      <c r="F26" s="316">
        <v>12300000</v>
      </c>
      <c r="G26" s="317">
        <v>0</v>
      </c>
      <c r="H26" s="316">
        <v>87300357.159999996</v>
      </c>
      <c r="I26" s="318"/>
    </row>
    <row r="27" spans="1:9" x14ac:dyDescent="0.2">
      <c r="A27" s="314" t="s">
        <v>4471</v>
      </c>
      <c r="B27" s="315" t="s">
        <v>4274</v>
      </c>
      <c r="C27" s="317">
        <v>0</v>
      </c>
      <c r="D27" s="316">
        <v>3900000</v>
      </c>
      <c r="E27" s="317">
        <v>0</v>
      </c>
      <c r="F27" s="317">
        <v>0</v>
      </c>
      <c r="G27" s="317">
        <v>0</v>
      </c>
      <c r="H27" s="316">
        <v>3900000</v>
      </c>
      <c r="I27" s="318"/>
    </row>
    <row r="28" spans="1:9" x14ac:dyDescent="0.2">
      <c r="A28" s="314" t="s">
        <v>4472</v>
      </c>
      <c r="B28" s="315" t="s">
        <v>4275</v>
      </c>
      <c r="C28" s="317">
        <v>0</v>
      </c>
      <c r="D28" s="316">
        <v>100600000</v>
      </c>
      <c r="E28" s="317">
        <v>0</v>
      </c>
      <c r="F28" s="317">
        <v>0</v>
      </c>
      <c r="G28" s="317">
        <v>0</v>
      </c>
      <c r="H28" s="316">
        <v>100600000</v>
      </c>
      <c r="I28" s="318"/>
    </row>
    <row r="29" spans="1:9" x14ac:dyDescent="0.2">
      <c r="A29" s="314" t="s">
        <v>4473</v>
      </c>
      <c r="B29" s="315" t="s">
        <v>4276</v>
      </c>
      <c r="C29" s="317">
        <v>0</v>
      </c>
      <c r="D29" s="316">
        <v>80210750</v>
      </c>
      <c r="E29" s="317">
        <v>0</v>
      </c>
      <c r="F29" s="317">
        <v>0</v>
      </c>
      <c r="G29" s="317">
        <v>0</v>
      </c>
      <c r="H29" s="316">
        <v>80210750</v>
      </c>
      <c r="I29" s="318"/>
    </row>
    <row r="30" spans="1:9" x14ac:dyDescent="0.2">
      <c r="A30" s="314" t="s">
        <v>4474</v>
      </c>
      <c r="B30" s="315" t="s">
        <v>4277</v>
      </c>
      <c r="C30" s="316">
        <v>234615616.11000001</v>
      </c>
      <c r="D30" s="316">
        <v>18000000</v>
      </c>
      <c r="E30" s="316">
        <v>530000000</v>
      </c>
      <c r="F30" s="316">
        <v>124000000</v>
      </c>
      <c r="G30" s="317">
        <v>0</v>
      </c>
      <c r="H30" s="316">
        <v>906615616.11000001</v>
      </c>
      <c r="I30" s="318"/>
    </row>
    <row r="31" spans="1:9" x14ac:dyDescent="0.2">
      <c r="A31" s="314" t="s">
        <v>4654</v>
      </c>
      <c r="B31" s="315" t="s">
        <v>4638</v>
      </c>
      <c r="C31" s="316">
        <v>203144800.84999999</v>
      </c>
      <c r="D31" s="317">
        <v>0</v>
      </c>
      <c r="E31" s="317">
        <v>0</v>
      </c>
      <c r="F31" s="316">
        <v>183000000</v>
      </c>
      <c r="G31" s="316">
        <v>53400000</v>
      </c>
      <c r="H31" s="316">
        <v>439544800.85000002</v>
      </c>
      <c r="I31" s="318"/>
    </row>
    <row r="32" spans="1:9" x14ac:dyDescent="0.2">
      <c r="A32" s="314" t="s">
        <v>4475</v>
      </c>
      <c r="B32" s="315" t="s">
        <v>4278</v>
      </c>
      <c r="C32" s="316">
        <v>55657950.219999999</v>
      </c>
      <c r="D32" s="316">
        <v>5700000</v>
      </c>
      <c r="E32" s="317">
        <v>0</v>
      </c>
      <c r="F32" s="316">
        <v>80000000</v>
      </c>
      <c r="G32" s="317">
        <v>0</v>
      </c>
      <c r="H32" s="316">
        <v>141357950.22</v>
      </c>
      <c r="I32" s="318"/>
    </row>
    <row r="33" spans="1:9" x14ac:dyDescent="0.2">
      <c r="A33" s="314" t="s">
        <v>4655</v>
      </c>
      <c r="B33" s="315" t="s">
        <v>4639</v>
      </c>
      <c r="C33" s="317">
        <v>0</v>
      </c>
      <c r="D33" s="317">
        <v>0</v>
      </c>
      <c r="E33" s="317">
        <v>0</v>
      </c>
      <c r="F33" s="316">
        <v>20000000</v>
      </c>
      <c r="G33" s="316">
        <v>122000000</v>
      </c>
      <c r="H33" s="316">
        <v>142000000</v>
      </c>
      <c r="I33" s="318"/>
    </row>
    <row r="34" spans="1:9" x14ac:dyDescent="0.2">
      <c r="A34" s="314" t="s">
        <v>4478</v>
      </c>
      <c r="B34" s="315" t="s">
        <v>4281</v>
      </c>
      <c r="C34" s="317">
        <v>0</v>
      </c>
      <c r="D34" s="316">
        <v>6175000</v>
      </c>
      <c r="E34" s="316">
        <v>10000000</v>
      </c>
      <c r="F34" s="316">
        <v>50000000</v>
      </c>
      <c r="G34" s="317">
        <v>0</v>
      </c>
      <c r="H34" s="316">
        <v>66175000</v>
      </c>
      <c r="I34" s="318"/>
    </row>
    <row r="35" spans="1:9" x14ac:dyDescent="0.2">
      <c r="A35" s="314" t="s">
        <v>4656</v>
      </c>
      <c r="B35" s="315" t="s">
        <v>4640</v>
      </c>
      <c r="C35" s="317">
        <v>0</v>
      </c>
      <c r="D35" s="317">
        <v>0</v>
      </c>
      <c r="E35" s="317">
        <v>0</v>
      </c>
      <c r="F35" s="317">
        <v>0</v>
      </c>
      <c r="G35" s="316">
        <v>2000000</v>
      </c>
      <c r="H35" s="316">
        <v>2000000</v>
      </c>
      <c r="I35" s="318"/>
    </row>
    <row r="36" spans="1:9" x14ac:dyDescent="0.2">
      <c r="A36" s="314" t="s">
        <v>4657</v>
      </c>
      <c r="B36" s="315" t="s">
        <v>4641</v>
      </c>
      <c r="C36" s="317">
        <v>0</v>
      </c>
      <c r="D36" s="317">
        <v>0</v>
      </c>
      <c r="E36" s="317">
        <v>0</v>
      </c>
      <c r="F36" s="317">
        <v>0</v>
      </c>
      <c r="G36" s="316">
        <v>3000000</v>
      </c>
      <c r="H36" s="316">
        <v>3000000</v>
      </c>
      <c r="I36" s="318"/>
    </row>
    <row r="37" spans="1:9" ht="21" x14ac:dyDescent="0.2">
      <c r="A37" s="314" t="s">
        <v>4615</v>
      </c>
      <c r="B37" s="315" t="s">
        <v>4402</v>
      </c>
      <c r="C37" s="317">
        <v>0</v>
      </c>
      <c r="D37" s="317">
        <v>0</v>
      </c>
      <c r="E37" s="317">
        <v>0</v>
      </c>
      <c r="F37" s="316">
        <v>350000000</v>
      </c>
      <c r="G37" s="316">
        <v>450000000</v>
      </c>
      <c r="H37" s="316">
        <v>800000000</v>
      </c>
      <c r="I37" s="318"/>
    </row>
    <row r="38" spans="1:9" x14ac:dyDescent="0.2">
      <c r="A38" s="314" t="s">
        <v>4479</v>
      </c>
      <c r="B38" s="315" t="s">
        <v>4282</v>
      </c>
      <c r="C38" s="317">
        <v>0</v>
      </c>
      <c r="D38" s="316">
        <v>4940000</v>
      </c>
      <c r="E38" s="317">
        <v>0</v>
      </c>
      <c r="F38" s="317">
        <v>0</v>
      </c>
      <c r="G38" s="317">
        <v>0</v>
      </c>
      <c r="H38" s="316">
        <v>4940000</v>
      </c>
      <c r="I38" s="318"/>
    </row>
    <row r="39" spans="1:9" x14ac:dyDescent="0.2">
      <c r="A39" s="314" t="s">
        <v>4480</v>
      </c>
      <c r="B39" s="315" t="s">
        <v>4283</v>
      </c>
      <c r="C39" s="317">
        <v>0</v>
      </c>
      <c r="D39" s="316">
        <v>48000000</v>
      </c>
      <c r="E39" s="317">
        <v>0</v>
      </c>
      <c r="F39" s="316">
        <v>9000000</v>
      </c>
      <c r="G39" s="317">
        <v>0</v>
      </c>
      <c r="H39" s="316">
        <v>57000000</v>
      </c>
      <c r="I39" s="318"/>
    </row>
    <row r="40" spans="1:9" x14ac:dyDescent="0.2">
      <c r="A40" s="314" t="s">
        <v>4658</v>
      </c>
      <c r="B40" s="315" t="s">
        <v>4642</v>
      </c>
      <c r="C40" s="317">
        <v>0</v>
      </c>
      <c r="D40" s="317">
        <v>0</v>
      </c>
      <c r="E40" s="317">
        <v>0</v>
      </c>
      <c r="F40" s="317">
        <v>0</v>
      </c>
      <c r="G40" s="316">
        <v>2500000</v>
      </c>
      <c r="H40" s="316">
        <v>2500000</v>
      </c>
      <c r="I40" s="318"/>
    </row>
    <row r="41" spans="1:9" x14ac:dyDescent="0.2">
      <c r="A41" s="314" t="s">
        <v>4481</v>
      </c>
      <c r="B41" s="315" t="s">
        <v>4284</v>
      </c>
      <c r="C41" s="317">
        <v>0</v>
      </c>
      <c r="D41" s="316">
        <v>2600000</v>
      </c>
      <c r="E41" s="317">
        <v>0</v>
      </c>
      <c r="F41" s="317">
        <v>0</v>
      </c>
      <c r="G41" s="317">
        <v>0</v>
      </c>
      <c r="H41" s="316">
        <v>2600000</v>
      </c>
      <c r="I41" s="318"/>
    </row>
    <row r="42" spans="1:9" x14ac:dyDescent="0.2">
      <c r="A42" s="314" t="s">
        <v>4482</v>
      </c>
      <c r="B42" s="315" t="s">
        <v>4285</v>
      </c>
      <c r="C42" s="317">
        <v>0</v>
      </c>
      <c r="D42" s="316">
        <v>12400000</v>
      </c>
      <c r="E42" s="316">
        <v>20000000</v>
      </c>
      <c r="F42" s="316">
        <v>40000000</v>
      </c>
      <c r="G42" s="317">
        <v>0</v>
      </c>
      <c r="H42" s="316">
        <v>72400000</v>
      </c>
      <c r="I42" s="318"/>
    </row>
    <row r="43" spans="1:9" x14ac:dyDescent="0.2">
      <c r="A43" s="314" t="s">
        <v>4483</v>
      </c>
      <c r="B43" s="315" t="s">
        <v>4286</v>
      </c>
      <c r="C43" s="316">
        <v>204533865.38</v>
      </c>
      <c r="D43" s="316">
        <v>42000000</v>
      </c>
      <c r="E43" s="316">
        <v>105250000</v>
      </c>
      <c r="F43" s="316">
        <v>8000000</v>
      </c>
      <c r="G43" s="317">
        <v>0</v>
      </c>
      <c r="H43" s="316">
        <v>359783865.38</v>
      </c>
      <c r="I43" s="318"/>
    </row>
    <row r="44" spans="1:9" ht="21" x14ac:dyDescent="0.2">
      <c r="A44" s="314" t="s">
        <v>4484</v>
      </c>
      <c r="B44" s="315" t="s">
        <v>4287</v>
      </c>
      <c r="C44" s="317">
        <v>0</v>
      </c>
      <c r="D44" s="316">
        <v>4000000</v>
      </c>
      <c r="E44" s="317">
        <v>0</v>
      </c>
      <c r="F44" s="317">
        <v>0</v>
      </c>
      <c r="G44" s="317">
        <v>0</v>
      </c>
      <c r="H44" s="316">
        <v>4000000</v>
      </c>
      <c r="I44" s="318"/>
    </row>
    <row r="45" spans="1:9" x14ac:dyDescent="0.2">
      <c r="A45" s="314" t="s">
        <v>4591</v>
      </c>
      <c r="B45" s="315" t="s">
        <v>4391</v>
      </c>
      <c r="C45" s="317">
        <v>0</v>
      </c>
      <c r="D45" s="316">
        <v>16000000</v>
      </c>
      <c r="E45" s="317">
        <v>0</v>
      </c>
      <c r="F45" s="317">
        <v>0</v>
      </c>
      <c r="G45" s="317">
        <v>0</v>
      </c>
      <c r="H45" s="316">
        <v>16000000</v>
      </c>
      <c r="I45" s="318"/>
    </row>
    <row r="46" spans="1:9" x14ac:dyDescent="0.2">
      <c r="A46" s="314" t="s">
        <v>4485</v>
      </c>
      <c r="B46" s="315" t="s">
        <v>4288</v>
      </c>
      <c r="C46" s="317">
        <v>0</v>
      </c>
      <c r="D46" s="316">
        <v>30400000</v>
      </c>
      <c r="E46" s="316">
        <v>60000000</v>
      </c>
      <c r="F46" s="316">
        <v>5000000</v>
      </c>
      <c r="G46" s="317">
        <v>0</v>
      </c>
      <c r="H46" s="316">
        <v>95400000</v>
      </c>
      <c r="I46" s="318"/>
    </row>
    <row r="47" spans="1:9" x14ac:dyDescent="0.2">
      <c r="A47" s="314" t="s">
        <v>4489</v>
      </c>
      <c r="B47" s="315" t="s">
        <v>4292</v>
      </c>
      <c r="C47" s="316">
        <v>119782191.54000001</v>
      </c>
      <c r="D47" s="316">
        <v>24000000</v>
      </c>
      <c r="E47" s="316">
        <v>18000000</v>
      </c>
      <c r="F47" s="316">
        <v>20000000</v>
      </c>
      <c r="G47" s="317">
        <v>0</v>
      </c>
      <c r="H47" s="316">
        <v>181782191.53999999</v>
      </c>
      <c r="I47" s="318"/>
    </row>
    <row r="48" spans="1:9" ht="21" x14ac:dyDescent="0.2">
      <c r="A48" s="314" t="s">
        <v>4490</v>
      </c>
      <c r="B48" s="315" t="s">
        <v>4293</v>
      </c>
      <c r="C48" s="316">
        <v>87670476.959999993</v>
      </c>
      <c r="D48" s="316">
        <v>18525000</v>
      </c>
      <c r="E48" s="316">
        <v>7200000</v>
      </c>
      <c r="F48" s="316">
        <v>20000000</v>
      </c>
      <c r="G48" s="317">
        <v>0</v>
      </c>
      <c r="H48" s="316">
        <v>133395476.95999999</v>
      </c>
      <c r="I48" s="318"/>
    </row>
    <row r="49" spans="1:9" ht="21" x14ac:dyDescent="0.2">
      <c r="A49" s="314" t="s">
        <v>4492</v>
      </c>
      <c r="B49" s="315" t="s">
        <v>4295</v>
      </c>
      <c r="C49" s="317">
        <v>0</v>
      </c>
      <c r="D49" s="316">
        <v>4446000</v>
      </c>
      <c r="E49" s="317">
        <v>0</v>
      </c>
      <c r="F49" s="317">
        <v>0</v>
      </c>
      <c r="G49" s="317">
        <v>0</v>
      </c>
      <c r="H49" s="316">
        <v>4446000</v>
      </c>
      <c r="I49" s="318"/>
    </row>
    <row r="50" spans="1:9" ht="21" x14ac:dyDescent="0.2">
      <c r="A50" s="314" t="s">
        <v>5851</v>
      </c>
      <c r="B50" s="315" t="s">
        <v>4376</v>
      </c>
      <c r="C50" s="316">
        <v>68344724.579999998</v>
      </c>
      <c r="D50" s="316">
        <v>12825000</v>
      </c>
      <c r="E50" s="316">
        <v>18850000</v>
      </c>
      <c r="F50" s="316">
        <v>6000000</v>
      </c>
      <c r="G50" s="316">
        <v>2330470016.1199999</v>
      </c>
      <c r="H50" s="316">
        <v>2436489740.6999998</v>
      </c>
      <c r="I50" s="318"/>
    </row>
    <row r="51" spans="1:9" x14ac:dyDescent="0.2">
      <c r="A51" s="314" t="s">
        <v>5852</v>
      </c>
      <c r="B51" s="315" t="s">
        <v>4377</v>
      </c>
      <c r="C51" s="317">
        <v>0</v>
      </c>
      <c r="D51" s="316">
        <v>3500000</v>
      </c>
      <c r="E51" s="317">
        <v>0</v>
      </c>
      <c r="F51" s="316">
        <v>5000000</v>
      </c>
      <c r="G51" s="317">
        <v>0</v>
      </c>
      <c r="H51" s="316">
        <v>8500000</v>
      </c>
      <c r="I51" s="318"/>
    </row>
    <row r="52" spans="1:9" x14ac:dyDescent="0.2">
      <c r="A52" s="317" t="s">
        <v>5891</v>
      </c>
      <c r="B52" s="317"/>
      <c r="C52" s="319">
        <v>4165121484.0799999</v>
      </c>
      <c r="D52" s="319">
        <v>2524420250</v>
      </c>
      <c r="E52" s="319">
        <v>5386630000</v>
      </c>
      <c r="F52" s="319">
        <v>4635700000</v>
      </c>
      <c r="G52" s="319">
        <v>2963370016.1199999</v>
      </c>
      <c r="H52" s="319">
        <v>19675241750.200001</v>
      </c>
      <c r="I52" s="320">
        <v>0.113</v>
      </c>
    </row>
    <row r="53" spans="1:9" ht="14.45" customHeight="1" x14ac:dyDescent="0.2">
      <c r="A53" s="312"/>
      <c r="B53" s="313" t="s">
        <v>5892</v>
      </c>
      <c r="C53" s="313"/>
      <c r="D53" s="313"/>
      <c r="E53" s="313"/>
      <c r="F53" s="313"/>
      <c r="G53" s="313"/>
      <c r="H53" s="313"/>
      <c r="I53" s="313"/>
    </row>
    <row r="54" spans="1:9" x14ac:dyDescent="0.2">
      <c r="A54" s="314" t="s">
        <v>4578</v>
      </c>
      <c r="B54" s="315" t="s">
        <v>4383</v>
      </c>
      <c r="C54" s="316">
        <v>452336117.89999998</v>
      </c>
      <c r="D54" s="316">
        <v>17100000</v>
      </c>
      <c r="E54" s="316">
        <v>15000000</v>
      </c>
      <c r="F54" s="316">
        <v>2594700000</v>
      </c>
      <c r="G54" s="317">
        <v>0</v>
      </c>
      <c r="H54" s="316">
        <v>3079136117.9000001</v>
      </c>
      <c r="I54" s="318"/>
    </row>
    <row r="55" spans="1:9" ht="21" x14ac:dyDescent="0.2">
      <c r="A55" s="314" t="s">
        <v>4613</v>
      </c>
      <c r="B55" s="315" t="s">
        <v>4401</v>
      </c>
      <c r="C55" s="317">
        <v>0</v>
      </c>
      <c r="D55" s="316">
        <v>2375000</v>
      </c>
      <c r="E55" s="317">
        <v>0</v>
      </c>
      <c r="F55" s="317">
        <v>0</v>
      </c>
      <c r="G55" s="317">
        <v>0</v>
      </c>
      <c r="H55" s="316">
        <v>2375000</v>
      </c>
      <c r="I55" s="318"/>
    </row>
    <row r="56" spans="1:9" x14ac:dyDescent="0.2">
      <c r="A56" s="314" t="s">
        <v>4493</v>
      </c>
      <c r="B56" s="315" t="s">
        <v>4296</v>
      </c>
      <c r="C56" s="317">
        <v>0</v>
      </c>
      <c r="D56" s="316">
        <v>950000</v>
      </c>
      <c r="E56" s="317">
        <v>0</v>
      </c>
      <c r="F56" s="317">
        <v>0</v>
      </c>
      <c r="G56" s="317">
        <v>0</v>
      </c>
      <c r="H56" s="316">
        <v>950000</v>
      </c>
      <c r="I56" s="318"/>
    </row>
    <row r="57" spans="1:9" x14ac:dyDescent="0.2">
      <c r="A57" s="314" t="s">
        <v>4494</v>
      </c>
      <c r="B57" s="315" t="s">
        <v>4297</v>
      </c>
      <c r="C57" s="316">
        <v>261736171.22</v>
      </c>
      <c r="D57" s="316">
        <v>4631250</v>
      </c>
      <c r="E57" s="316">
        <v>4500000</v>
      </c>
      <c r="F57" s="316">
        <v>80000000</v>
      </c>
      <c r="G57" s="317">
        <v>0</v>
      </c>
      <c r="H57" s="316">
        <v>350867421.22000003</v>
      </c>
      <c r="I57" s="318"/>
    </row>
    <row r="58" spans="1:9" x14ac:dyDescent="0.2">
      <c r="A58" s="314" t="s">
        <v>4495</v>
      </c>
      <c r="B58" s="315" t="s">
        <v>4298</v>
      </c>
      <c r="C58" s="317">
        <v>0</v>
      </c>
      <c r="D58" s="316">
        <v>8550000</v>
      </c>
      <c r="E58" s="317">
        <v>0</v>
      </c>
      <c r="F58" s="317">
        <v>0</v>
      </c>
      <c r="G58" s="317">
        <v>0</v>
      </c>
      <c r="H58" s="316">
        <v>8550000</v>
      </c>
      <c r="I58" s="318"/>
    </row>
    <row r="59" spans="1:9" x14ac:dyDescent="0.2">
      <c r="A59" s="314" t="s">
        <v>4496</v>
      </c>
      <c r="B59" s="315" t="s">
        <v>4299</v>
      </c>
      <c r="C59" s="316">
        <v>58185257.219999999</v>
      </c>
      <c r="D59" s="316">
        <v>3500000</v>
      </c>
      <c r="E59" s="317">
        <v>0</v>
      </c>
      <c r="F59" s="316">
        <v>25000000</v>
      </c>
      <c r="G59" s="317">
        <v>0</v>
      </c>
      <c r="H59" s="316">
        <v>86685257.219999999</v>
      </c>
      <c r="I59" s="318"/>
    </row>
    <row r="60" spans="1:9" ht="21" x14ac:dyDescent="0.2">
      <c r="A60" s="314" t="s">
        <v>4498</v>
      </c>
      <c r="B60" s="315" t="s">
        <v>4301</v>
      </c>
      <c r="C60" s="317">
        <v>0</v>
      </c>
      <c r="D60" s="316">
        <v>3396250</v>
      </c>
      <c r="E60" s="317">
        <v>0</v>
      </c>
      <c r="F60" s="316">
        <v>9000000</v>
      </c>
      <c r="G60" s="317">
        <v>0</v>
      </c>
      <c r="H60" s="316">
        <v>12396250</v>
      </c>
      <c r="I60" s="318"/>
    </row>
    <row r="61" spans="1:9" x14ac:dyDescent="0.2">
      <c r="A61" s="314" t="s">
        <v>4499</v>
      </c>
      <c r="B61" s="315" t="s">
        <v>4302</v>
      </c>
      <c r="C61" s="317">
        <v>0</v>
      </c>
      <c r="D61" s="316">
        <v>4940000</v>
      </c>
      <c r="E61" s="317">
        <v>0</v>
      </c>
      <c r="F61" s="316">
        <v>350000000</v>
      </c>
      <c r="G61" s="317">
        <v>0</v>
      </c>
      <c r="H61" s="316">
        <v>354940000</v>
      </c>
      <c r="I61" s="318"/>
    </row>
    <row r="62" spans="1:9" ht="21" x14ac:dyDescent="0.2">
      <c r="A62" s="314" t="s">
        <v>5856</v>
      </c>
      <c r="B62" s="315" t="s">
        <v>4256</v>
      </c>
      <c r="C62" s="317">
        <v>0</v>
      </c>
      <c r="D62" s="316">
        <v>3705000</v>
      </c>
      <c r="E62" s="317">
        <v>0</v>
      </c>
      <c r="F62" s="316">
        <v>1660306813</v>
      </c>
      <c r="G62" s="317">
        <v>0</v>
      </c>
      <c r="H62" s="316">
        <v>1664011813</v>
      </c>
      <c r="I62" s="318"/>
    </row>
    <row r="63" spans="1:9" x14ac:dyDescent="0.2">
      <c r="A63" s="314" t="s">
        <v>4500</v>
      </c>
      <c r="B63" s="315" t="s">
        <v>4303</v>
      </c>
      <c r="C63" s="316">
        <v>188165890.18000001</v>
      </c>
      <c r="D63" s="316">
        <v>150000000</v>
      </c>
      <c r="E63" s="316">
        <v>3523000000</v>
      </c>
      <c r="F63" s="316">
        <v>1499766709.1099999</v>
      </c>
      <c r="G63" s="316">
        <v>10915880000</v>
      </c>
      <c r="H63" s="316">
        <v>16276812599.290001</v>
      </c>
      <c r="I63" s="318"/>
    </row>
    <row r="64" spans="1:9" x14ac:dyDescent="0.2">
      <c r="A64" s="314" t="s">
        <v>4501</v>
      </c>
      <c r="B64" s="315" t="s">
        <v>4304</v>
      </c>
      <c r="C64" s="317">
        <v>0</v>
      </c>
      <c r="D64" s="316">
        <v>24000000</v>
      </c>
      <c r="E64" s="317">
        <v>0</v>
      </c>
      <c r="F64" s="317">
        <v>0</v>
      </c>
      <c r="G64" s="317">
        <v>0</v>
      </c>
      <c r="H64" s="316">
        <v>24000000</v>
      </c>
      <c r="I64" s="318"/>
    </row>
    <row r="65" spans="1:9" x14ac:dyDescent="0.2">
      <c r="A65" s="314" t="s">
        <v>4601</v>
      </c>
      <c r="B65" s="315" t="s">
        <v>4395</v>
      </c>
      <c r="C65" s="317">
        <v>0</v>
      </c>
      <c r="D65" s="316">
        <v>12000000</v>
      </c>
      <c r="E65" s="317">
        <v>0</v>
      </c>
      <c r="F65" s="317">
        <v>0</v>
      </c>
      <c r="G65" s="317">
        <v>0</v>
      </c>
      <c r="H65" s="316">
        <v>12000000</v>
      </c>
      <c r="I65" s="318"/>
    </row>
    <row r="66" spans="1:9" ht="21" x14ac:dyDescent="0.2">
      <c r="A66" s="314" t="s">
        <v>4621</v>
      </c>
      <c r="B66" s="315" t="s">
        <v>4405</v>
      </c>
      <c r="C66" s="317">
        <v>0</v>
      </c>
      <c r="D66" s="316">
        <v>12000000</v>
      </c>
      <c r="E66" s="317">
        <v>0</v>
      </c>
      <c r="F66" s="317">
        <v>0</v>
      </c>
      <c r="G66" s="317">
        <v>0</v>
      </c>
      <c r="H66" s="316">
        <v>12000000</v>
      </c>
      <c r="I66" s="318"/>
    </row>
    <row r="67" spans="1:9" x14ac:dyDescent="0.2">
      <c r="A67" s="314" t="s">
        <v>4502</v>
      </c>
      <c r="B67" s="315" t="s">
        <v>4305</v>
      </c>
      <c r="C67" s="317">
        <v>0</v>
      </c>
      <c r="D67" s="316">
        <v>24000000</v>
      </c>
      <c r="E67" s="316">
        <v>20000000</v>
      </c>
      <c r="F67" s="316">
        <v>17000000</v>
      </c>
      <c r="G67" s="316">
        <v>13632855034.700001</v>
      </c>
      <c r="H67" s="316">
        <v>13693855034.700001</v>
      </c>
      <c r="I67" s="318"/>
    </row>
    <row r="68" spans="1:9" x14ac:dyDescent="0.2">
      <c r="A68" s="314" t="s">
        <v>4503</v>
      </c>
      <c r="B68" s="315" t="s">
        <v>4306</v>
      </c>
      <c r="C68" s="316">
        <v>181500000</v>
      </c>
      <c r="D68" s="316">
        <v>140000000</v>
      </c>
      <c r="E68" s="316">
        <v>125000000</v>
      </c>
      <c r="F68" s="316">
        <v>340000000</v>
      </c>
      <c r="G68" s="317">
        <v>0</v>
      </c>
      <c r="H68" s="316">
        <v>786500000</v>
      </c>
      <c r="I68" s="318"/>
    </row>
    <row r="69" spans="1:9" x14ac:dyDescent="0.2">
      <c r="A69" s="314" t="s">
        <v>4609</v>
      </c>
      <c r="B69" s="315" t="s">
        <v>4399</v>
      </c>
      <c r="C69" s="317">
        <v>0</v>
      </c>
      <c r="D69" s="316">
        <v>37050000</v>
      </c>
      <c r="E69" s="317">
        <v>0</v>
      </c>
      <c r="F69" s="317">
        <v>0</v>
      </c>
      <c r="G69" s="317">
        <v>0</v>
      </c>
      <c r="H69" s="316">
        <v>37050000</v>
      </c>
      <c r="I69" s="318"/>
    </row>
    <row r="70" spans="1:9" x14ac:dyDescent="0.2">
      <c r="A70" s="314" t="s">
        <v>4504</v>
      </c>
      <c r="B70" s="315" t="s">
        <v>4307</v>
      </c>
      <c r="C70" s="317">
        <v>0</v>
      </c>
      <c r="D70" s="317">
        <v>0</v>
      </c>
      <c r="E70" s="317">
        <v>0</v>
      </c>
      <c r="F70" s="317">
        <v>0</v>
      </c>
      <c r="G70" s="316">
        <v>5276607239.0500002</v>
      </c>
      <c r="H70" s="316">
        <v>5276607239.0500002</v>
      </c>
      <c r="I70" s="318"/>
    </row>
    <row r="71" spans="1:9" x14ac:dyDescent="0.2">
      <c r="A71" s="314" t="s">
        <v>5854</v>
      </c>
      <c r="B71" s="315" t="s">
        <v>4268</v>
      </c>
      <c r="C71" s="317">
        <v>0</v>
      </c>
      <c r="D71" s="316">
        <v>9262500</v>
      </c>
      <c r="E71" s="317">
        <v>0</v>
      </c>
      <c r="F71" s="316">
        <v>5000000</v>
      </c>
      <c r="G71" s="317">
        <v>0</v>
      </c>
      <c r="H71" s="316">
        <v>14262500</v>
      </c>
      <c r="I71" s="318"/>
    </row>
    <row r="72" spans="1:9" x14ac:dyDescent="0.2">
      <c r="A72" s="314" t="s">
        <v>5849</v>
      </c>
      <c r="B72" s="315" t="s">
        <v>4289</v>
      </c>
      <c r="C72" s="316">
        <v>242767428.28999999</v>
      </c>
      <c r="D72" s="316">
        <v>58000000</v>
      </c>
      <c r="E72" s="316">
        <v>27000000</v>
      </c>
      <c r="F72" s="316">
        <v>7000000</v>
      </c>
      <c r="G72" s="317">
        <v>0</v>
      </c>
      <c r="H72" s="316">
        <v>334767428.29000002</v>
      </c>
      <c r="I72" s="318"/>
    </row>
    <row r="73" spans="1:9" ht="21" x14ac:dyDescent="0.2">
      <c r="A73" s="314" t="s">
        <v>5850</v>
      </c>
      <c r="B73" s="315" t="s">
        <v>4291</v>
      </c>
      <c r="C73" s="316">
        <v>72517414.280000001</v>
      </c>
      <c r="D73" s="316">
        <v>15000000</v>
      </c>
      <c r="E73" s="316">
        <v>8000000</v>
      </c>
      <c r="F73" s="316">
        <v>5000000</v>
      </c>
      <c r="G73" s="317">
        <v>0</v>
      </c>
      <c r="H73" s="316">
        <v>100517414.28</v>
      </c>
      <c r="I73" s="318"/>
    </row>
    <row r="74" spans="1:9" ht="21" x14ac:dyDescent="0.2">
      <c r="A74" s="314" t="s">
        <v>4505</v>
      </c>
      <c r="B74" s="315" t="s">
        <v>4308</v>
      </c>
      <c r="C74" s="316">
        <v>271457005.01999998</v>
      </c>
      <c r="D74" s="316">
        <v>18525000</v>
      </c>
      <c r="E74" s="316">
        <v>15000000</v>
      </c>
      <c r="F74" s="316">
        <v>316400000</v>
      </c>
      <c r="G74" s="317">
        <v>0</v>
      </c>
      <c r="H74" s="316">
        <v>621382005.01999998</v>
      </c>
      <c r="I74" s="318"/>
    </row>
    <row r="75" spans="1:9" x14ac:dyDescent="0.2">
      <c r="A75" s="314" t="s">
        <v>4506</v>
      </c>
      <c r="B75" s="315" t="s">
        <v>4309</v>
      </c>
      <c r="C75" s="317">
        <v>0</v>
      </c>
      <c r="D75" s="316">
        <v>3800000</v>
      </c>
      <c r="E75" s="316">
        <v>1500000</v>
      </c>
      <c r="F75" s="316">
        <v>2000000</v>
      </c>
      <c r="G75" s="317">
        <v>0</v>
      </c>
      <c r="H75" s="316">
        <v>7300000</v>
      </c>
      <c r="I75" s="318"/>
    </row>
    <row r="76" spans="1:9" x14ac:dyDescent="0.2">
      <c r="A76" s="314" t="s">
        <v>4507</v>
      </c>
      <c r="B76" s="315" t="s">
        <v>4310</v>
      </c>
      <c r="C76" s="316">
        <v>56571305.600000001</v>
      </c>
      <c r="D76" s="316">
        <v>15437500</v>
      </c>
      <c r="E76" s="317">
        <v>0</v>
      </c>
      <c r="F76" s="316">
        <v>488000000</v>
      </c>
      <c r="G76" s="317">
        <v>0</v>
      </c>
      <c r="H76" s="316">
        <v>560008805.60000002</v>
      </c>
      <c r="I76" s="318"/>
    </row>
    <row r="77" spans="1:9" ht="21" x14ac:dyDescent="0.2">
      <c r="A77" s="314" t="s">
        <v>4623</v>
      </c>
      <c r="B77" s="315" t="s">
        <v>4406</v>
      </c>
      <c r="C77" s="317">
        <v>0</v>
      </c>
      <c r="D77" s="316">
        <v>24000000</v>
      </c>
      <c r="E77" s="317">
        <v>0</v>
      </c>
      <c r="F77" s="316">
        <v>1150000000</v>
      </c>
      <c r="G77" s="317">
        <v>0</v>
      </c>
      <c r="H77" s="316">
        <v>1174000000</v>
      </c>
      <c r="I77" s="318"/>
    </row>
    <row r="78" spans="1:9" ht="21" x14ac:dyDescent="0.2">
      <c r="A78" s="314" t="s">
        <v>6066</v>
      </c>
      <c r="B78" s="315" t="s">
        <v>4653</v>
      </c>
      <c r="C78" s="317">
        <v>0</v>
      </c>
      <c r="D78" s="317">
        <v>0</v>
      </c>
      <c r="E78" s="317">
        <v>0</v>
      </c>
      <c r="F78" s="316">
        <v>1000000000</v>
      </c>
      <c r="G78" s="316">
        <v>178000000</v>
      </c>
      <c r="H78" s="316">
        <v>1178000000</v>
      </c>
      <c r="I78" s="318"/>
    </row>
    <row r="79" spans="1:9" x14ac:dyDescent="0.2">
      <c r="A79" s="314" t="s">
        <v>4508</v>
      </c>
      <c r="B79" s="315" t="s">
        <v>4311</v>
      </c>
      <c r="C79" s="316">
        <v>89967422.030000001</v>
      </c>
      <c r="D79" s="316">
        <v>12000000</v>
      </c>
      <c r="E79" s="317">
        <v>0</v>
      </c>
      <c r="F79" s="316">
        <v>85000000</v>
      </c>
      <c r="G79" s="317">
        <v>0</v>
      </c>
      <c r="H79" s="316">
        <v>186967422.03</v>
      </c>
      <c r="I79" s="318"/>
    </row>
    <row r="80" spans="1:9" ht="21" x14ac:dyDescent="0.2">
      <c r="A80" s="314" t="s">
        <v>4579</v>
      </c>
      <c r="B80" s="315" t="s">
        <v>4384</v>
      </c>
      <c r="C80" s="317">
        <v>0</v>
      </c>
      <c r="D80" s="316">
        <v>5130000</v>
      </c>
      <c r="E80" s="317">
        <v>0</v>
      </c>
      <c r="F80" s="317">
        <v>0</v>
      </c>
      <c r="G80" s="317">
        <v>0</v>
      </c>
      <c r="H80" s="316">
        <v>5130000</v>
      </c>
      <c r="I80" s="318"/>
    </row>
    <row r="81" spans="1:9" x14ac:dyDescent="0.2">
      <c r="A81" s="314" t="s">
        <v>4587</v>
      </c>
      <c r="B81" s="315" t="s">
        <v>4389</v>
      </c>
      <c r="C81" s="316">
        <v>192811389.41</v>
      </c>
      <c r="D81" s="316">
        <v>17100000</v>
      </c>
      <c r="E81" s="316">
        <v>160700000</v>
      </c>
      <c r="F81" s="316">
        <v>290000000</v>
      </c>
      <c r="G81" s="317">
        <v>0</v>
      </c>
      <c r="H81" s="316">
        <v>660611389.40999997</v>
      </c>
      <c r="I81" s="318"/>
    </row>
    <row r="82" spans="1:9" ht="21" x14ac:dyDescent="0.2">
      <c r="A82" s="314" t="s">
        <v>4509</v>
      </c>
      <c r="B82" s="315" t="s">
        <v>4312</v>
      </c>
      <c r="C82" s="317">
        <v>0</v>
      </c>
      <c r="D82" s="316">
        <v>8000000</v>
      </c>
      <c r="E82" s="317">
        <v>0</v>
      </c>
      <c r="F82" s="317">
        <v>0</v>
      </c>
      <c r="G82" s="317">
        <v>0</v>
      </c>
      <c r="H82" s="316">
        <v>8000000</v>
      </c>
      <c r="I82" s="318"/>
    </row>
    <row r="83" spans="1:9" x14ac:dyDescent="0.2">
      <c r="A83" s="314" t="s">
        <v>4510</v>
      </c>
      <c r="B83" s="315" t="s">
        <v>4313</v>
      </c>
      <c r="C83" s="316">
        <v>167219277.46000001</v>
      </c>
      <c r="D83" s="316">
        <v>15000000</v>
      </c>
      <c r="E83" s="316">
        <v>375000000</v>
      </c>
      <c r="F83" s="316">
        <v>160000000</v>
      </c>
      <c r="G83" s="317">
        <v>0</v>
      </c>
      <c r="H83" s="316">
        <v>717219277.46000004</v>
      </c>
      <c r="I83" s="318"/>
    </row>
    <row r="84" spans="1:9" x14ac:dyDescent="0.2">
      <c r="A84" s="314" t="s">
        <v>4574</v>
      </c>
      <c r="B84" s="315" t="s">
        <v>4379</v>
      </c>
      <c r="C84" s="316">
        <v>609486330.15999997</v>
      </c>
      <c r="D84" s="316">
        <v>22705000</v>
      </c>
      <c r="E84" s="316">
        <v>67000000</v>
      </c>
      <c r="F84" s="316">
        <v>82400000</v>
      </c>
      <c r="G84" s="317">
        <v>0</v>
      </c>
      <c r="H84" s="316">
        <v>781591330.15999997</v>
      </c>
      <c r="I84" s="318"/>
    </row>
    <row r="85" spans="1:9" x14ac:dyDescent="0.2">
      <c r="A85" s="314" t="s">
        <v>4511</v>
      </c>
      <c r="B85" s="315" t="s">
        <v>4314</v>
      </c>
      <c r="C85" s="317">
        <v>0</v>
      </c>
      <c r="D85" s="316">
        <v>6175000</v>
      </c>
      <c r="E85" s="317">
        <v>0</v>
      </c>
      <c r="F85" s="316">
        <v>80000000</v>
      </c>
      <c r="G85" s="317">
        <v>0</v>
      </c>
      <c r="H85" s="316">
        <v>86175000</v>
      </c>
      <c r="I85" s="318"/>
    </row>
    <row r="86" spans="1:9" x14ac:dyDescent="0.2">
      <c r="A86" s="314" t="s">
        <v>4659</v>
      </c>
      <c r="B86" s="315" t="s">
        <v>4643</v>
      </c>
      <c r="C86" s="317">
        <v>0</v>
      </c>
      <c r="D86" s="317">
        <v>0</v>
      </c>
      <c r="E86" s="317">
        <v>0</v>
      </c>
      <c r="F86" s="317">
        <v>0</v>
      </c>
      <c r="G86" s="316">
        <v>6000000</v>
      </c>
      <c r="H86" s="316">
        <v>6000000</v>
      </c>
      <c r="I86" s="318"/>
    </row>
    <row r="87" spans="1:9" x14ac:dyDescent="0.2">
      <c r="A87" s="314" t="s">
        <v>4580</v>
      </c>
      <c r="B87" s="315" t="s">
        <v>4385</v>
      </c>
      <c r="C87" s="316">
        <v>404799226.13</v>
      </c>
      <c r="D87" s="316">
        <v>12350000</v>
      </c>
      <c r="E87" s="317">
        <v>0</v>
      </c>
      <c r="F87" s="316">
        <v>22081000000</v>
      </c>
      <c r="G87" s="317">
        <v>0</v>
      </c>
      <c r="H87" s="316">
        <v>22498149226.130001</v>
      </c>
      <c r="I87" s="318"/>
    </row>
    <row r="88" spans="1:9" x14ac:dyDescent="0.2">
      <c r="A88" s="314" t="s">
        <v>4660</v>
      </c>
      <c r="B88" s="315" t="s">
        <v>4644</v>
      </c>
      <c r="C88" s="317">
        <v>0</v>
      </c>
      <c r="D88" s="317">
        <v>0</v>
      </c>
      <c r="E88" s="317">
        <v>0</v>
      </c>
      <c r="F88" s="316">
        <v>100000000</v>
      </c>
      <c r="G88" s="316">
        <v>50000000</v>
      </c>
      <c r="H88" s="316">
        <v>150000000</v>
      </c>
      <c r="I88" s="318"/>
    </row>
    <row r="89" spans="1:9" ht="21" x14ac:dyDescent="0.2">
      <c r="A89" s="314" t="s">
        <v>4512</v>
      </c>
      <c r="B89" s="315" t="s">
        <v>4315</v>
      </c>
      <c r="C89" s="317">
        <v>0</v>
      </c>
      <c r="D89" s="316">
        <v>3705000</v>
      </c>
      <c r="E89" s="317">
        <v>0</v>
      </c>
      <c r="F89" s="316">
        <v>2000000000</v>
      </c>
      <c r="G89" s="317">
        <v>0</v>
      </c>
      <c r="H89" s="316">
        <v>2003705000</v>
      </c>
      <c r="I89" s="318"/>
    </row>
    <row r="90" spans="1:9" x14ac:dyDescent="0.2">
      <c r="A90" s="314" t="s">
        <v>4513</v>
      </c>
      <c r="B90" s="315" t="s">
        <v>4316</v>
      </c>
      <c r="C90" s="316">
        <v>143189564.36000001</v>
      </c>
      <c r="D90" s="316">
        <v>18000000</v>
      </c>
      <c r="E90" s="316">
        <v>45000000</v>
      </c>
      <c r="F90" s="316">
        <v>40000000</v>
      </c>
      <c r="G90" s="317">
        <v>0</v>
      </c>
      <c r="H90" s="316">
        <v>246189564.36000001</v>
      </c>
      <c r="I90" s="318"/>
    </row>
    <row r="91" spans="1:9" x14ac:dyDescent="0.2">
      <c r="A91" s="314" t="s">
        <v>4514</v>
      </c>
      <c r="B91" s="315" t="s">
        <v>4317</v>
      </c>
      <c r="C91" s="316">
        <v>117529756.61</v>
      </c>
      <c r="D91" s="316">
        <v>120000000</v>
      </c>
      <c r="E91" s="316">
        <v>558000000</v>
      </c>
      <c r="F91" s="316">
        <v>550000000</v>
      </c>
      <c r="G91" s="317">
        <v>0</v>
      </c>
      <c r="H91" s="316">
        <v>1345529756.6099999</v>
      </c>
      <c r="I91" s="318"/>
    </row>
    <row r="92" spans="1:9" x14ac:dyDescent="0.2">
      <c r="A92" s="314" t="s">
        <v>4515</v>
      </c>
      <c r="B92" s="315" t="s">
        <v>4318</v>
      </c>
      <c r="C92" s="317">
        <v>0</v>
      </c>
      <c r="D92" s="316">
        <v>22000000</v>
      </c>
      <c r="E92" s="317">
        <v>0</v>
      </c>
      <c r="F92" s="317">
        <v>0</v>
      </c>
      <c r="G92" s="317">
        <v>0</v>
      </c>
      <c r="H92" s="316">
        <v>22000000</v>
      </c>
      <c r="I92" s="318"/>
    </row>
    <row r="93" spans="1:9" x14ac:dyDescent="0.2">
      <c r="A93" s="314" t="s">
        <v>4516</v>
      </c>
      <c r="B93" s="315" t="s">
        <v>4319</v>
      </c>
      <c r="C93" s="317">
        <v>0</v>
      </c>
      <c r="D93" s="316">
        <v>10000000</v>
      </c>
      <c r="E93" s="317">
        <v>0</v>
      </c>
      <c r="F93" s="317">
        <v>0</v>
      </c>
      <c r="G93" s="317">
        <v>0</v>
      </c>
      <c r="H93" s="316">
        <v>10000000</v>
      </c>
      <c r="I93" s="318"/>
    </row>
    <row r="94" spans="1:9" ht="21" x14ac:dyDescent="0.2">
      <c r="A94" s="314" t="s">
        <v>4593</v>
      </c>
      <c r="B94" s="315" t="s">
        <v>4392</v>
      </c>
      <c r="C94" s="317">
        <v>0</v>
      </c>
      <c r="D94" s="316">
        <v>9262500</v>
      </c>
      <c r="E94" s="317">
        <v>0</v>
      </c>
      <c r="F94" s="316">
        <v>80000000</v>
      </c>
      <c r="G94" s="317">
        <v>0</v>
      </c>
      <c r="H94" s="316">
        <v>89262500</v>
      </c>
      <c r="I94" s="318"/>
    </row>
    <row r="95" spans="1:9" ht="21" x14ac:dyDescent="0.2">
      <c r="A95" s="314" t="s">
        <v>4599</v>
      </c>
      <c r="B95" s="315" t="s">
        <v>4394</v>
      </c>
      <c r="C95" s="317">
        <v>0</v>
      </c>
      <c r="D95" s="316">
        <v>16000000</v>
      </c>
      <c r="E95" s="317">
        <v>0</v>
      </c>
      <c r="F95" s="317">
        <v>0</v>
      </c>
      <c r="G95" s="317">
        <v>0</v>
      </c>
      <c r="H95" s="316">
        <v>16000000</v>
      </c>
      <c r="I95" s="318"/>
    </row>
    <row r="96" spans="1:9" x14ac:dyDescent="0.2">
      <c r="A96" s="314" t="s">
        <v>4617</v>
      </c>
      <c r="B96" s="315" t="s">
        <v>4403</v>
      </c>
      <c r="C96" s="317">
        <v>0</v>
      </c>
      <c r="D96" s="316">
        <v>11220000</v>
      </c>
      <c r="E96" s="317">
        <v>0</v>
      </c>
      <c r="F96" s="317">
        <v>0</v>
      </c>
      <c r="G96" s="317">
        <v>0</v>
      </c>
      <c r="H96" s="316">
        <v>11220000</v>
      </c>
      <c r="I96" s="318"/>
    </row>
    <row r="97" spans="1:9" ht="21" x14ac:dyDescent="0.2">
      <c r="A97" s="314" t="s">
        <v>4619</v>
      </c>
      <c r="B97" s="315" t="s">
        <v>4404</v>
      </c>
      <c r="C97" s="317">
        <v>0</v>
      </c>
      <c r="D97" s="316">
        <v>17100000</v>
      </c>
      <c r="E97" s="317">
        <v>0</v>
      </c>
      <c r="F97" s="317">
        <v>0</v>
      </c>
      <c r="G97" s="317">
        <v>0</v>
      </c>
      <c r="H97" s="316">
        <v>17100000</v>
      </c>
      <c r="I97" s="318"/>
    </row>
    <row r="98" spans="1:9" x14ac:dyDescent="0.2">
      <c r="A98" s="314" t="s">
        <v>4517</v>
      </c>
      <c r="B98" s="315" t="s">
        <v>4320</v>
      </c>
      <c r="C98" s="316">
        <v>59508705.170000002</v>
      </c>
      <c r="D98" s="316">
        <v>12000000</v>
      </c>
      <c r="E98" s="316">
        <v>30800000</v>
      </c>
      <c r="F98" s="316">
        <v>50000000</v>
      </c>
      <c r="G98" s="317">
        <v>0</v>
      </c>
      <c r="H98" s="316">
        <v>152308705.16999999</v>
      </c>
      <c r="I98" s="318"/>
    </row>
    <row r="99" spans="1:9" x14ac:dyDescent="0.2">
      <c r="A99" s="314" t="s">
        <v>4449</v>
      </c>
      <c r="B99" s="315" t="s">
        <v>4249</v>
      </c>
      <c r="C99" s="317">
        <v>0</v>
      </c>
      <c r="D99" s="316">
        <v>19475000</v>
      </c>
      <c r="E99" s="317">
        <v>0</v>
      </c>
      <c r="F99" s="316">
        <v>70000000</v>
      </c>
      <c r="G99" s="317">
        <v>0</v>
      </c>
      <c r="H99" s="316">
        <v>89475000</v>
      </c>
      <c r="I99" s="318"/>
    </row>
    <row r="100" spans="1:9" ht="21" x14ac:dyDescent="0.2">
      <c r="A100" s="314" t="s">
        <v>4605</v>
      </c>
      <c r="B100" s="315" t="s">
        <v>4397</v>
      </c>
      <c r="C100" s="317">
        <v>0</v>
      </c>
      <c r="D100" s="316">
        <v>14820000</v>
      </c>
      <c r="E100" s="316">
        <v>2000000</v>
      </c>
      <c r="F100" s="316">
        <v>38000000</v>
      </c>
      <c r="G100" s="317">
        <v>0</v>
      </c>
      <c r="H100" s="316">
        <v>54820000</v>
      </c>
      <c r="I100" s="318"/>
    </row>
    <row r="101" spans="1:9" x14ac:dyDescent="0.2">
      <c r="A101" s="314" t="s">
        <v>4518</v>
      </c>
      <c r="B101" s="315" t="s">
        <v>4321</v>
      </c>
      <c r="C101" s="316">
        <v>512057493.42000002</v>
      </c>
      <c r="D101" s="316">
        <v>18525000</v>
      </c>
      <c r="E101" s="317">
        <v>0</v>
      </c>
      <c r="F101" s="316">
        <v>3187006988.96</v>
      </c>
      <c r="G101" s="317">
        <v>0</v>
      </c>
      <c r="H101" s="316">
        <v>3717589482.3800001</v>
      </c>
      <c r="I101" s="318"/>
    </row>
    <row r="102" spans="1:9" ht="21" x14ac:dyDescent="0.2">
      <c r="A102" s="314" t="s">
        <v>4520</v>
      </c>
      <c r="B102" s="315" t="s">
        <v>4323</v>
      </c>
      <c r="C102" s="316">
        <v>67388246.379999995</v>
      </c>
      <c r="D102" s="316">
        <v>18525000</v>
      </c>
      <c r="E102" s="316">
        <v>8200000</v>
      </c>
      <c r="F102" s="316">
        <v>959599496</v>
      </c>
      <c r="G102" s="317">
        <v>0</v>
      </c>
      <c r="H102" s="316">
        <v>1053712742.38</v>
      </c>
      <c r="I102" s="318"/>
    </row>
    <row r="103" spans="1:9" ht="21" x14ac:dyDescent="0.2">
      <c r="A103" s="314" t="s">
        <v>4521</v>
      </c>
      <c r="B103" s="315" t="s">
        <v>4324</v>
      </c>
      <c r="C103" s="316">
        <v>135219955.19999999</v>
      </c>
      <c r="D103" s="316">
        <v>4875000</v>
      </c>
      <c r="E103" s="317">
        <v>0</v>
      </c>
      <c r="F103" s="316">
        <v>45000000</v>
      </c>
      <c r="G103" s="317">
        <v>0</v>
      </c>
      <c r="H103" s="316">
        <v>185094955.19999999</v>
      </c>
      <c r="I103" s="318"/>
    </row>
    <row r="104" spans="1:9" x14ac:dyDescent="0.2">
      <c r="A104" s="314" t="s">
        <v>4522</v>
      </c>
      <c r="B104" s="315" t="s">
        <v>4325</v>
      </c>
      <c r="C104" s="317">
        <v>0</v>
      </c>
      <c r="D104" s="316">
        <v>6000000</v>
      </c>
      <c r="E104" s="317">
        <v>0</v>
      </c>
      <c r="F104" s="316">
        <v>60000000</v>
      </c>
      <c r="G104" s="317">
        <v>0</v>
      </c>
      <c r="H104" s="316">
        <v>66000000</v>
      </c>
      <c r="I104" s="318"/>
    </row>
    <row r="105" spans="1:9" x14ac:dyDescent="0.2">
      <c r="A105" s="314" t="s">
        <v>4523</v>
      </c>
      <c r="B105" s="315" t="s">
        <v>4326</v>
      </c>
      <c r="C105" s="316">
        <v>220960406.56999999</v>
      </c>
      <c r="D105" s="316">
        <v>15900000</v>
      </c>
      <c r="E105" s="316">
        <v>5000000</v>
      </c>
      <c r="F105" s="316">
        <v>6980000000</v>
      </c>
      <c r="G105" s="317">
        <v>0</v>
      </c>
      <c r="H105" s="316">
        <v>7221860406.5699997</v>
      </c>
      <c r="I105" s="318"/>
    </row>
    <row r="106" spans="1:9" x14ac:dyDescent="0.2">
      <c r="A106" s="314" t="s">
        <v>4581</v>
      </c>
      <c r="B106" s="315" t="s">
        <v>4386</v>
      </c>
      <c r="C106" s="317">
        <v>0</v>
      </c>
      <c r="D106" s="316">
        <v>18525000</v>
      </c>
      <c r="E106" s="316">
        <v>9000000</v>
      </c>
      <c r="F106" s="316">
        <v>110000000</v>
      </c>
      <c r="G106" s="317">
        <v>0</v>
      </c>
      <c r="H106" s="316">
        <v>137525000</v>
      </c>
      <c r="I106" s="318"/>
    </row>
    <row r="107" spans="1:9" ht="21" x14ac:dyDescent="0.2">
      <c r="A107" s="314" t="s">
        <v>4524</v>
      </c>
      <c r="B107" s="315" t="s">
        <v>4327</v>
      </c>
      <c r="C107" s="316">
        <v>127295761.63</v>
      </c>
      <c r="D107" s="316">
        <v>11115000</v>
      </c>
      <c r="E107" s="316">
        <v>5000000</v>
      </c>
      <c r="F107" s="316">
        <v>80000000</v>
      </c>
      <c r="G107" s="317">
        <v>0</v>
      </c>
      <c r="H107" s="316">
        <v>223410761.63</v>
      </c>
      <c r="I107" s="318"/>
    </row>
    <row r="108" spans="1:9" ht="21" x14ac:dyDescent="0.2">
      <c r="A108" s="314" t="s">
        <v>4611</v>
      </c>
      <c r="B108" s="315" t="s">
        <v>4400</v>
      </c>
      <c r="C108" s="317">
        <v>0</v>
      </c>
      <c r="D108" s="316">
        <v>8027500</v>
      </c>
      <c r="E108" s="317">
        <v>0</v>
      </c>
      <c r="F108" s="317">
        <v>0</v>
      </c>
      <c r="G108" s="317">
        <v>0</v>
      </c>
      <c r="H108" s="316">
        <v>8027500</v>
      </c>
      <c r="I108" s="318"/>
    </row>
    <row r="109" spans="1:9" x14ac:dyDescent="0.2">
      <c r="A109" s="314" t="s">
        <v>4627</v>
      </c>
      <c r="B109" s="315" t="s">
        <v>4408</v>
      </c>
      <c r="C109" s="317">
        <v>0</v>
      </c>
      <c r="D109" s="316">
        <v>54000000</v>
      </c>
      <c r="E109" s="317">
        <v>0</v>
      </c>
      <c r="F109" s="316">
        <v>100000000</v>
      </c>
      <c r="G109" s="317">
        <v>0</v>
      </c>
      <c r="H109" s="316">
        <v>154000000</v>
      </c>
      <c r="I109" s="318"/>
    </row>
    <row r="110" spans="1:9" x14ac:dyDescent="0.2">
      <c r="A110" s="317" t="s">
        <v>5891</v>
      </c>
      <c r="B110" s="317"/>
      <c r="C110" s="319">
        <v>4632670124.2399998</v>
      </c>
      <c r="D110" s="319">
        <v>1119757500</v>
      </c>
      <c r="E110" s="319">
        <v>5004700000</v>
      </c>
      <c r="F110" s="319">
        <v>46777180007.07</v>
      </c>
      <c r="G110" s="319">
        <v>30059342273.75</v>
      </c>
      <c r="H110" s="319">
        <v>87593649905.059998</v>
      </c>
      <c r="I110" s="320">
        <v>0.501</v>
      </c>
    </row>
    <row r="111" spans="1:9" ht="14.45" customHeight="1" x14ac:dyDescent="0.2">
      <c r="A111" s="312"/>
      <c r="B111" s="313" t="s">
        <v>5893</v>
      </c>
      <c r="C111" s="313"/>
      <c r="D111" s="313"/>
      <c r="E111" s="313"/>
      <c r="F111" s="313"/>
      <c r="G111" s="313"/>
      <c r="H111" s="313"/>
      <c r="I111" s="313"/>
    </row>
    <row r="112" spans="1:9" x14ac:dyDescent="0.2">
      <c r="A112" s="314" t="s">
        <v>4525</v>
      </c>
      <c r="B112" s="315" t="s">
        <v>4328</v>
      </c>
      <c r="C112" s="316">
        <v>1569362618.6500001</v>
      </c>
      <c r="D112" s="316">
        <v>60665800</v>
      </c>
      <c r="E112" s="316">
        <v>193000000</v>
      </c>
      <c r="F112" s="316">
        <v>534000000</v>
      </c>
      <c r="G112" s="317">
        <v>0</v>
      </c>
      <c r="H112" s="316">
        <v>2357028418.6500001</v>
      </c>
      <c r="I112" s="318"/>
    </row>
    <row r="113" spans="1:9" x14ac:dyDescent="0.2">
      <c r="A113" s="314" t="s">
        <v>4526</v>
      </c>
      <c r="B113" s="315" t="s">
        <v>4329</v>
      </c>
      <c r="C113" s="316">
        <v>71916099.290000007</v>
      </c>
      <c r="D113" s="316">
        <v>39000000</v>
      </c>
      <c r="E113" s="316">
        <v>10000000</v>
      </c>
      <c r="F113" s="316">
        <v>10000000</v>
      </c>
      <c r="G113" s="317">
        <v>0</v>
      </c>
      <c r="H113" s="316">
        <v>130916099.29000001</v>
      </c>
      <c r="I113" s="318"/>
    </row>
    <row r="114" spans="1:9" x14ac:dyDescent="0.2">
      <c r="A114" s="314" t="s">
        <v>4528</v>
      </c>
      <c r="B114" s="315" t="s">
        <v>4331</v>
      </c>
      <c r="C114" s="317">
        <v>0</v>
      </c>
      <c r="D114" s="316">
        <v>45000000</v>
      </c>
      <c r="E114" s="317">
        <v>0</v>
      </c>
      <c r="F114" s="317">
        <v>0</v>
      </c>
      <c r="G114" s="317">
        <v>0</v>
      </c>
      <c r="H114" s="316">
        <v>45000000</v>
      </c>
      <c r="I114" s="318"/>
    </row>
    <row r="115" spans="1:9" x14ac:dyDescent="0.2">
      <c r="A115" s="314" t="s">
        <v>4424</v>
      </c>
      <c r="B115" s="315" t="s">
        <v>4224</v>
      </c>
      <c r="C115" s="317">
        <v>0</v>
      </c>
      <c r="D115" s="316">
        <v>26000000</v>
      </c>
      <c r="E115" s="317">
        <v>0</v>
      </c>
      <c r="F115" s="317">
        <v>0</v>
      </c>
      <c r="G115" s="317">
        <v>0</v>
      </c>
      <c r="H115" s="316">
        <v>26000000</v>
      </c>
      <c r="I115" s="318"/>
    </row>
    <row r="116" spans="1:9" x14ac:dyDescent="0.2">
      <c r="A116" s="314" t="s">
        <v>4442</v>
      </c>
      <c r="B116" s="315" t="s">
        <v>4242</v>
      </c>
      <c r="C116" s="316">
        <v>326472694.04000002</v>
      </c>
      <c r="D116" s="316">
        <v>19834100</v>
      </c>
      <c r="E116" s="316">
        <v>40240000</v>
      </c>
      <c r="F116" s="316">
        <v>502000000</v>
      </c>
      <c r="G116" s="317">
        <v>0</v>
      </c>
      <c r="H116" s="316">
        <v>888546794.03999996</v>
      </c>
      <c r="I116" s="318"/>
    </row>
    <row r="117" spans="1:9" x14ac:dyDescent="0.2">
      <c r="A117" s="314" t="s">
        <v>4444</v>
      </c>
      <c r="B117" s="315" t="s">
        <v>4244</v>
      </c>
      <c r="C117" s="316">
        <v>5569447.3600000003</v>
      </c>
      <c r="D117" s="316">
        <v>5557500</v>
      </c>
      <c r="E117" s="317">
        <v>0</v>
      </c>
      <c r="F117" s="316">
        <v>243000000</v>
      </c>
      <c r="G117" s="317">
        <v>0</v>
      </c>
      <c r="H117" s="316">
        <v>254126947.36000001</v>
      </c>
      <c r="I117" s="318"/>
    </row>
    <row r="118" spans="1:9" ht="21" x14ac:dyDescent="0.2">
      <c r="A118" s="314" t="s">
        <v>4532</v>
      </c>
      <c r="B118" s="315" t="s">
        <v>4335</v>
      </c>
      <c r="C118" s="317">
        <v>0</v>
      </c>
      <c r="D118" s="316">
        <v>9262500</v>
      </c>
      <c r="E118" s="317">
        <v>0</v>
      </c>
      <c r="F118" s="317">
        <v>0</v>
      </c>
      <c r="G118" s="317">
        <v>0</v>
      </c>
      <c r="H118" s="316">
        <v>9262500</v>
      </c>
      <c r="I118" s="318"/>
    </row>
    <row r="119" spans="1:9" x14ac:dyDescent="0.2">
      <c r="A119" s="314" t="s">
        <v>4535</v>
      </c>
      <c r="B119" s="315" t="s">
        <v>4338</v>
      </c>
      <c r="C119" s="316">
        <v>686750319.41999996</v>
      </c>
      <c r="D119" s="316">
        <v>36000000</v>
      </c>
      <c r="E119" s="316">
        <v>60000000</v>
      </c>
      <c r="F119" s="316">
        <v>130000000</v>
      </c>
      <c r="G119" s="317">
        <v>0</v>
      </c>
      <c r="H119" s="316">
        <v>912750319.41999996</v>
      </c>
      <c r="I119" s="318"/>
    </row>
    <row r="120" spans="1:9" ht="21" x14ac:dyDescent="0.2">
      <c r="A120" s="314" t="s">
        <v>4536</v>
      </c>
      <c r="B120" s="315" t="s">
        <v>4339</v>
      </c>
      <c r="C120" s="317">
        <v>0</v>
      </c>
      <c r="D120" s="316">
        <v>36000000</v>
      </c>
      <c r="E120" s="317">
        <v>0</v>
      </c>
      <c r="F120" s="317">
        <v>0</v>
      </c>
      <c r="G120" s="317">
        <v>0</v>
      </c>
      <c r="H120" s="316">
        <v>36000000</v>
      </c>
      <c r="I120" s="318"/>
    </row>
    <row r="121" spans="1:9" ht="21" x14ac:dyDescent="0.2">
      <c r="A121" s="314" t="s">
        <v>4537</v>
      </c>
      <c r="B121" s="315" t="s">
        <v>4340</v>
      </c>
      <c r="C121" s="317">
        <v>0</v>
      </c>
      <c r="D121" s="316">
        <v>17500000</v>
      </c>
      <c r="E121" s="317">
        <v>0</v>
      </c>
      <c r="F121" s="317">
        <v>0</v>
      </c>
      <c r="G121" s="317">
        <v>0</v>
      </c>
      <c r="H121" s="316">
        <v>17500000</v>
      </c>
      <c r="I121" s="318"/>
    </row>
    <row r="122" spans="1:9" x14ac:dyDescent="0.2">
      <c r="A122" s="317" t="s">
        <v>5891</v>
      </c>
      <c r="B122" s="317"/>
      <c r="C122" s="319">
        <v>2660071178.7600002</v>
      </c>
      <c r="D122" s="319">
        <v>294819900</v>
      </c>
      <c r="E122" s="319">
        <v>303240000</v>
      </c>
      <c r="F122" s="319">
        <v>1419000000</v>
      </c>
      <c r="G122" s="321">
        <v>0</v>
      </c>
      <c r="H122" s="319">
        <v>4677131078.7600002</v>
      </c>
      <c r="I122" s="320">
        <v>2.7E-2</v>
      </c>
    </row>
    <row r="123" spans="1:9" ht="14.45" customHeight="1" x14ac:dyDescent="0.2">
      <c r="A123" s="312"/>
      <c r="B123" s="313" t="s">
        <v>5894</v>
      </c>
      <c r="C123" s="313"/>
      <c r="D123" s="313"/>
      <c r="E123" s="313"/>
      <c r="F123" s="313"/>
      <c r="G123" s="313"/>
      <c r="H123" s="313"/>
      <c r="I123" s="313"/>
    </row>
    <row r="124" spans="1:9" ht="21" x14ac:dyDescent="0.2">
      <c r="A124" s="314" t="s">
        <v>5870</v>
      </c>
      <c r="B124" s="315" t="s">
        <v>5871</v>
      </c>
      <c r="C124" s="317">
        <v>0</v>
      </c>
      <c r="D124" s="317">
        <v>0</v>
      </c>
      <c r="E124" s="317">
        <v>0</v>
      </c>
      <c r="F124" s="317">
        <v>0</v>
      </c>
      <c r="G124" s="316">
        <v>4633511025.29</v>
      </c>
      <c r="H124" s="316">
        <v>4633511025.29</v>
      </c>
      <c r="I124" s="318"/>
    </row>
    <row r="125" spans="1:9" x14ac:dyDescent="0.2">
      <c r="A125" s="317" t="s">
        <v>5891</v>
      </c>
      <c r="B125" s="317"/>
      <c r="C125" s="321">
        <v>0</v>
      </c>
      <c r="D125" s="321">
        <v>0</v>
      </c>
      <c r="E125" s="321">
        <v>0</v>
      </c>
      <c r="F125" s="321">
        <v>0</v>
      </c>
      <c r="G125" s="319">
        <v>4633511025.29</v>
      </c>
      <c r="H125" s="319">
        <v>4633511025.29</v>
      </c>
      <c r="I125" s="320">
        <v>2.5999999999999999E-2</v>
      </c>
    </row>
    <row r="126" spans="1:9" ht="14.45" customHeight="1" x14ac:dyDescent="0.2">
      <c r="A126" s="312"/>
      <c r="B126" s="313" t="s">
        <v>5895</v>
      </c>
      <c r="C126" s="313"/>
      <c r="D126" s="313"/>
      <c r="E126" s="313"/>
      <c r="F126" s="313"/>
      <c r="G126" s="313"/>
      <c r="H126" s="313"/>
      <c r="I126" s="313"/>
    </row>
    <row r="127" spans="1:9" x14ac:dyDescent="0.2">
      <c r="A127" s="314" t="s">
        <v>4538</v>
      </c>
      <c r="B127" s="315" t="s">
        <v>4341</v>
      </c>
      <c r="C127" s="316">
        <v>57032486.68</v>
      </c>
      <c r="D127" s="316">
        <v>18000000</v>
      </c>
      <c r="E127" s="316">
        <v>49700000</v>
      </c>
      <c r="F127" s="316">
        <v>25000000</v>
      </c>
      <c r="G127" s="317">
        <v>0</v>
      </c>
      <c r="H127" s="316">
        <v>149732486.68000001</v>
      </c>
      <c r="I127" s="318"/>
    </row>
    <row r="128" spans="1:9" x14ac:dyDescent="0.2">
      <c r="A128" s="314" t="s">
        <v>4662</v>
      </c>
      <c r="B128" s="315" t="s">
        <v>4646</v>
      </c>
      <c r="C128" s="317">
        <v>0</v>
      </c>
      <c r="D128" s="317">
        <v>0</v>
      </c>
      <c r="E128" s="316">
        <v>139700000</v>
      </c>
      <c r="F128" s="316">
        <v>10000000</v>
      </c>
      <c r="G128" s="316">
        <v>665000000</v>
      </c>
      <c r="H128" s="316">
        <v>814700000</v>
      </c>
      <c r="I128" s="318"/>
    </row>
    <row r="129" spans="1:9" ht="21" x14ac:dyDescent="0.2">
      <c r="A129" s="314" t="s">
        <v>4540</v>
      </c>
      <c r="B129" s="315" t="s">
        <v>4343</v>
      </c>
      <c r="C129" s="316">
        <v>171277050.56</v>
      </c>
      <c r="D129" s="316">
        <v>12967500</v>
      </c>
      <c r="E129" s="316">
        <v>290000000</v>
      </c>
      <c r="F129" s="316">
        <v>42000000</v>
      </c>
      <c r="G129" s="317">
        <v>0</v>
      </c>
      <c r="H129" s="316">
        <v>516244550.56</v>
      </c>
      <c r="I129" s="318"/>
    </row>
    <row r="130" spans="1:9" ht="21" x14ac:dyDescent="0.2">
      <c r="A130" s="314" t="s">
        <v>4541</v>
      </c>
      <c r="B130" s="315" t="s">
        <v>4344</v>
      </c>
      <c r="C130" s="317">
        <v>0</v>
      </c>
      <c r="D130" s="316">
        <v>4940000</v>
      </c>
      <c r="E130" s="316">
        <v>31000000</v>
      </c>
      <c r="F130" s="316">
        <v>22000000</v>
      </c>
      <c r="G130" s="317">
        <v>0</v>
      </c>
      <c r="H130" s="316">
        <v>57940000</v>
      </c>
      <c r="I130" s="318"/>
    </row>
    <row r="131" spans="1:9" ht="21" x14ac:dyDescent="0.2">
      <c r="A131" s="314" t="s">
        <v>4544</v>
      </c>
      <c r="B131" s="315" t="s">
        <v>4347</v>
      </c>
      <c r="C131" s="316">
        <v>1269738258.23</v>
      </c>
      <c r="D131" s="316">
        <v>18833750</v>
      </c>
      <c r="E131" s="316">
        <v>350000000</v>
      </c>
      <c r="F131" s="316">
        <v>2050000000</v>
      </c>
      <c r="G131" s="317">
        <v>0</v>
      </c>
      <c r="H131" s="316">
        <v>3688572008.23</v>
      </c>
      <c r="I131" s="318"/>
    </row>
    <row r="132" spans="1:9" x14ac:dyDescent="0.2">
      <c r="A132" s="314" t="s">
        <v>4542</v>
      </c>
      <c r="B132" s="315" t="s">
        <v>4345</v>
      </c>
      <c r="C132" s="317">
        <v>0</v>
      </c>
      <c r="D132" s="316">
        <v>5400000</v>
      </c>
      <c r="E132" s="317">
        <v>0</v>
      </c>
      <c r="F132" s="317">
        <v>0</v>
      </c>
      <c r="G132" s="317">
        <v>0</v>
      </c>
      <c r="H132" s="316">
        <v>5400000</v>
      </c>
      <c r="I132" s="318"/>
    </row>
    <row r="133" spans="1:9" ht="21" x14ac:dyDescent="0.2">
      <c r="A133" s="314" t="s">
        <v>4543</v>
      </c>
      <c r="B133" s="315" t="s">
        <v>4346</v>
      </c>
      <c r="C133" s="317">
        <v>0</v>
      </c>
      <c r="D133" s="316">
        <v>2470000</v>
      </c>
      <c r="E133" s="316">
        <v>4500000</v>
      </c>
      <c r="F133" s="317">
        <v>0</v>
      </c>
      <c r="G133" s="317">
        <v>0</v>
      </c>
      <c r="H133" s="316">
        <v>6970000</v>
      </c>
      <c r="I133" s="318"/>
    </row>
    <row r="134" spans="1:9" ht="21" x14ac:dyDescent="0.2">
      <c r="A134" s="314" t="s">
        <v>4545</v>
      </c>
      <c r="B134" s="315" t="s">
        <v>4348</v>
      </c>
      <c r="C134" s="316">
        <v>383401773.07999998</v>
      </c>
      <c r="D134" s="316">
        <v>30400000</v>
      </c>
      <c r="E134" s="316">
        <v>30000000</v>
      </c>
      <c r="F134" s="316">
        <v>3031329348.52</v>
      </c>
      <c r="G134" s="317">
        <v>0</v>
      </c>
      <c r="H134" s="316">
        <v>3475131121.5999999</v>
      </c>
      <c r="I134" s="318"/>
    </row>
    <row r="135" spans="1:9" ht="21" x14ac:dyDescent="0.2">
      <c r="A135" s="314" t="s">
        <v>4546</v>
      </c>
      <c r="B135" s="315" t="s">
        <v>4349</v>
      </c>
      <c r="C135" s="317">
        <v>0</v>
      </c>
      <c r="D135" s="316">
        <v>23750000</v>
      </c>
      <c r="E135" s="317">
        <v>0</v>
      </c>
      <c r="F135" s="317">
        <v>0</v>
      </c>
      <c r="G135" s="317">
        <v>0</v>
      </c>
      <c r="H135" s="316">
        <v>23750000</v>
      </c>
      <c r="I135" s="318"/>
    </row>
    <row r="136" spans="1:9" x14ac:dyDescent="0.2">
      <c r="A136" s="314" t="s">
        <v>4547</v>
      </c>
      <c r="B136" s="315" t="s">
        <v>4350</v>
      </c>
      <c r="C136" s="317">
        <v>0</v>
      </c>
      <c r="D136" s="316">
        <v>22800000</v>
      </c>
      <c r="E136" s="317">
        <v>0</v>
      </c>
      <c r="F136" s="317">
        <v>0</v>
      </c>
      <c r="G136" s="317">
        <v>0</v>
      </c>
      <c r="H136" s="316">
        <v>22800000</v>
      </c>
      <c r="I136" s="318"/>
    </row>
    <row r="137" spans="1:9" x14ac:dyDescent="0.2">
      <c r="A137" s="314" t="s">
        <v>4548</v>
      </c>
      <c r="B137" s="315" t="s">
        <v>4351</v>
      </c>
      <c r="C137" s="316">
        <v>35613787.57</v>
      </c>
      <c r="D137" s="316">
        <v>6000000</v>
      </c>
      <c r="E137" s="316">
        <v>2000000</v>
      </c>
      <c r="F137" s="316">
        <v>32000000</v>
      </c>
      <c r="G137" s="317">
        <v>0</v>
      </c>
      <c r="H137" s="316">
        <v>75613787.569999993</v>
      </c>
      <c r="I137" s="318"/>
    </row>
    <row r="138" spans="1:9" x14ac:dyDescent="0.2">
      <c r="A138" s="314" t="s">
        <v>4663</v>
      </c>
      <c r="B138" s="315" t="s">
        <v>4647</v>
      </c>
      <c r="C138" s="317">
        <v>0</v>
      </c>
      <c r="D138" s="317">
        <v>0</v>
      </c>
      <c r="E138" s="317">
        <v>0</v>
      </c>
      <c r="F138" s="316">
        <v>250000000</v>
      </c>
      <c r="G138" s="316">
        <v>2600000000</v>
      </c>
      <c r="H138" s="316">
        <v>2850000000</v>
      </c>
      <c r="I138" s="318"/>
    </row>
    <row r="139" spans="1:9" x14ac:dyDescent="0.2">
      <c r="A139" s="314" t="s">
        <v>4664</v>
      </c>
      <c r="B139" s="315" t="s">
        <v>4648</v>
      </c>
      <c r="C139" s="317">
        <v>0</v>
      </c>
      <c r="D139" s="317">
        <v>0</v>
      </c>
      <c r="E139" s="317">
        <v>0</v>
      </c>
      <c r="F139" s="316">
        <v>450000000</v>
      </c>
      <c r="G139" s="316">
        <v>2102000000</v>
      </c>
      <c r="H139" s="316">
        <v>2552000000</v>
      </c>
      <c r="I139" s="318"/>
    </row>
    <row r="140" spans="1:9" ht="21" x14ac:dyDescent="0.2">
      <c r="A140" s="314" t="s">
        <v>4665</v>
      </c>
      <c r="B140" s="315" t="s">
        <v>4649</v>
      </c>
      <c r="C140" s="317">
        <v>0</v>
      </c>
      <c r="D140" s="317">
        <v>0</v>
      </c>
      <c r="E140" s="317">
        <v>0</v>
      </c>
      <c r="F140" s="316">
        <v>400000000</v>
      </c>
      <c r="G140" s="316">
        <v>765000000</v>
      </c>
      <c r="H140" s="316">
        <v>1165000000</v>
      </c>
      <c r="I140" s="318"/>
    </row>
    <row r="141" spans="1:9" x14ac:dyDescent="0.2">
      <c r="A141" s="314" t="s">
        <v>4666</v>
      </c>
      <c r="B141" s="315" t="s">
        <v>4650</v>
      </c>
      <c r="C141" s="317">
        <v>0</v>
      </c>
      <c r="D141" s="317">
        <v>0</v>
      </c>
      <c r="E141" s="317">
        <v>0</v>
      </c>
      <c r="F141" s="316">
        <v>300000000</v>
      </c>
      <c r="G141" s="316">
        <v>765000000</v>
      </c>
      <c r="H141" s="316">
        <v>1065000000</v>
      </c>
      <c r="I141" s="318"/>
    </row>
    <row r="142" spans="1:9" x14ac:dyDescent="0.2">
      <c r="A142" s="314" t="s">
        <v>4549</v>
      </c>
      <c r="B142" s="315" t="s">
        <v>4352</v>
      </c>
      <c r="C142" s="316">
        <v>17463849777.439999</v>
      </c>
      <c r="D142" s="316">
        <v>15437500</v>
      </c>
      <c r="E142" s="316">
        <v>32850000</v>
      </c>
      <c r="F142" s="316">
        <v>10000000</v>
      </c>
      <c r="G142" s="317">
        <v>0</v>
      </c>
      <c r="H142" s="316">
        <v>17522137277.439999</v>
      </c>
      <c r="I142" s="318"/>
    </row>
    <row r="143" spans="1:9" x14ac:dyDescent="0.2">
      <c r="A143" s="314" t="s">
        <v>4550</v>
      </c>
      <c r="B143" s="315" t="s">
        <v>4353</v>
      </c>
      <c r="C143" s="317">
        <v>0</v>
      </c>
      <c r="D143" s="316">
        <v>2850000</v>
      </c>
      <c r="E143" s="317">
        <v>0</v>
      </c>
      <c r="F143" s="316">
        <v>1000000</v>
      </c>
      <c r="G143" s="317">
        <v>0</v>
      </c>
      <c r="H143" s="316">
        <v>3850000</v>
      </c>
      <c r="I143" s="318"/>
    </row>
    <row r="144" spans="1:9" x14ac:dyDescent="0.2">
      <c r="A144" s="314" t="s">
        <v>4551</v>
      </c>
      <c r="B144" s="315" t="s">
        <v>4354</v>
      </c>
      <c r="C144" s="317">
        <v>0</v>
      </c>
      <c r="D144" s="316">
        <v>2850000</v>
      </c>
      <c r="E144" s="317">
        <v>0</v>
      </c>
      <c r="F144" s="316">
        <v>1000000</v>
      </c>
      <c r="G144" s="317">
        <v>0</v>
      </c>
      <c r="H144" s="316">
        <v>3850000</v>
      </c>
      <c r="I144" s="318"/>
    </row>
    <row r="145" spans="1:9" x14ac:dyDescent="0.2">
      <c r="A145" s="314" t="s">
        <v>4552</v>
      </c>
      <c r="B145" s="315" t="s">
        <v>4355</v>
      </c>
      <c r="C145" s="317">
        <v>0</v>
      </c>
      <c r="D145" s="316">
        <v>2850000</v>
      </c>
      <c r="E145" s="317">
        <v>0</v>
      </c>
      <c r="F145" s="316">
        <v>1000000</v>
      </c>
      <c r="G145" s="317">
        <v>0</v>
      </c>
      <c r="H145" s="316">
        <v>3850000</v>
      </c>
      <c r="I145" s="318"/>
    </row>
    <row r="146" spans="1:9" x14ac:dyDescent="0.2">
      <c r="A146" s="314" t="s">
        <v>4553</v>
      </c>
      <c r="B146" s="315" t="s">
        <v>4356</v>
      </c>
      <c r="C146" s="317">
        <v>0</v>
      </c>
      <c r="D146" s="316">
        <v>2850000</v>
      </c>
      <c r="E146" s="317">
        <v>0</v>
      </c>
      <c r="F146" s="316">
        <v>1000000</v>
      </c>
      <c r="G146" s="317">
        <v>0</v>
      </c>
      <c r="H146" s="316">
        <v>3850000</v>
      </c>
      <c r="I146" s="318"/>
    </row>
    <row r="147" spans="1:9" x14ac:dyDescent="0.2">
      <c r="A147" s="314" t="s">
        <v>4554</v>
      </c>
      <c r="B147" s="315" t="s">
        <v>4357</v>
      </c>
      <c r="C147" s="317">
        <v>0</v>
      </c>
      <c r="D147" s="316">
        <v>2850000</v>
      </c>
      <c r="E147" s="317">
        <v>0</v>
      </c>
      <c r="F147" s="316">
        <v>1500000</v>
      </c>
      <c r="G147" s="317">
        <v>0</v>
      </c>
      <c r="H147" s="316">
        <v>4350000</v>
      </c>
      <c r="I147" s="318"/>
    </row>
    <row r="148" spans="1:9" ht="21" x14ac:dyDescent="0.2">
      <c r="A148" s="314" t="s">
        <v>4555</v>
      </c>
      <c r="B148" s="315" t="s">
        <v>4358</v>
      </c>
      <c r="C148" s="317">
        <v>0</v>
      </c>
      <c r="D148" s="316">
        <v>2850000</v>
      </c>
      <c r="E148" s="317">
        <v>0</v>
      </c>
      <c r="F148" s="316">
        <v>1000000</v>
      </c>
      <c r="G148" s="317">
        <v>0</v>
      </c>
      <c r="H148" s="316">
        <v>3850000</v>
      </c>
      <c r="I148" s="318"/>
    </row>
    <row r="149" spans="1:9" x14ac:dyDescent="0.2">
      <c r="A149" s="314" t="s">
        <v>4556</v>
      </c>
      <c r="B149" s="315" t="s">
        <v>4359</v>
      </c>
      <c r="C149" s="317">
        <v>0</v>
      </c>
      <c r="D149" s="316">
        <v>2850000</v>
      </c>
      <c r="E149" s="317">
        <v>0</v>
      </c>
      <c r="F149" s="316">
        <v>1000000</v>
      </c>
      <c r="G149" s="317">
        <v>0</v>
      </c>
      <c r="H149" s="316">
        <v>3850000</v>
      </c>
      <c r="I149" s="318"/>
    </row>
    <row r="150" spans="1:9" x14ac:dyDescent="0.2">
      <c r="A150" s="314" t="s">
        <v>4557</v>
      </c>
      <c r="B150" s="315" t="s">
        <v>4360</v>
      </c>
      <c r="C150" s="317">
        <v>0</v>
      </c>
      <c r="D150" s="316">
        <v>2850000</v>
      </c>
      <c r="E150" s="317">
        <v>0</v>
      </c>
      <c r="F150" s="316">
        <v>1000000</v>
      </c>
      <c r="G150" s="317">
        <v>0</v>
      </c>
      <c r="H150" s="316">
        <v>3850000</v>
      </c>
      <c r="I150" s="318"/>
    </row>
    <row r="151" spans="1:9" x14ac:dyDescent="0.2">
      <c r="A151" s="314" t="s">
        <v>4558</v>
      </c>
      <c r="B151" s="315" t="s">
        <v>4361</v>
      </c>
      <c r="C151" s="317">
        <v>0</v>
      </c>
      <c r="D151" s="316">
        <v>2850000</v>
      </c>
      <c r="E151" s="317">
        <v>0</v>
      </c>
      <c r="F151" s="316">
        <v>1000000</v>
      </c>
      <c r="G151" s="317">
        <v>0</v>
      </c>
      <c r="H151" s="316">
        <v>3850000</v>
      </c>
      <c r="I151" s="318"/>
    </row>
    <row r="152" spans="1:9" ht="21" x14ac:dyDescent="0.2">
      <c r="A152" s="314" t="s">
        <v>4585</v>
      </c>
      <c r="B152" s="315" t="s">
        <v>4388</v>
      </c>
      <c r="C152" s="316">
        <v>459371330.75</v>
      </c>
      <c r="D152" s="316">
        <v>6792500</v>
      </c>
      <c r="E152" s="316">
        <v>70445000</v>
      </c>
      <c r="F152" s="316">
        <v>270000000</v>
      </c>
      <c r="G152" s="317">
        <v>0</v>
      </c>
      <c r="H152" s="316">
        <v>806608830.75</v>
      </c>
      <c r="I152" s="318"/>
    </row>
    <row r="153" spans="1:9" x14ac:dyDescent="0.2">
      <c r="A153" s="314" t="s">
        <v>4559</v>
      </c>
      <c r="B153" s="315" t="s">
        <v>4362</v>
      </c>
      <c r="C153" s="316">
        <v>33124622.920000002</v>
      </c>
      <c r="D153" s="316">
        <v>6236750</v>
      </c>
      <c r="E153" s="316">
        <v>4050000</v>
      </c>
      <c r="F153" s="316">
        <v>212000000</v>
      </c>
      <c r="G153" s="317">
        <v>0</v>
      </c>
      <c r="H153" s="316">
        <v>255411372.91999999</v>
      </c>
      <c r="I153" s="318"/>
    </row>
    <row r="154" spans="1:9" x14ac:dyDescent="0.2">
      <c r="A154" s="314" t="s">
        <v>4560</v>
      </c>
      <c r="B154" s="315" t="s">
        <v>4363</v>
      </c>
      <c r="C154" s="316">
        <v>696733931.38999999</v>
      </c>
      <c r="D154" s="316">
        <v>13585000</v>
      </c>
      <c r="E154" s="316">
        <v>130340000</v>
      </c>
      <c r="F154" s="316">
        <v>2010000000</v>
      </c>
      <c r="G154" s="317">
        <v>0</v>
      </c>
      <c r="H154" s="316">
        <v>2850658931.3899999</v>
      </c>
      <c r="I154" s="318"/>
    </row>
    <row r="155" spans="1:9" ht="21" x14ac:dyDescent="0.2">
      <c r="A155" s="314" t="s">
        <v>4625</v>
      </c>
      <c r="B155" s="315" t="s">
        <v>4407</v>
      </c>
      <c r="C155" s="317">
        <v>0</v>
      </c>
      <c r="D155" s="316">
        <v>6000000</v>
      </c>
      <c r="E155" s="317">
        <v>0</v>
      </c>
      <c r="F155" s="317">
        <v>0</v>
      </c>
      <c r="G155" s="317">
        <v>0</v>
      </c>
      <c r="H155" s="316">
        <v>6000000</v>
      </c>
      <c r="I155" s="318"/>
    </row>
    <row r="156" spans="1:9" x14ac:dyDescent="0.2">
      <c r="A156" s="314" t="s">
        <v>4603</v>
      </c>
      <c r="B156" s="315" t="s">
        <v>4396</v>
      </c>
      <c r="C156" s="317">
        <v>0</v>
      </c>
      <c r="D156" s="316">
        <v>9500000</v>
      </c>
      <c r="E156" s="317">
        <v>0</v>
      </c>
      <c r="F156" s="316">
        <v>1901000000</v>
      </c>
      <c r="G156" s="317">
        <v>0</v>
      </c>
      <c r="H156" s="316">
        <v>1910500000</v>
      </c>
      <c r="I156" s="318"/>
    </row>
    <row r="157" spans="1:9" x14ac:dyDescent="0.2">
      <c r="A157" s="314" t="s">
        <v>4561</v>
      </c>
      <c r="B157" s="315" t="s">
        <v>4364</v>
      </c>
      <c r="C157" s="316">
        <v>698944375.97000003</v>
      </c>
      <c r="D157" s="316">
        <v>6080000</v>
      </c>
      <c r="E157" s="317">
        <v>0</v>
      </c>
      <c r="F157" s="316">
        <v>394375000</v>
      </c>
      <c r="G157" s="317">
        <v>0</v>
      </c>
      <c r="H157" s="316">
        <v>1099399375.97</v>
      </c>
      <c r="I157" s="318"/>
    </row>
    <row r="158" spans="1:9" ht="21" x14ac:dyDescent="0.2">
      <c r="A158" s="314" t="s">
        <v>4667</v>
      </c>
      <c r="B158" s="315" t="s">
        <v>4651</v>
      </c>
      <c r="C158" s="317">
        <v>0</v>
      </c>
      <c r="D158" s="317">
        <v>0</v>
      </c>
      <c r="E158" s="317">
        <v>0</v>
      </c>
      <c r="F158" s="316">
        <v>1100000000</v>
      </c>
      <c r="G158" s="316">
        <v>1750000000</v>
      </c>
      <c r="H158" s="316">
        <v>2850000000</v>
      </c>
      <c r="I158" s="318"/>
    </row>
    <row r="159" spans="1:9" x14ac:dyDescent="0.2">
      <c r="A159" s="314" t="s">
        <v>4562</v>
      </c>
      <c r="B159" s="315" t="s">
        <v>4365</v>
      </c>
      <c r="C159" s="316">
        <v>8704688968.1599998</v>
      </c>
      <c r="D159" s="316">
        <v>12967500</v>
      </c>
      <c r="E159" s="316">
        <v>27000000</v>
      </c>
      <c r="F159" s="316">
        <v>250000000</v>
      </c>
      <c r="G159" s="317">
        <v>0</v>
      </c>
      <c r="H159" s="316">
        <v>8994656468.1599998</v>
      </c>
      <c r="I159" s="318"/>
    </row>
    <row r="160" spans="1:9" x14ac:dyDescent="0.2">
      <c r="A160" s="314" t="s">
        <v>4563</v>
      </c>
      <c r="B160" s="315" t="s">
        <v>4366</v>
      </c>
      <c r="C160" s="317">
        <v>0</v>
      </c>
      <c r="D160" s="316">
        <v>3705000</v>
      </c>
      <c r="E160" s="317">
        <v>0</v>
      </c>
      <c r="F160" s="316">
        <v>2500000</v>
      </c>
      <c r="G160" s="317">
        <v>0</v>
      </c>
      <c r="H160" s="316">
        <v>6205000</v>
      </c>
      <c r="I160" s="318"/>
    </row>
    <row r="161" spans="1:9" x14ac:dyDescent="0.2">
      <c r="A161" s="314" t="s">
        <v>4564</v>
      </c>
      <c r="B161" s="315" t="s">
        <v>4367</v>
      </c>
      <c r="C161" s="317">
        <v>0</v>
      </c>
      <c r="D161" s="316">
        <v>2850000</v>
      </c>
      <c r="E161" s="317">
        <v>0</v>
      </c>
      <c r="F161" s="316">
        <v>10000000</v>
      </c>
      <c r="G161" s="317">
        <v>0</v>
      </c>
      <c r="H161" s="316">
        <v>12850000</v>
      </c>
      <c r="I161" s="318"/>
    </row>
    <row r="162" spans="1:9" x14ac:dyDescent="0.2">
      <c r="A162" s="314" t="s">
        <v>4565</v>
      </c>
      <c r="B162" s="315" t="s">
        <v>4368</v>
      </c>
      <c r="C162" s="317">
        <v>0</v>
      </c>
      <c r="D162" s="316">
        <v>7718750</v>
      </c>
      <c r="E162" s="316">
        <v>25000000</v>
      </c>
      <c r="F162" s="316">
        <v>35000000</v>
      </c>
      <c r="G162" s="317">
        <v>0</v>
      </c>
      <c r="H162" s="316">
        <v>67718750</v>
      </c>
      <c r="I162" s="318"/>
    </row>
    <row r="163" spans="1:9" x14ac:dyDescent="0.2">
      <c r="A163" s="314" t="s">
        <v>4566</v>
      </c>
      <c r="B163" s="315" t="s">
        <v>4369</v>
      </c>
      <c r="C163" s="317">
        <v>0</v>
      </c>
      <c r="D163" s="316">
        <v>7175350</v>
      </c>
      <c r="E163" s="317">
        <v>0</v>
      </c>
      <c r="F163" s="316">
        <v>15000000</v>
      </c>
      <c r="G163" s="317">
        <v>0</v>
      </c>
      <c r="H163" s="316">
        <v>22175350</v>
      </c>
      <c r="I163" s="318"/>
    </row>
    <row r="164" spans="1:9" ht="21" x14ac:dyDescent="0.2">
      <c r="A164" s="314" t="s">
        <v>5848</v>
      </c>
      <c r="B164" s="315" t="s">
        <v>4259</v>
      </c>
      <c r="C164" s="317">
        <v>0</v>
      </c>
      <c r="D164" s="316">
        <v>6000000</v>
      </c>
      <c r="E164" s="317">
        <v>0</v>
      </c>
      <c r="F164" s="316">
        <v>144000000</v>
      </c>
      <c r="G164" s="317">
        <v>0</v>
      </c>
      <c r="H164" s="316">
        <v>150000000</v>
      </c>
      <c r="I164" s="318"/>
    </row>
    <row r="165" spans="1:9" x14ac:dyDescent="0.2">
      <c r="A165" s="314" t="s">
        <v>4577</v>
      </c>
      <c r="B165" s="315" t="s">
        <v>4382</v>
      </c>
      <c r="C165" s="316">
        <v>183970070.46000001</v>
      </c>
      <c r="D165" s="316">
        <v>13585000</v>
      </c>
      <c r="E165" s="316">
        <v>40000000</v>
      </c>
      <c r="F165" s="316">
        <v>230000000</v>
      </c>
      <c r="G165" s="317">
        <v>0</v>
      </c>
      <c r="H165" s="316">
        <v>467555070.45999998</v>
      </c>
      <c r="I165" s="318"/>
    </row>
    <row r="166" spans="1:9" x14ac:dyDescent="0.2">
      <c r="A166" s="314" t="s">
        <v>4597</v>
      </c>
      <c r="B166" s="315" t="s">
        <v>4393</v>
      </c>
      <c r="C166" s="317">
        <v>0</v>
      </c>
      <c r="D166" s="316">
        <v>8645000</v>
      </c>
      <c r="E166" s="317">
        <v>0</v>
      </c>
      <c r="F166" s="316">
        <v>1550000000</v>
      </c>
      <c r="G166" s="317">
        <v>0</v>
      </c>
      <c r="H166" s="316">
        <v>1558645000</v>
      </c>
      <c r="I166" s="318"/>
    </row>
    <row r="167" spans="1:9" x14ac:dyDescent="0.2">
      <c r="A167" s="314" t="s">
        <v>4567</v>
      </c>
      <c r="B167" s="315" t="s">
        <v>4370</v>
      </c>
      <c r="C167" s="316">
        <v>217423147.91999999</v>
      </c>
      <c r="D167" s="316">
        <v>11732500</v>
      </c>
      <c r="E167" s="316">
        <v>30000000</v>
      </c>
      <c r="F167" s="316">
        <v>515000000</v>
      </c>
      <c r="G167" s="317">
        <v>0</v>
      </c>
      <c r="H167" s="316">
        <v>774155647.91999996</v>
      </c>
      <c r="I167" s="318"/>
    </row>
    <row r="168" spans="1:9" x14ac:dyDescent="0.2">
      <c r="A168" s="314" t="s">
        <v>4570</v>
      </c>
      <c r="B168" s="315" t="s">
        <v>4373</v>
      </c>
      <c r="C168" s="316">
        <v>325485193.83999997</v>
      </c>
      <c r="D168" s="316">
        <v>13585000</v>
      </c>
      <c r="E168" s="316">
        <v>132500000</v>
      </c>
      <c r="F168" s="316">
        <v>430000000</v>
      </c>
      <c r="G168" s="317">
        <v>0</v>
      </c>
      <c r="H168" s="316">
        <v>901570193.84000003</v>
      </c>
      <c r="I168" s="318"/>
    </row>
    <row r="169" spans="1:9" x14ac:dyDescent="0.2">
      <c r="A169" s="314" t="s">
        <v>4668</v>
      </c>
      <c r="B169" s="315" t="s">
        <v>4652</v>
      </c>
      <c r="C169" s="317">
        <v>0</v>
      </c>
      <c r="D169" s="317">
        <v>0</v>
      </c>
      <c r="E169" s="317">
        <v>0</v>
      </c>
      <c r="F169" s="317">
        <v>0</v>
      </c>
      <c r="G169" s="316">
        <v>44500000</v>
      </c>
      <c r="H169" s="316">
        <v>44500000</v>
      </c>
      <c r="I169" s="318"/>
    </row>
    <row r="170" spans="1:9" ht="21" x14ac:dyDescent="0.2">
      <c r="A170" s="314" t="s">
        <v>4583</v>
      </c>
      <c r="B170" s="315" t="s">
        <v>4387</v>
      </c>
      <c r="C170" s="316">
        <v>69395542.519999996</v>
      </c>
      <c r="D170" s="316">
        <v>18525000</v>
      </c>
      <c r="E170" s="316">
        <v>5000000</v>
      </c>
      <c r="F170" s="316">
        <v>1017500000</v>
      </c>
      <c r="G170" s="317">
        <v>0</v>
      </c>
      <c r="H170" s="316">
        <v>1110420542.52</v>
      </c>
      <c r="I170" s="318"/>
    </row>
    <row r="171" spans="1:9" ht="21" x14ac:dyDescent="0.2">
      <c r="A171" s="314" t="s">
        <v>4573</v>
      </c>
      <c r="B171" s="315" t="s">
        <v>4378</v>
      </c>
      <c r="C171" s="317">
        <v>0</v>
      </c>
      <c r="D171" s="316">
        <v>6000000</v>
      </c>
      <c r="E171" s="316">
        <v>7200000</v>
      </c>
      <c r="F171" s="316">
        <v>365400000</v>
      </c>
      <c r="G171" s="317">
        <v>0</v>
      </c>
      <c r="H171" s="316">
        <v>378600000</v>
      </c>
      <c r="I171" s="318"/>
    </row>
    <row r="172" spans="1:9" x14ac:dyDescent="0.2">
      <c r="A172" s="317" t="s">
        <v>5891</v>
      </c>
      <c r="B172" s="317"/>
      <c r="C172" s="319">
        <v>30770050317.490002</v>
      </c>
      <c r="D172" s="319">
        <v>347332100</v>
      </c>
      <c r="E172" s="319">
        <v>1401285000</v>
      </c>
      <c r="F172" s="319">
        <v>17083604348.52</v>
      </c>
      <c r="G172" s="319">
        <v>8691500000</v>
      </c>
      <c r="H172" s="319">
        <v>58293771766.010002</v>
      </c>
      <c r="I172" s="320">
        <v>0.33300000000000002</v>
      </c>
    </row>
    <row r="173" spans="1:9" ht="14.45" customHeight="1" x14ac:dyDescent="0.2">
      <c r="A173" s="322" t="s">
        <v>248</v>
      </c>
      <c r="B173" s="322"/>
      <c r="C173" s="323">
        <v>42227913104.57</v>
      </c>
      <c r="D173" s="323">
        <v>4286329750</v>
      </c>
      <c r="E173" s="323">
        <v>12095855000</v>
      </c>
      <c r="F173" s="323">
        <v>69915484355.589996</v>
      </c>
      <c r="G173" s="323">
        <v>46347723315.160004</v>
      </c>
      <c r="H173" s="323">
        <v>174873305525.32001</v>
      </c>
      <c r="I173" s="325">
        <f>SUM(I1:I172)</f>
        <v>1</v>
      </c>
    </row>
    <row r="174" spans="1:9" x14ac:dyDescent="0.2">
      <c r="A174" s="307"/>
      <c r="B174" s="308"/>
      <c r="C174" s="308"/>
      <c r="D174" s="308"/>
      <c r="E174" s="308"/>
      <c r="F174" s="308"/>
      <c r="G174" s="308"/>
      <c r="H174" s="308"/>
      <c r="I174" s="308"/>
    </row>
  </sheetData>
  <mergeCells count="2">
    <mergeCell ref="A1:I1"/>
    <mergeCell ref="A2:I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64"/>
  <sheetViews>
    <sheetView workbookViewId="0">
      <selection activeCell="A38" sqref="A38:XFD38"/>
    </sheetView>
  </sheetViews>
  <sheetFormatPr defaultColWidth="58.85546875" defaultRowHeight="12" x14ac:dyDescent="0.2"/>
  <cols>
    <col min="1" max="1" width="16" style="360" bestFit="1" customWidth="1"/>
    <col min="2" max="2" width="58.85546875" style="360"/>
    <col min="3" max="3" width="16.85546875" style="305" customWidth="1"/>
    <col min="4" max="4" width="14.28515625" style="305" bestFit="1" customWidth="1"/>
    <col min="5" max="16384" width="58.85546875" style="305"/>
  </cols>
  <sheetData>
    <row r="1" spans="1:4" x14ac:dyDescent="0.2">
      <c r="A1" s="651" t="s">
        <v>0</v>
      </c>
      <c r="B1" s="651"/>
      <c r="C1" s="651"/>
      <c r="D1" s="651"/>
    </row>
    <row r="2" spans="1:4" x14ac:dyDescent="0.2">
      <c r="A2" s="651" t="s">
        <v>6075</v>
      </c>
      <c r="B2" s="651"/>
      <c r="C2" s="651"/>
      <c r="D2" s="651"/>
    </row>
    <row r="3" spans="1:4" ht="22.9" customHeight="1" x14ac:dyDescent="0.2">
      <c r="A3" s="349" t="s">
        <v>6082</v>
      </c>
      <c r="B3" s="350" t="s">
        <v>4634</v>
      </c>
      <c r="C3" s="649" t="s">
        <v>6083</v>
      </c>
      <c r="D3" s="650"/>
    </row>
    <row r="4" spans="1:4" x14ac:dyDescent="0.2">
      <c r="A4" s="349"/>
      <c r="B4" s="350"/>
      <c r="C4" s="350">
        <v>2020</v>
      </c>
      <c r="D4" s="350">
        <v>2021</v>
      </c>
    </row>
    <row r="5" spans="1:4" x14ac:dyDescent="0.2">
      <c r="A5" s="351" t="s">
        <v>2875</v>
      </c>
      <c r="B5" s="352" t="s">
        <v>5890</v>
      </c>
      <c r="C5" s="353"/>
      <c r="D5" s="353"/>
    </row>
    <row r="6" spans="1:4" x14ac:dyDescent="0.2">
      <c r="A6" s="354" t="s">
        <v>4451</v>
      </c>
      <c r="B6" s="355" t="s">
        <v>4251</v>
      </c>
      <c r="C6" s="356">
        <v>267000</v>
      </c>
      <c r="D6" s="356">
        <v>401000</v>
      </c>
    </row>
    <row r="7" spans="1:4" x14ac:dyDescent="0.2">
      <c r="A7" s="354" t="s">
        <v>4453</v>
      </c>
      <c r="B7" s="355" t="s">
        <v>4253</v>
      </c>
      <c r="C7" s="356">
        <v>634000</v>
      </c>
      <c r="D7" s="356">
        <v>1100000</v>
      </c>
    </row>
    <row r="8" spans="1:4" x14ac:dyDescent="0.2">
      <c r="A8" s="354" t="s">
        <v>4455</v>
      </c>
      <c r="B8" s="355" t="s">
        <v>4255</v>
      </c>
      <c r="C8" s="356">
        <v>462000</v>
      </c>
      <c r="D8" s="356">
        <v>462000</v>
      </c>
    </row>
    <row r="9" spans="1:4" x14ac:dyDescent="0.2">
      <c r="A9" s="354" t="s">
        <v>4456</v>
      </c>
      <c r="B9" s="355" t="s">
        <v>4257</v>
      </c>
      <c r="C9" s="356">
        <v>3307000</v>
      </c>
      <c r="D9" s="356">
        <v>4141000</v>
      </c>
    </row>
    <row r="10" spans="1:4" x14ac:dyDescent="0.2">
      <c r="A10" s="354" t="s">
        <v>4457</v>
      </c>
      <c r="B10" s="355" t="s">
        <v>4258</v>
      </c>
      <c r="C10" s="356">
        <v>3021000</v>
      </c>
      <c r="D10" s="356">
        <v>3688000</v>
      </c>
    </row>
    <row r="11" spans="1:4" x14ac:dyDescent="0.2">
      <c r="A11" s="354" t="s">
        <v>4460</v>
      </c>
      <c r="B11" s="355" t="s">
        <v>4262</v>
      </c>
      <c r="C11" s="356">
        <v>3741000</v>
      </c>
      <c r="D11" s="357">
        <v>0</v>
      </c>
    </row>
    <row r="12" spans="1:4" x14ac:dyDescent="0.2">
      <c r="A12" s="354" t="s">
        <v>4463</v>
      </c>
      <c r="B12" s="355" t="s">
        <v>4265</v>
      </c>
      <c r="C12" s="356">
        <v>1500000</v>
      </c>
      <c r="D12" s="356">
        <v>2250000</v>
      </c>
    </row>
    <row r="13" spans="1:4" x14ac:dyDescent="0.2">
      <c r="A13" s="354" t="s">
        <v>4464</v>
      </c>
      <c r="B13" s="355" t="s">
        <v>4266</v>
      </c>
      <c r="C13" s="356">
        <v>227000</v>
      </c>
      <c r="D13" s="356">
        <v>311000</v>
      </c>
    </row>
    <row r="14" spans="1:4" x14ac:dyDescent="0.2">
      <c r="A14" s="354" t="s">
        <v>4468</v>
      </c>
      <c r="B14" s="355" t="s">
        <v>4271</v>
      </c>
      <c r="C14" s="356">
        <v>1667000</v>
      </c>
      <c r="D14" s="356">
        <v>2501000</v>
      </c>
    </row>
    <row r="15" spans="1:4" x14ac:dyDescent="0.2">
      <c r="A15" s="354" t="s">
        <v>4474</v>
      </c>
      <c r="B15" s="355" t="s">
        <v>4277</v>
      </c>
      <c r="C15" s="356">
        <v>1400000</v>
      </c>
      <c r="D15" s="356">
        <v>8000000</v>
      </c>
    </row>
    <row r="16" spans="1:4" x14ac:dyDescent="0.2">
      <c r="A16" s="354" t="s">
        <v>4478</v>
      </c>
      <c r="B16" s="355" t="s">
        <v>4281</v>
      </c>
      <c r="C16" s="356">
        <v>163455000</v>
      </c>
      <c r="D16" s="356">
        <v>122592000</v>
      </c>
    </row>
    <row r="17" spans="1:4" x14ac:dyDescent="0.2">
      <c r="A17" s="354" t="s">
        <v>4483</v>
      </c>
      <c r="B17" s="355" t="s">
        <v>4286</v>
      </c>
      <c r="C17" s="356">
        <v>69000</v>
      </c>
      <c r="D17" s="356">
        <v>103000</v>
      </c>
    </row>
    <row r="18" spans="1:4" x14ac:dyDescent="0.2">
      <c r="A18" s="354" t="s">
        <v>4489</v>
      </c>
      <c r="B18" s="355" t="s">
        <v>4292</v>
      </c>
      <c r="C18" s="356">
        <v>67000</v>
      </c>
      <c r="D18" s="356">
        <v>84000</v>
      </c>
    </row>
    <row r="19" spans="1:4" x14ac:dyDescent="0.2">
      <c r="A19" s="354" t="s">
        <v>4490</v>
      </c>
      <c r="B19" s="355" t="s">
        <v>4293</v>
      </c>
      <c r="C19" s="356">
        <v>3817000</v>
      </c>
      <c r="D19" s="356">
        <v>1100000</v>
      </c>
    </row>
    <row r="20" spans="1:4" x14ac:dyDescent="0.2">
      <c r="A20" s="354" t="s">
        <v>5851</v>
      </c>
      <c r="B20" s="355" t="s">
        <v>4376</v>
      </c>
      <c r="C20" s="356">
        <v>1194000</v>
      </c>
      <c r="D20" s="356">
        <v>1230000</v>
      </c>
    </row>
    <row r="21" spans="1:4" x14ac:dyDescent="0.2">
      <c r="A21" s="351" t="s">
        <v>4176</v>
      </c>
      <c r="B21" s="352" t="s">
        <v>5892</v>
      </c>
      <c r="C21" s="353"/>
      <c r="D21" s="353"/>
    </row>
    <row r="22" spans="1:4" x14ac:dyDescent="0.2">
      <c r="A22" s="354" t="s">
        <v>4578</v>
      </c>
      <c r="B22" s="355" t="s">
        <v>4383</v>
      </c>
      <c r="C22" s="356">
        <v>438314000</v>
      </c>
      <c r="D22" s="356">
        <v>250000000</v>
      </c>
    </row>
    <row r="23" spans="1:4" x14ac:dyDescent="0.2">
      <c r="A23" s="354" t="s">
        <v>4494</v>
      </c>
      <c r="B23" s="355" t="s">
        <v>4297</v>
      </c>
      <c r="C23" s="356">
        <v>1317000</v>
      </c>
      <c r="D23" s="357">
        <v>0</v>
      </c>
    </row>
    <row r="24" spans="1:4" x14ac:dyDescent="0.2">
      <c r="A24" s="354" t="s">
        <v>4496</v>
      </c>
      <c r="B24" s="355" t="s">
        <v>4299</v>
      </c>
      <c r="C24" s="357">
        <v>0</v>
      </c>
      <c r="D24" s="356">
        <v>1821000</v>
      </c>
    </row>
    <row r="25" spans="1:4" x14ac:dyDescent="0.2">
      <c r="A25" s="354" t="s">
        <v>4499</v>
      </c>
      <c r="B25" s="355" t="s">
        <v>4302</v>
      </c>
      <c r="C25" s="356">
        <v>47605000</v>
      </c>
      <c r="D25" s="356">
        <v>29040000</v>
      </c>
    </row>
    <row r="26" spans="1:4" x14ac:dyDescent="0.2">
      <c r="A26" s="354" t="s">
        <v>5856</v>
      </c>
      <c r="B26" s="355" t="s">
        <v>4256</v>
      </c>
      <c r="C26" s="356">
        <v>6667000</v>
      </c>
      <c r="D26" s="356">
        <v>10001000</v>
      </c>
    </row>
    <row r="27" spans="1:4" x14ac:dyDescent="0.2">
      <c r="A27" s="354" t="s">
        <v>4500</v>
      </c>
      <c r="B27" s="355" t="s">
        <v>4303</v>
      </c>
      <c r="C27" s="356">
        <v>454906000</v>
      </c>
      <c r="D27" s="356">
        <v>293500000</v>
      </c>
    </row>
    <row r="28" spans="1:4" x14ac:dyDescent="0.2">
      <c r="A28" s="354" t="s">
        <v>4504</v>
      </c>
      <c r="B28" s="355" t="s">
        <v>4307</v>
      </c>
      <c r="C28" s="356">
        <v>17879261854.860001</v>
      </c>
      <c r="D28" s="356">
        <v>23154209400.220001</v>
      </c>
    </row>
    <row r="29" spans="1:4" x14ac:dyDescent="0.2">
      <c r="A29" s="354" t="s">
        <v>5854</v>
      </c>
      <c r="B29" s="355" t="s">
        <v>4268</v>
      </c>
      <c r="C29" s="356">
        <v>74355000</v>
      </c>
      <c r="D29" s="356">
        <v>100000000</v>
      </c>
    </row>
    <row r="30" spans="1:4" x14ac:dyDescent="0.2">
      <c r="A30" s="354" t="s">
        <v>5849</v>
      </c>
      <c r="B30" s="355" t="s">
        <v>4289</v>
      </c>
      <c r="C30" s="356">
        <v>1984000</v>
      </c>
      <c r="D30" s="356">
        <v>2433000</v>
      </c>
    </row>
    <row r="31" spans="1:4" x14ac:dyDescent="0.2">
      <c r="A31" s="354" t="s">
        <v>5850</v>
      </c>
      <c r="B31" s="355" t="s">
        <v>4291</v>
      </c>
      <c r="C31" s="356">
        <v>44023000</v>
      </c>
      <c r="D31" s="356">
        <v>66024000</v>
      </c>
    </row>
    <row r="32" spans="1:4" x14ac:dyDescent="0.2">
      <c r="A32" s="354" t="s">
        <v>4505</v>
      </c>
      <c r="B32" s="355" t="s">
        <v>4308</v>
      </c>
      <c r="C32" s="356">
        <v>212472000</v>
      </c>
      <c r="D32" s="356">
        <v>127484000</v>
      </c>
    </row>
    <row r="33" spans="1:4" x14ac:dyDescent="0.2">
      <c r="A33" s="354" t="s">
        <v>4507</v>
      </c>
      <c r="B33" s="355" t="s">
        <v>4310</v>
      </c>
      <c r="C33" s="356">
        <v>7392000</v>
      </c>
      <c r="D33" s="356">
        <v>10616000</v>
      </c>
    </row>
    <row r="34" spans="1:4" x14ac:dyDescent="0.2">
      <c r="A34" s="354" t="s">
        <v>6066</v>
      </c>
      <c r="B34" s="355" t="s">
        <v>4653</v>
      </c>
      <c r="C34" s="356">
        <v>400593000</v>
      </c>
      <c r="D34" s="356">
        <v>500000000</v>
      </c>
    </row>
    <row r="35" spans="1:4" x14ac:dyDescent="0.2">
      <c r="A35" s="354" t="s">
        <v>4508</v>
      </c>
      <c r="B35" s="355" t="s">
        <v>4311</v>
      </c>
      <c r="C35" s="356">
        <v>398541000</v>
      </c>
      <c r="D35" s="356">
        <v>370000000</v>
      </c>
    </row>
    <row r="36" spans="1:4" x14ac:dyDescent="0.2">
      <c r="A36" s="354" t="s">
        <v>4587</v>
      </c>
      <c r="B36" s="355" t="s">
        <v>4389</v>
      </c>
      <c r="C36" s="356">
        <v>200260000</v>
      </c>
      <c r="D36" s="356">
        <v>130169000</v>
      </c>
    </row>
    <row r="37" spans="1:4" x14ac:dyDescent="0.2">
      <c r="A37" s="354" t="s">
        <v>4574</v>
      </c>
      <c r="B37" s="355" t="s">
        <v>4379</v>
      </c>
      <c r="C37" s="356">
        <v>1059244000</v>
      </c>
      <c r="D37" s="356">
        <v>1006282000</v>
      </c>
    </row>
    <row r="38" spans="1:4" x14ac:dyDescent="0.2">
      <c r="A38" s="354" t="s">
        <v>4580</v>
      </c>
      <c r="B38" s="355" t="s">
        <v>4385</v>
      </c>
      <c r="C38" s="356">
        <v>219877000</v>
      </c>
      <c r="D38" s="356">
        <v>90000000</v>
      </c>
    </row>
    <row r="39" spans="1:4" x14ac:dyDescent="0.2">
      <c r="A39" s="354" t="s">
        <v>4513</v>
      </c>
      <c r="B39" s="355" t="s">
        <v>4316</v>
      </c>
      <c r="C39" s="356">
        <v>5442000</v>
      </c>
      <c r="D39" s="356">
        <v>4898000</v>
      </c>
    </row>
    <row r="40" spans="1:4" x14ac:dyDescent="0.2">
      <c r="A40" s="354" t="s">
        <v>4449</v>
      </c>
      <c r="B40" s="355" t="s">
        <v>4249</v>
      </c>
      <c r="C40" s="356">
        <v>12200000</v>
      </c>
      <c r="D40" s="356">
        <v>148000000</v>
      </c>
    </row>
    <row r="41" spans="1:4" x14ac:dyDescent="0.2">
      <c r="A41" s="354" t="s">
        <v>4518</v>
      </c>
      <c r="B41" s="355" t="s">
        <v>4321</v>
      </c>
      <c r="C41" s="356">
        <v>30984000</v>
      </c>
      <c r="D41" s="356">
        <v>20500000</v>
      </c>
    </row>
    <row r="42" spans="1:4" x14ac:dyDescent="0.2">
      <c r="A42" s="354" t="s">
        <v>4521</v>
      </c>
      <c r="B42" s="355" t="s">
        <v>4324</v>
      </c>
      <c r="C42" s="356">
        <v>311649000</v>
      </c>
      <c r="D42" s="356">
        <v>342814000</v>
      </c>
    </row>
    <row r="43" spans="1:4" x14ac:dyDescent="0.2">
      <c r="A43" s="354" t="s">
        <v>4523</v>
      </c>
      <c r="B43" s="355" t="s">
        <v>4326</v>
      </c>
      <c r="C43" s="356">
        <v>550124000</v>
      </c>
      <c r="D43" s="356">
        <v>450000000</v>
      </c>
    </row>
    <row r="44" spans="1:4" x14ac:dyDescent="0.2">
      <c r="A44" s="354" t="s">
        <v>4581</v>
      </c>
      <c r="B44" s="355" t="s">
        <v>4386</v>
      </c>
      <c r="C44" s="356">
        <v>334000</v>
      </c>
      <c r="D44" s="356">
        <v>501000</v>
      </c>
    </row>
    <row r="45" spans="1:4" x14ac:dyDescent="0.2">
      <c r="A45" s="354" t="s">
        <v>4524</v>
      </c>
      <c r="B45" s="355" t="s">
        <v>4327</v>
      </c>
      <c r="C45" s="356">
        <v>187442000</v>
      </c>
      <c r="D45" s="356">
        <v>150000000</v>
      </c>
    </row>
    <row r="46" spans="1:4" x14ac:dyDescent="0.2">
      <c r="A46" s="351" t="s">
        <v>4179</v>
      </c>
      <c r="B46" s="352" t="s">
        <v>5893</v>
      </c>
      <c r="C46" s="353"/>
      <c r="D46" s="353"/>
    </row>
    <row r="47" spans="1:4" x14ac:dyDescent="0.2">
      <c r="A47" s="354" t="s">
        <v>4525</v>
      </c>
      <c r="B47" s="355" t="s">
        <v>4328</v>
      </c>
      <c r="C47" s="356">
        <v>134963000</v>
      </c>
      <c r="D47" s="356">
        <v>151834000</v>
      </c>
    </row>
    <row r="48" spans="1:4" x14ac:dyDescent="0.2">
      <c r="A48" s="354" t="s">
        <v>4526</v>
      </c>
      <c r="B48" s="355" t="s">
        <v>4329</v>
      </c>
      <c r="C48" s="356">
        <v>179000</v>
      </c>
      <c r="D48" s="356">
        <v>300000</v>
      </c>
    </row>
    <row r="49" spans="1:4" x14ac:dyDescent="0.2">
      <c r="A49" s="354" t="s">
        <v>4442</v>
      </c>
      <c r="B49" s="355" t="s">
        <v>4242</v>
      </c>
      <c r="C49" s="356">
        <v>244555000</v>
      </c>
      <c r="D49" s="356">
        <v>324036000</v>
      </c>
    </row>
    <row r="50" spans="1:4" x14ac:dyDescent="0.2">
      <c r="A50" s="354" t="s">
        <v>4535</v>
      </c>
      <c r="B50" s="355" t="s">
        <v>4338</v>
      </c>
      <c r="C50" s="356">
        <v>13362000</v>
      </c>
      <c r="D50" s="356">
        <v>17129000</v>
      </c>
    </row>
    <row r="51" spans="1:4" x14ac:dyDescent="0.2">
      <c r="A51" s="351" t="s">
        <v>3647</v>
      </c>
      <c r="B51" s="352" t="s">
        <v>5894</v>
      </c>
      <c r="C51" s="353"/>
      <c r="D51" s="353"/>
    </row>
    <row r="52" spans="1:4" x14ac:dyDescent="0.2">
      <c r="A52" s="351" t="s">
        <v>3462</v>
      </c>
      <c r="B52" s="352" t="s">
        <v>5895</v>
      </c>
      <c r="C52" s="353"/>
      <c r="D52" s="353"/>
    </row>
    <row r="53" spans="1:4" x14ac:dyDescent="0.2">
      <c r="A53" s="354" t="s">
        <v>4662</v>
      </c>
      <c r="B53" s="355" t="s">
        <v>4646</v>
      </c>
      <c r="C53" s="356">
        <v>15811000</v>
      </c>
      <c r="D53" s="356">
        <v>23714000</v>
      </c>
    </row>
    <row r="54" spans="1:4" x14ac:dyDescent="0.2">
      <c r="A54" s="354" t="s">
        <v>4540</v>
      </c>
      <c r="B54" s="355" t="s">
        <v>4343</v>
      </c>
      <c r="C54" s="356">
        <v>2345000</v>
      </c>
      <c r="D54" s="356">
        <v>3325000</v>
      </c>
    </row>
    <row r="55" spans="1:4" x14ac:dyDescent="0.2">
      <c r="A55" s="354" t="s">
        <v>4544</v>
      </c>
      <c r="B55" s="355" t="s">
        <v>4347</v>
      </c>
      <c r="C55" s="356">
        <v>960577000</v>
      </c>
      <c r="D55" s="356">
        <v>706945848.26999998</v>
      </c>
    </row>
    <row r="56" spans="1:4" ht="24" x14ac:dyDescent="0.2">
      <c r="A56" s="354" t="s">
        <v>4545</v>
      </c>
      <c r="B56" s="355" t="s">
        <v>4348</v>
      </c>
      <c r="C56" s="356">
        <v>34527000</v>
      </c>
      <c r="D56" s="356">
        <v>46612000</v>
      </c>
    </row>
    <row r="57" spans="1:4" x14ac:dyDescent="0.2">
      <c r="A57" s="354" t="s">
        <v>4548</v>
      </c>
      <c r="B57" s="355" t="s">
        <v>4351</v>
      </c>
      <c r="C57" s="356">
        <v>34000</v>
      </c>
      <c r="D57" s="356">
        <v>51000</v>
      </c>
    </row>
    <row r="58" spans="1:4" x14ac:dyDescent="0.2">
      <c r="A58" s="354" t="s">
        <v>4549</v>
      </c>
      <c r="B58" s="355" t="s">
        <v>4352</v>
      </c>
      <c r="C58" s="356">
        <v>20000</v>
      </c>
      <c r="D58" s="356">
        <v>24000</v>
      </c>
    </row>
    <row r="59" spans="1:4" x14ac:dyDescent="0.2">
      <c r="A59" s="354" t="s">
        <v>4585</v>
      </c>
      <c r="B59" s="355" t="s">
        <v>4388</v>
      </c>
      <c r="C59" s="356">
        <v>8271000</v>
      </c>
      <c r="D59" s="356">
        <v>9925000</v>
      </c>
    </row>
    <row r="60" spans="1:4" x14ac:dyDescent="0.2">
      <c r="A60" s="354" t="s">
        <v>4560</v>
      </c>
      <c r="B60" s="355" t="s">
        <v>4363</v>
      </c>
      <c r="C60" s="356">
        <v>29852000</v>
      </c>
      <c r="D60" s="356">
        <v>37196000</v>
      </c>
    </row>
    <row r="61" spans="1:4" x14ac:dyDescent="0.2">
      <c r="A61" s="354" t="s">
        <v>4562</v>
      </c>
      <c r="B61" s="355" t="s">
        <v>4365</v>
      </c>
      <c r="C61" s="356">
        <v>2379000</v>
      </c>
      <c r="D61" s="356">
        <v>3031000</v>
      </c>
    </row>
    <row r="62" spans="1:4" x14ac:dyDescent="0.2">
      <c r="A62" s="354" t="s">
        <v>4577</v>
      </c>
      <c r="B62" s="355" t="s">
        <v>4382</v>
      </c>
      <c r="C62" s="356">
        <v>41022000</v>
      </c>
      <c r="D62" s="356">
        <v>10256000</v>
      </c>
    </row>
    <row r="63" spans="1:4" x14ac:dyDescent="0.2">
      <c r="A63" s="354" t="s">
        <v>4567</v>
      </c>
      <c r="B63" s="355" t="s">
        <v>4370</v>
      </c>
      <c r="C63" s="356">
        <v>27052000</v>
      </c>
      <c r="D63" s="356">
        <v>37498000</v>
      </c>
    </row>
    <row r="64" spans="1:4" x14ac:dyDescent="0.2">
      <c r="A64" s="358" t="s">
        <v>294</v>
      </c>
      <c r="B64" s="358"/>
      <c r="C64" s="359">
        <v>24244763854.860001</v>
      </c>
      <c r="D64" s="359">
        <v>28778132248.490002</v>
      </c>
    </row>
  </sheetData>
  <mergeCells count="3">
    <mergeCell ref="C3:D3"/>
    <mergeCell ref="A1:D1"/>
    <mergeCell ref="A2:D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74"/>
  <sheetViews>
    <sheetView topLeftCell="A58" workbookViewId="0">
      <selection activeCell="F8" sqref="F8"/>
    </sheetView>
  </sheetViews>
  <sheetFormatPr defaultRowHeight="15" x14ac:dyDescent="0.25"/>
  <cols>
    <col min="1" max="1" width="8.85546875" style="53"/>
    <col min="2" max="2" width="79.42578125" customWidth="1"/>
    <col min="3" max="3" width="15.7109375" customWidth="1"/>
    <col min="4" max="4" width="16.28515625" customWidth="1"/>
  </cols>
  <sheetData>
    <row r="1" spans="1:4" x14ac:dyDescent="0.25">
      <c r="A1" s="647" t="s">
        <v>0</v>
      </c>
      <c r="B1" s="647"/>
      <c r="C1" s="647"/>
      <c r="D1" s="647"/>
    </row>
    <row r="2" spans="1:4" x14ac:dyDescent="0.25">
      <c r="A2" s="647" t="s">
        <v>6084</v>
      </c>
      <c r="B2" s="647"/>
      <c r="C2" s="647"/>
      <c r="D2" s="647"/>
    </row>
    <row r="3" spans="1:4" ht="18" x14ac:dyDescent="0.25">
      <c r="A3" s="340" t="s">
        <v>4633</v>
      </c>
      <c r="B3" s="341" t="s">
        <v>4634</v>
      </c>
      <c r="C3" s="652" t="s">
        <v>6083</v>
      </c>
      <c r="D3" s="653"/>
    </row>
    <row r="4" spans="1:4" x14ac:dyDescent="0.25">
      <c r="A4" s="340"/>
      <c r="B4" s="341"/>
      <c r="C4" s="341">
        <v>2020</v>
      </c>
      <c r="D4" s="341">
        <v>2021</v>
      </c>
    </row>
    <row r="5" spans="1:4" x14ac:dyDescent="0.25">
      <c r="A5" s="342" t="s">
        <v>2875</v>
      </c>
      <c r="B5" s="343" t="s">
        <v>5890</v>
      </c>
      <c r="C5" s="344"/>
      <c r="D5" s="344"/>
    </row>
    <row r="6" spans="1:4" x14ac:dyDescent="0.25">
      <c r="A6" s="297" t="s">
        <v>4451</v>
      </c>
      <c r="B6" s="298" t="s">
        <v>4251</v>
      </c>
      <c r="C6" s="299">
        <v>267000</v>
      </c>
      <c r="D6" s="299">
        <v>401000</v>
      </c>
    </row>
    <row r="7" spans="1:4" x14ac:dyDescent="0.25">
      <c r="A7" s="297" t="s">
        <v>4453</v>
      </c>
      <c r="B7" s="298" t="s">
        <v>4253</v>
      </c>
      <c r="C7" s="299">
        <v>634000</v>
      </c>
      <c r="D7" s="299">
        <v>1100000</v>
      </c>
    </row>
    <row r="8" spans="1:4" x14ac:dyDescent="0.25">
      <c r="A8" s="297" t="s">
        <v>4455</v>
      </c>
      <c r="B8" s="298" t="s">
        <v>4255</v>
      </c>
      <c r="C8" s="299">
        <v>462000</v>
      </c>
      <c r="D8" s="299">
        <v>462000</v>
      </c>
    </row>
    <row r="9" spans="1:4" x14ac:dyDescent="0.25">
      <c r="A9" s="297" t="s">
        <v>4456</v>
      </c>
      <c r="B9" s="298" t="s">
        <v>4257</v>
      </c>
      <c r="C9" s="299">
        <v>3307000</v>
      </c>
      <c r="D9" s="299">
        <v>4141000</v>
      </c>
    </row>
    <row r="10" spans="1:4" x14ac:dyDescent="0.25">
      <c r="A10" s="297" t="s">
        <v>4457</v>
      </c>
      <c r="B10" s="298" t="s">
        <v>4258</v>
      </c>
      <c r="C10" s="299">
        <v>3021000</v>
      </c>
      <c r="D10" s="299">
        <v>3688000</v>
      </c>
    </row>
    <row r="11" spans="1:4" x14ac:dyDescent="0.25">
      <c r="A11" s="297" t="s">
        <v>4460</v>
      </c>
      <c r="B11" s="298" t="s">
        <v>4262</v>
      </c>
      <c r="C11" s="299">
        <v>3741000</v>
      </c>
      <c r="D11" s="300">
        <v>0</v>
      </c>
    </row>
    <row r="12" spans="1:4" x14ac:dyDescent="0.25">
      <c r="A12" s="297" t="s">
        <v>4463</v>
      </c>
      <c r="B12" s="298" t="s">
        <v>4265</v>
      </c>
      <c r="C12" s="299">
        <v>1500000</v>
      </c>
      <c r="D12" s="299">
        <v>2250000</v>
      </c>
    </row>
    <row r="13" spans="1:4" x14ac:dyDescent="0.25">
      <c r="A13" s="297" t="s">
        <v>4464</v>
      </c>
      <c r="B13" s="298" t="s">
        <v>4266</v>
      </c>
      <c r="C13" s="299">
        <v>227000</v>
      </c>
      <c r="D13" s="299">
        <v>311000</v>
      </c>
    </row>
    <row r="14" spans="1:4" x14ac:dyDescent="0.25">
      <c r="A14" s="297" t="s">
        <v>4468</v>
      </c>
      <c r="B14" s="298" t="s">
        <v>4271</v>
      </c>
      <c r="C14" s="299">
        <v>251667000</v>
      </c>
      <c r="D14" s="299">
        <v>252501000</v>
      </c>
    </row>
    <row r="15" spans="1:4" x14ac:dyDescent="0.25">
      <c r="A15" s="297" t="s">
        <v>4474</v>
      </c>
      <c r="B15" s="298" t="s">
        <v>4277</v>
      </c>
      <c r="C15" s="299">
        <v>1400000</v>
      </c>
      <c r="D15" s="299">
        <v>8000000</v>
      </c>
    </row>
    <row r="16" spans="1:4" ht="18" x14ac:dyDescent="0.25">
      <c r="A16" s="297" t="s">
        <v>4478</v>
      </c>
      <c r="B16" s="298" t="s">
        <v>4281</v>
      </c>
      <c r="C16" s="299">
        <v>163455000</v>
      </c>
      <c r="D16" s="299">
        <v>122592000</v>
      </c>
    </row>
    <row r="17" spans="1:4" ht="18" x14ac:dyDescent="0.25">
      <c r="A17" s="297" t="s">
        <v>4483</v>
      </c>
      <c r="B17" s="298" t="s">
        <v>4286</v>
      </c>
      <c r="C17" s="299">
        <v>69000</v>
      </c>
      <c r="D17" s="299">
        <v>103000</v>
      </c>
    </row>
    <row r="18" spans="1:4" x14ac:dyDescent="0.25">
      <c r="A18" s="297" t="s">
        <v>4489</v>
      </c>
      <c r="B18" s="298" t="s">
        <v>4292</v>
      </c>
      <c r="C18" s="299">
        <v>67000</v>
      </c>
      <c r="D18" s="299">
        <v>84000</v>
      </c>
    </row>
    <row r="19" spans="1:4" x14ac:dyDescent="0.25">
      <c r="A19" s="297" t="s">
        <v>4490</v>
      </c>
      <c r="B19" s="298" t="s">
        <v>4293</v>
      </c>
      <c r="C19" s="299">
        <v>3817000</v>
      </c>
      <c r="D19" s="299">
        <v>1100000</v>
      </c>
    </row>
    <row r="20" spans="1:4" x14ac:dyDescent="0.25">
      <c r="A20" s="297" t="s">
        <v>5851</v>
      </c>
      <c r="B20" s="298" t="s">
        <v>4376</v>
      </c>
      <c r="C20" s="299">
        <v>1194000</v>
      </c>
      <c r="D20" s="299">
        <v>1230000</v>
      </c>
    </row>
    <row r="21" spans="1:4" x14ac:dyDescent="0.25">
      <c r="A21" s="342" t="s">
        <v>4176</v>
      </c>
      <c r="B21" s="343" t="s">
        <v>5892</v>
      </c>
      <c r="C21" s="344"/>
      <c r="D21" s="344"/>
    </row>
    <row r="22" spans="1:4" x14ac:dyDescent="0.25">
      <c r="A22" s="297" t="s">
        <v>4578</v>
      </c>
      <c r="B22" s="298" t="s">
        <v>4383</v>
      </c>
      <c r="C22" s="299">
        <v>1552599714.29</v>
      </c>
      <c r="D22" s="299">
        <v>1539300000</v>
      </c>
    </row>
    <row r="23" spans="1:4" x14ac:dyDescent="0.25">
      <c r="A23" s="297" t="s">
        <v>4494</v>
      </c>
      <c r="B23" s="298" t="s">
        <v>4297</v>
      </c>
      <c r="C23" s="299">
        <v>1317000</v>
      </c>
      <c r="D23" s="300">
        <v>0</v>
      </c>
    </row>
    <row r="24" spans="1:4" x14ac:dyDescent="0.25">
      <c r="A24" s="297" t="s">
        <v>4496</v>
      </c>
      <c r="B24" s="298" t="s">
        <v>4299</v>
      </c>
      <c r="C24" s="300">
        <v>0</v>
      </c>
      <c r="D24" s="299">
        <v>1821000</v>
      </c>
    </row>
    <row r="25" spans="1:4" x14ac:dyDescent="0.25">
      <c r="A25" s="297" t="s">
        <v>4499</v>
      </c>
      <c r="B25" s="298" t="s">
        <v>4302</v>
      </c>
      <c r="C25" s="299">
        <v>47605000</v>
      </c>
      <c r="D25" s="299">
        <v>279040000</v>
      </c>
    </row>
    <row r="26" spans="1:4" x14ac:dyDescent="0.25">
      <c r="A26" s="297" t="s">
        <v>5856</v>
      </c>
      <c r="B26" s="298" t="s">
        <v>4256</v>
      </c>
      <c r="C26" s="299">
        <v>2106667000</v>
      </c>
      <c r="D26" s="299">
        <v>1110001000</v>
      </c>
    </row>
    <row r="27" spans="1:4" ht="18" x14ac:dyDescent="0.25">
      <c r="A27" s="297" t="s">
        <v>4500</v>
      </c>
      <c r="B27" s="298" t="s">
        <v>4303</v>
      </c>
      <c r="C27" s="299">
        <v>115600666581.74001</v>
      </c>
      <c r="D27" s="299">
        <v>130328258273.55</v>
      </c>
    </row>
    <row r="28" spans="1:4" ht="18" x14ac:dyDescent="0.25">
      <c r="A28" s="297" t="s">
        <v>4504</v>
      </c>
      <c r="B28" s="298" t="s">
        <v>4307</v>
      </c>
      <c r="C28" s="299">
        <v>17879261854.860001</v>
      </c>
      <c r="D28" s="299">
        <v>23154209400.220001</v>
      </c>
    </row>
    <row r="29" spans="1:4" ht="18" x14ac:dyDescent="0.25">
      <c r="A29" s="297" t="s">
        <v>5854</v>
      </c>
      <c r="B29" s="298" t="s">
        <v>4268</v>
      </c>
      <c r="C29" s="299">
        <v>74355000</v>
      </c>
      <c r="D29" s="299">
        <v>100000000</v>
      </c>
    </row>
    <row r="30" spans="1:4" x14ac:dyDescent="0.25">
      <c r="A30" s="297" t="s">
        <v>5849</v>
      </c>
      <c r="B30" s="298" t="s">
        <v>4289</v>
      </c>
      <c r="C30" s="299">
        <v>1984000</v>
      </c>
      <c r="D30" s="299">
        <v>2433000</v>
      </c>
    </row>
    <row r="31" spans="1:4" ht="18" x14ac:dyDescent="0.25">
      <c r="A31" s="297" t="s">
        <v>5850</v>
      </c>
      <c r="B31" s="298" t="s">
        <v>4291</v>
      </c>
      <c r="C31" s="299">
        <v>44023000</v>
      </c>
      <c r="D31" s="299">
        <v>66024000</v>
      </c>
    </row>
    <row r="32" spans="1:4" ht="18" x14ac:dyDescent="0.25">
      <c r="A32" s="297" t="s">
        <v>4505</v>
      </c>
      <c r="B32" s="298" t="s">
        <v>4308</v>
      </c>
      <c r="C32" s="299">
        <v>212472000</v>
      </c>
      <c r="D32" s="299">
        <v>127484000</v>
      </c>
    </row>
    <row r="33" spans="1:4" ht="18" x14ac:dyDescent="0.25">
      <c r="A33" s="297" t="s">
        <v>4507</v>
      </c>
      <c r="B33" s="298" t="s">
        <v>4310</v>
      </c>
      <c r="C33" s="299">
        <v>7392000</v>
      </c>
      <c r="D33" s="299">
        <v>10616000</v>
      </c>
    </row>
    <row r="34" spans="1:4" ht="18" x14ac:dyDescent="0.25">
      <c r="A34" s="297" t="s">
        <v>6066</v>
      </c>
      <c r="B34" s="298" t="s">
        <v>4653</v>
      </c>
      <c r="C34" s="299">
        <v>400593000</v>
      </c>
      <c r="D34" s="299">
        <v>6000000000</v>
      </c>
    </row>
    <row r="35" spans="1:4" ht="18" x14ac:dyDescent="0.25">
      <c r="A35" s="297" t="s">
        <v>4508</v>
      </c>
      <c r="B35" s="298" t="s">
        <v>4311</v>
      </c>
      <c r="C35" s="299">
        <v>398541000</v>
      </c>
      <c r="D35" s="299">
        <v>370000000</v>
      </c>
    </row>
    <row r="36" spans="1:4" ht="18" x14ac:dyDescent="0.25">
      <c r="A36" s="297" t="s">
        <v>4587</v>
      </c>
      <c r="B36" s="298" t="s">
        <v>4389</v>
      </c>
      <c r="C36" s="299">
        <v>200260000</v>
      </c>
      <c r="D36" s="299">
        <v>130169000</v>
      </c>
    </row>
    <row r="37" spans="1:4" ht="18" x14ac:dyDescent="0.25">
      <c r="A37" s="297" t="s">
        <v>4574</v>
      </c>
      <c r="B37" s="298" t="s">
        <v>4379</v>
      </c>
      <c r="C37" s="299">
        <v>1059244000</v>
      </c>
      <c r="D37" s="299">
        <v>1006282000</v>
      </c>
    </row>
    <row r="38" spans="1:4" ht="18" x14ac:dyDescent="0.25">
      <c r="A38" s="297" t="s">
        <v>4511</v>
      </c>
      <c r="B38" s="298" t="s">
        <v>4314</v>
      </c>
      <c r="C38" s="299">
        <v>50000000</v>
      </c>
      <c r="D38" s="299">
        <v>40000000</v>
      </c>
    </row>
    <row r="39" spans="1:4" ht="18" x14ac:dyDescent="0.25">
      <c r="A39" s="297" t="s">
        <v>4580</v>
      </c>
      <c r="B39" s="298" t="s">
        <v>4385</v>
      </c>
      <c r="C39" s="299">
        <v>219877000</v>
      </c>
      <c r="D39" s="299">
        <v>90000000</v>
      </c>
    </row>
    <row r="40" spans="1:4" ht="18" x14ac:dyDescent="0.25">
      <c r="A40" s="297" t="s">
        <v>4512</v>
      </c>
      <c r="B40" s="298" t="s">
        <v>4315</v>
      </c>
      <c r="C40" s="299">
        <v>500000000</v>
      </c>
      <c r="D40" s="299">
        <v>1500000000</v>
      </c>
    </row>
    <row r="41" spans="1:4" ht="18" x14ac:dyDescent="0.25">
      <c r="A41" s="297" t="s">
        <v>4513</v>
      </c>
      <c r="B41" s="298" t="s">
        <v>4316</v>
      </c>
      <c r="C41" s="299">
        <v>5442000</v>
      </c>
      <c r="D41" s="299">
        <v>4898000</v>
      </c>
    </row>
    <row r="42" spans="1:4" ht="18" x14ac:dyDescent="0.25">
      <c r="A42" s="297" t="s">
        <v>4514</v>
      </c>
      <c r="B42" s="298" t="s">
        <v>4317</v>
      </c>
      <c r="C42" s="299">
        <v>200000000</v>
      </c>
      <c r="D42" s="299">
        <v>200000000</v>
      </c>
    </row>
    <row r="43" spans="1:4" ht="18" x14ac:dyDescent="0.25">
      <c r="A43" s="297" t="s">
        <v>4593</v>
      </c>
      <c r="B43" s="298" t="s">
        <v>4392</v>
      </c>
      <c r="C43" s="299">
        <v>244733359.34999999</v>
      </c>
      <c r="D43" s="300">
        <v>0</v>
      </c>
    </row>
    <row r="44" spans="1:4" ht="18" x14ac:dyDescent="0.25">
      <c r="A44" s="297" t="s">
        <v>4449</v>
      </c>
      <c r="B44" s="298" t="s">
        <v>4249</v>
      </c>
      <c r="C44" s="299">
        <v>12200000</v>
      </c>
      <c r="D44" s="299">
        <v>148000000</v>
      </c>
    </row>
    <row r="45" spans="1:4" ht="18" x14ac:dyDescent="0.25">
      <c r="A45" s="297" t="s">
        <v>4518</v>
      </c>
      <c r="B45" s="298" t="s">
        <v>4321</v>
      </c>
      <c r="C45" s="299">
        <v>2055984000</v>
      </c>
      <c r="D45" s="299">
        <v>1370350833.2</v>
      </c>
    </row>
    <row r="46" spans="1:4" ht="18" x14ac:dyDescent="0.25">
      <c r="A46" s="297" t="s">
        <v>4520</v>
      </c>
      <c r="B46" s="298" t="s">
        <v>4323</v>
      </c>
      <c r="C46" s="299">
        <v>230000000</v>
      </c>
      <c r="D46" s="299">
        <v>559599496</v>
      </c>
    </row>
    <row r="47" spans="1:4" ht="18" x14ac:dyDescent="0.25">
      <c r="A47" s="297" t="s">
        <v>4521</v>
      </c>
      <c r="B47" s="298" t="s">
        <v>4324</v>
      </c>
      <c r="C47" s="299">
        <v>311649000</v>
      </c>
      <c r="D47" s="299">
        <v>342814000</v>
      </c>
    </row>
    <row r="48" spans="1:4" ht="18" x14ac:dyDescent="0.25">
      <c r="A48" s="297" t="s">
        <v>4523</v>
      </c>
      <c r="B48" s="298" t="s">
        <v>4326</v>
      </c>
      <c r="C48" s="299">
        <v>550124000</v>
      </c>
      <c r="D48" s="299">
        <v>450000000</v>
      </c>
    </row>
    <row r="49" spans="1:4" x14ac:dyDescent="0.25">
      <c r="A49" s="297" t="s">
        <v>4581</v>
      </c>
      <c r="B49" s="298" t="s">
        <v>4386</v>
      </c>
      <c r="C49" s="299">
        <v>334000</v>
      </c>
      <c r="D49" s="299">
        <v>501000</v>
      </c>
    </row>
    <row r="50" spans="1:4" ht="18" x14ac:dyDescent="0.25">
      <c r="A50" s="297" t="s">
        <v>4524</v>
      </c>
      <c r="B50" s="298" t="s">
        <v>4327</v>
      </c>
      <c r="C50" s="299">
        <v>237442000</v>
      </c>
      <c r="D50" s="299">
        <v>150000000</v>
      </c>
    </row>
    <row r="51" spans="1:4" x14ac:dyDescent="0.25">
      <c r="A51" s="342" t="s">
        <v>4179</v>
      </c>
      <c r="B51" s="343" t="s">
        <v>5893</v>
      </c>
      <c r="C51" s="344"/>
      <c r="D51" s="344"/>
    </row>
    <row r="52" spans="1:4" x14ac:dyDescent="0.25">
      <c r="A52" s="297" t="s">
        <v>4525</v>
      </c>
      <c r="B52" s="298" t="s">
        <v>4328</v>
      </c>
      <c r="C52" s="299">
        <v>134963000</v>
      </c>
      <c r="D52" s="299">
        <v>151834000</v>
      </c>
    </row>
    <row r="53" spans="1:4" x14ac:dyDescent="0.25">
      <c r="A53" s="297" t="s">
        <v>4526</v>
      </c>
      <c r="B53" s="298" t="s">
        <v>4329</v>
      </c>
      <c r="C53" s="299">
        <v>179000</v>
      </c>
      <c r="D53" s="299">
        <v>300000</v>
      </c>
    </row>
    <row r="54" spans="1:4" ht="18" x14ac:dyDescent="0.25">
      <c r="A54" s="297" t="s">
        <v>4442</v>
      </c>
      <c r="B54" s="298" t="s">
        <v>4242</v>
      </c>
      <c r="C54" s="299">
        <v>244555000</v>
      </c>
      <c r="D54" s="299">
        <v>324036000</v>
      </c>
    </row>
    <row r="55" spans="1:4" ht="18" x14ac:dyDescent="0.25">
      <c r="A55" s="297" t="s">
        <v>4535</v>
      </c>
      <c r="B55" s="298" t="s">
        <v>4338</v>
      </c>
      <c r="C55" s="299">
        <v>13362000</v>
      </c>
      <c r="D55" s="299">
        <v>17129000</v>
      </c>
    </row>
    <row r="56" spans="1:4" x14ac:dyDescent="0.25">
      <c r="A56" s="342" t="s">
        <v>3647</v>
      </c>
      <c r="B56" s="343" t="s">
        <v>5894</v>
      </c>
      <c r="C56" s="344"/>
      <c r="D56" s="344"/>
    </row>
    <row r="57" spans="1:4" x14ac:dyDescent="0.25">
      <c r="A57" s="342" t="s">
        <v>3462</v>
      </c>
      <c r="B57" s="343" t="s">
        <v>5895</v>
      </c>
      <c r="C57" s="344"/>
      <c r="D57" s="344"/>
    </row>
    <row r="58" spans="1:4" ht="18" x14ac:dyDescent="0.25">
      <c r="A58" s="297" t="s">
        <v>4662</v>
      </c>
      <c r="B58" s="298" t="s">
        <v>4646</v>
      </c>
      <c r="C58" s="299">
        <v>15811000</v>
      </c>
      <c r="D58" s="299">
        <v>23714000</v>
      </c>
    </row>
    <row r="59" spans="1:4" x14ac:dyDescent="0.25">
      <c r="A59" s="297" t="s">
        <v>4540</v>
      </c>
      <c r="B59" s="298" t="s">
        <v>4343</v>
      </c>
      <c r="C59" s="299">
        <v>2345000</v>
      </c>
      <c r="D59" s="299">
        <v>3325000</v>
      </c>
    </row>
    <row r="60" spans="1:4" x14ac:dyDescent="0.25">
      <c r="A60" s="297" t="s">
        <v>4544</v>
      </c>
      <c r="B60" s="298" t="s">
        <v>4347</v>
      </c>
      <c r="C60" s="299">
        <v>960577000</v>
      </c>
      <c r="D60" s="299">
        <v>706945848.26999998</v>
      </c>
    </row>
    <row r="61" spans="1:4" ht="18" x14ac:dyDescent="0.25">
      <c r="A61" s="297" t="s">
        <v>4545</v>
      </c>
      <c r="B61" s="298" t="s">
        <v>4348</v>
      </c>
      <c r="C61" s="299">
        <v>1554411078.8599999</v>
      </c>
      <c r="D61" s="299">
        <v>1557276674.0799999</v>
      </c>
    </row>
    <row r="62" spans="1:4" ht="18" x14ac:dyDescent="0.25">
      <c r="A62" s="297" t="s">
        <v>4548</v>
      </c>
      <c r="B62" s="298" t="s">
        <v>4351</v>
      </c>
      <c r="C62" s="299">
        <v>34000</v>
      </c>
      <c r="D62" s="299">
        <v>51000</v>
      </c>
    </row>
    <row r="63" spans="1:4" ht="18" x14ac:dyDescent="0.25">
      <c r="A63" s="297" t="s">
        <v>4549</v>
      </c>
      <c r="B63" s="298" t="s">
        <v>4352</v>
      </c>
      <c r="C63" s="299">
        <v>20000</v>
      </c>
      <c r="D63" s="299">
        <v>24000</v>
      </c>
    </row>
    <row r="64" spans="1:4" ht="18" x14ac:dyDescent="0.25">
      <c r="A64" s="297" t="s">
        <v>4585</v>
      </c>
      <c r="B64" s="298" t="s">
        <v>4388</v>
      </c>
      <c r="C64" s="299">
        <v>8271000</v>
      </c>
      <c r="D64" s="299">
        <v>9925000</v>
      </c>
    </row>
    <row r="65" spans="1:4" x14ac:dyDescent="0.25">
      <c r="A65" s="297" t="s">
        <v>4560</v>
      </c>
      <c r="B65" s="298" t="s">
        <v>4363</v>
      </c>
      <c r="C65" s="299">
        <v>1681452000</v>
      </c>
      <c r="D65" s="299">
        <v>187196000</v>
      </c>
    </row>
    <row r="66" spans="1:4" ht="18" x14ac:dyDescent="0.25">
      <c r="A66" s="297" t="s">
        <v>4603</v>
      </c>
      <c r="B66" s="298" t="s">
        <v>4396</v>
      </c>
      <c r="C66" s="299">
        <v>256000000</v>
      </c>
      <c r="D66" s="299">
        <v>846000000</v>
      </c>
    </row>
    <row r="67" spans="1:4" ht="18" x14ac:dyDescent="0.25">
      <c r="A67" s="297" t="s">
        <v>4561</v>
      </c>
      <c r="B67" s="298" t="s">
        <v>4364</v>
      </c>
      <c r="C67" s="299">
        <v>200000000</v>
      </c>
      <c r="D67" s="299">
        <v>251500000</v>
      </c>
    </row>
    <row r="68" spans="1:4" x14ac:dyDescent="0.25">
      <c r="A68" s="297" t="s">
        <v>4562</v>
      </c>
      <c r="B68" s="298" t="s">
        <v>4365</v>
      </c>
      <c r="C68" s="299">
        <v>2379000</v>
      </c>
      <c r="D68" s="299">
        <v>3031000</v>
      </c>
    </row>
    <row r="69" spans="1:4" x14ac:dyDescent="0.25">
      <c r="A69" s="297" t="s">
        <v>4565</v>
      </c>
      <c r="B69" s="298" t="s">
        <v>4368</v>
      </c>
      <c r="C69" s="300">
        <v>0</v>
      </c>
      <c r="D69" s="299">
        <v>13500000</v>
      </c>
    </row>
    <row r="70" spans="1:4" ht="18" x14ac:dyDescent="0.25">
      <c r="A70" s="297" t="s">
        <v>4577</v>
      </c>
      <c r="B70" s="298" t="s">
        <v>4382</v>
      </c>
      <c r="C70" s="299">
        <v>41022000</v>
      </c>
      <c r="D70" s="299">
        <v>10256000</v>
      </c>
    </row>
    <row r="71" spans="1:4" ht="18" x14ac:dyDescent="0.25">
      <c r="A71" s="297" t="s">
        <v>4597</v>
      </c>
      <c r="B71" s="298" t="s">
        <v>4393</v>
      </c>
      <c r="C71" s="299">
        <v>1201000000</v>
      </c>
      <c r="D71" s="299">
        <v>1250000000</v>
      </c>
    </row>
    <row r="72" spans="1:4" ht="18" x14ac:dyDescent="0.25">
      <c r="A72" s="297" t="s">
        <v>4567</v>
      </c>
      <c r="B72" s="298" t="s">
        <v>4370</v>
      </c>
      <c r="C72" s="299">
        <v>27052000</v>
      </c>
      <c r="D72" s="299">
        <v>37498000</v>
      </c>
    </row>
    <row r="73" spans="1:4" ht="18" x14ac:dyDescent="0.25">
      <c r="A73" s="297" t="s">
        <v>4573</v>
      </c>
      <c r="B73" s="298" t="s">
        <v>4378</v>
      </c>
      <c r="C73" s="299">
        <v>454972410.89999998</v>
      </c>
      <c r="D73" s="300">
        <v>0</v>
      </c>
    </row>
    <row r="74" spans="1:4" x14ac:dyDescent="0.25">
      <c r="A74" s="345" t="s">
        <v>294</v>
      </c>
      <c r="B74" s="345"/>
      <c r="C74" s="346">
        <f>SUM(C6:C73)</f>
        <v>151438000000</v>
      </c>
      <c r="D74" s="346">
        <f>SUM(D6:D73)</f>
        <v>174873305525.32001</v>
      </c>
    </row>
  </sheetData>
  <mergeCells count="3">
    <mergeCell ref="C3:D3"/>
    <mergeCell ref="A1:D1"/>
    <mergeCell ref="A2:D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74"/>
  <sheetViews>
    <sheetView topLeftCell="C157" workbookViewId="0">
      <selection activeCell="F169" sqref="F169"/>
    </sheetView>
  </sheetViews>
  <sheetFormatPr defaultColWidth="26.7109375" defaultRowHeight="12" x14ac:dyDescent="0.2"/>
  <cols>
    <col min="1" max="1" width="11.42578125" style="309" bestFit="1" customWidth="1"/>
    <col min="2" max="2" width="38.28515625" style="309" bestFit="1" customWidth="1"/>
    <col min="3" max="3" width="17.85546875" style="306" bestFit="1" customWidth="1"/>
    <col min="4" max="4" width="16.7109375" style="306" bestFit="1" customWidth="1"/>
    <col min="5" max="5" width="18.28515625" style="306" bestFit="1" customWidth="1"/>
    <col min="6" max="7" width="17.85546875" style="306" bestFit="1" customWidth="1"/>
    <col min="8" max="8" width="19" style="306" bestFit="1" customWidth="1"/>
    <col min="9" max="9" width="8" style="306" bestFit="1" customWidth="1"/>
    <col min="10" max="16384" width="26.7109375" style="306"/>
  </cols>
  <sheetData>
    <row r="1" spans="1:10" ht="25.15" customHeight="1" x14ac:dyDescent="0.2">
      <c r="A1" s="648" t="s">
        <v>0</v>
      </c>
      <c r="B1" s="648"/>
      <c r="C1" s="648"/>
      <c r="D1" s="648"/>
      <c r="E1" s="648"/>
      <c r="F1" s="648"/>
      <c r="G1" s="648"/>
      <c r="H1" s="648"/>
      <c r="I1" s="648"/>
    </row>
    <row r="2" spans="1:10" x14ac:dyDescent="0.2">
      <c r="A2" s="648" t="s">
        <v>6069</v>
      </c>
      <c r="B2" s="648"/>
      <c r="C2" s="648"/>
      <c r="D2" s="648"/>
      <c r="E2" s="648"/>
      <c r="F2" s="648"/>
      <c r="G2" s="648"/>
      <c r="H2" s="648"/>
      <c r="I2" s="648"/>
    </row>
    <row r="3" spans="1:10" x14ac:dyDescent="0.2">
      <c r="A3" s="310" t="s">
        <v>2</v>
      </c>
      <c r="B3" s="311" t="s">
        <v>72</v>
      </c>
      <c r="C3" s="311" t="s">
        <v>5888</v>
      </c>
      <c r="D3" s="311" t="s">
        <v>7</v>
      </c>
      <c r="E3" s="311" t="s">
        <v>8</v>
      </c>
      <c r="F3" s="311" t="s">
        <v>5889</v>
      </c>
      <c r="G3" s="311" t="s">
        <v>74</v>
      </c>
      <c r="H3" s="311" t="s">
        <v>75</v>
      </c>
      <c r="I3" s="311" t="s">
        <v>5896</v>
      </c>
    </row>
    <row r="4" spans="1:10" ht="14.45" customHeight="1" x14ac:dyDescent="0.2">
      <c r="A4" s="312"/>
      <c r="B4" s="313" t="s">
        <v>5890</v>
      </c>
      <c r="C4" s="313"/>
      <c r="D4" s="313"/>
      <c r="E4" s="313"/>
      <c r="F4" s="313"/>
      <c r="G4" s="313"/>
      <c r="H4" s="313"/>
      <c r="I4" s="313"/>
    </row>
    <row r="5" spans="1:10" ht="21" x14ac:dyDescent="0.2">
      <c r="A5" s="314" t="s">
        <v>4451</v>
      </c>
      <c r="B5" s="315" t="s">
        <v>4251</v>
      </c>
      <c r="C5" s="316">
        <v>229911120.65000001</v>
      </c>
      <c r="D5" s="316">
        <v>364598000</v>
      </c>
      <c r="E5" s="316">
        <v>1170450000</v>
      </c>
      <c r="F5" s="316">
        <v>120000000</v>
      </c>
      <c r="G5" s="317">
        <v>0</v>
      </c>
      <c r="H5" s="316">
        <v>1884959120.6500001</v>
      </c>
      <c r="I5" s="318"/>
      <c r="J5" s="305"/>
    </row>
    <row r="6" spans="1:10" x14ac:dyDescent="0.2">
      <c r="A6" s="314" t="s">
        <v>4447</v>
      </c>
      <c r="B6" s="315" t="s">
        <v>4247</v>
      </c>
      <c r="C6" s="316">
        <v>66108830.609999999</v>
      </c>
      <c r="D6" s="316">
        <v>154375000</v>
      </c>
      <c r="E6" s="316">
        <v>160000000</v>
      </c>
      <c r="F6" s="316">
        <v>30000000</v>
      </c>
      <c r="G6" s="317">
        <v>0</v>
      </c>
      <c r="H6" s="316">
        <v>410483830.61000001</v>
      </c>
      <c r="I6" s="318"/>
    </row>
    <row r="7" spans="1:10" ht="21" x14ac:dyDescent="0.2">
      <c r="A7" s="314" t="s">
        <v>4409</v>
      </c>
      <c r="B7" s="315" t="s">
        <v>4209</v>
      </c>
      <c r="C7" s="317">
        <v>0</v>
      </c>
      <c r="D7" s="316">
        <v>100000000</v>
      </c>
      <c r="E7" s="317">
        <v>0</v>
      </c>
      <c r="F7" s="317">
        <v>0</v>
      </c>
      <c r="G7" s="317">
        <v>0</v>
      </c>
      <c r="H7" s="316">
        <v>100000000</v>
      </c>
      <c r="I7" s="318"/>
    </row>
    <row r="8" spans="1:10" ht="21" x14ac:dyDescent="0.2">
      <c r="A8" s="314" t="s">
        <v>4589</v>
      </c>
      <c r="B8" s="315" t="s">
        <v>4390</v>
      </c>
      <c r="C8" s="317">
        <v>0</v>
      </c>
      <c r="D8" s="316">
        <v>83000000</v>
      </c>
      <c r="E8" s="317">
        <v>0</v>
      </c>
      <c r="F8" s="317">
        <v>0</v>
      </c>
      <c r="G8" s="317">
        <v>0</v>
      </c>
      <c r="H8" s="316">
        <v>83000000</v>
      </c>
      <c r="I8" s="318"/>
    </row>
    <row r="9" spans="1:10" x14ac:dyDescent="0.2">
      <c r="A9" s="314" t="s">
        <v>4448</v>
      </c>
      <c r="B9" s="315" t="s">
        <v>4248</v>
      </c>
      <c r="C9" s="317">
        <v>0</v>
      </c>
      <c r="D9" s="316">
        <v>2850000</v>
      </c>
      <c r="E9" s="316">
        <v>10000000</v>
      </c>
      <c r="F9" s="316">
        <v>1600000</v>
      </c>
      <c r="G9" s="317">
        <v>0</v>
      </c>
      <c r="H9" s="316">
        <v>14450000</v>
      </c>
      <c r="I9" s="318"/>
    </row>
    <row r="10" spans="1:10" x14ac:dyDescent="0.2">
      <c r="A10" s="314" t="s">
        <v>5862</v>
      </c>
      <c r="B10" s="315" t="s">
        <v>5863</v>
      </c>
      <c r="C10" s="317">
        <v>0</v>
      </c>
      <c r="D10" s="317">
        <v>0</v>
      </c>
      <c r="E10" s="317">
        <v>0</v>
      </c>
      <c r="F10" s="316">
        <v>250000000</v>
      </c>
      <c r="G10" s="317">
        <v>0</v>
      </c>
      <c r="H10" s="316">
        <v>250000000</v>
      </c>
      <c r="I10" s="318"/>
    </row>
    <row r="11" spans="1:10" ht="21" x14ac:dyDescent="0.2">
      <c r="A11" s="314" t="s">
        <v>4450</v>
      </c>
      <c r="B11" s="315" t="s">
        <v>4250</v>
      </c>
      <c r="C11" s="317">
        <v>0</v>
      </c>
      <c r="D11" s="316">
        <v>24000000</v>
      </c>
      <c r="E11" s="317">
        <v>0</v>
      </c>
      <c r="F11" s="317">
        <v>0</v>
      </c>
      <c r="G11" s="317">
        <v>0</v>
      </c>
      <c r="H11" s="316">
        <v>24000000</v>
      </c>
      <c r="I11" s="318"/>
    </row>
    <row r="12" spans="1:10" x14ac:dyDescent="0.2">
      <c r="A12" s="314" t="s">
        <v>4453</v>
      </c>
      <c r="B12" s="315" t="s">
        <v>4253</v>
      </c>
      <c r="C12" s="316">
        <v>98911965.109999999</v>
      </c>
      <c r="D12" s="316">
        <v>11000000</v>
      </c>
      <c r="E12" s="316">
        <v>244000000</v>
      </c>
      <c r="F12" s="316">
        <v>830000000</v>
      </c>
      <c r="G12" s="317">
        <v>0</v>
      </c>
      <c r="H12" s="316">
        <v>1183911965.1099999</v>
      </c>
      <c r="I12" s="318"/>
    </row>
    <row r="13" spans="1:10" x14ac:dyDescent="0.2">
      <c r="A13" s="314" t="s">
        <v>4454</v>
      </c>
      <c r="B13" s="315" t="s">
        <v>4254</v>
      </c>
      <c r="C13" s="316">
        <v>1191760552.75</v>
      </c>
      <c r="D13" s="316">
        <v>9262500</v>
      </c>
      <c r="E13" s="316">
        <v>754000000</v>
      </c>
      <c r="F13" s="317">
        <v>0</v>
      </c>
      <c r="G13" s="317">
        <v>0</v>
      </c>
      <c r="H13" s="316">
        <v>1955023052.75</v>
      </c>
      <c r="I13" s="318"/>
    </row>
    <row r="14" spans="1:10" x14ac:dyDescent="0.2">
      <c r="A14" s="314" t="s">
        <v>4455</v>
      </c>
      <c r="B14" s="315" t="s">
        <v>4255</v>
      </c>
      <c r="C14" s="316">
        <v>66287202.299999997</v>
      </c>
      <c r="D14" s="316">
        <v>12658750</v>
      </c>
      <c r="E14" s="316">
        <v>25000000</v>
      </c>
      <c r="F14" s="316">
        <v>6000000</v>
      </c>
      <c r="G14" s="317">
        <v>0</v>
      </c>
      <c r="H14" s="316">
        <v>109945952.3</v>
      </c>
      <c r="I14" s="318"/>
    </row>
    <row r="15" spans="1:10" x14ac:dyDescent="0.2">
      <c r="A15" s="314" t="s">
        <v>4456</v>
      </c>
      <c r="B15" s="315" t="s">
        <v>4257</v>
      </c>
      <c r="C15" s="316">
        <v>11071787.76</v>
      </c>
      <c r="D15" s="316">
        <v>11400000</v>
      </c>
      <c r="E15" s="316">
        <v>15000000</v>
      </c>
      <c r="F15" s="316">
        <v>16000000</v>
      </c>
      <c r="G15" s="317">
        <v>0</v>
      </c>
      <c r="H15" s="316">
        <v>53471787.759999998</v>
      </c>
      <c r="I15" s="318"/>
    </row>
    <row r="16" spans="1:10" x14ac:dyDescent="0.2">
      <c r="A16" s="314" t="s">
        <v>4457</v>
      </c>
      <c r="B16" s="315" t="s">
        <v>4258</v>
      </c>
      <c r="C16" s="316">
        <v>19019373.780000001</v>
      </c>
      <c r="D16" s="316">
        <v>11700000</v>
      </c>
      <c r="E16" s="316">
        <v>35000000</v>
      </c>
      <c r="F16" s="316">
        <v>65000000</v>
      </c>
      <c r="G16" s="317">
        <v>0</v>
      </c>
      <c r="H16" s="316">
        <v>130719373.78</v>
      </c>
      <c r="I16" s="318"/>
    </row>
    <row r="17" spans="1:9" ht="21" x14ac:dyDescent="0.2">
      <c r="A17" s="314" t="s">
        <v>4460</v>
      </c>
      <c r="B17" s="315" t="s">
        <v>4262</v>
      </c>
      <c r="C17" s="316">
        <v>25474483.850000001</v>
      </c>
      <c r="D17" s="316">
        <v>15000000</v>
      </c>
      <c r="E17" s="316">
        <v>10000000</v>
      </c>
      <c r="F17" s="316">
        <v>10000000</v>
      </c>
      <c r="G17" s="317">
        <v>0</v>
      </c>
      <c r="H17" s="316">
        <v>60474483.850000001</v>
      </c>
      <c r="I17" s="318"/>
    </row>
    <row r="18" spans="1:9" x14ac:dyDescent="0.2">
      <c r="A18" s="314" t="s">
        <v>4462</v>
      </c>
      <c r="B18" s="315" t="s">
        <v>4264</v>
      </c>
      <c r="C18" s="316">
        <v>26749212.219999999</v>
      </c>
      <c r="D18" s="316">
        <v>11400000</v>
      </c>
      <c r="E18" s="316">
        <v>94000000</v>
      </c>
      <c r="F18" s="316">
        <v>15000000</v>
      </c>
      <c r="G18" s="317">
        <v>0</v>
      </c>
      <c r="H18" s="316">
        <v>147149212.22</v>
      </c>
      <c r="I18" s="318"/>
    </row>
    <row r="19" spans="1:9" x14ac:dyDescent="0.2">
      <c r="A19" s="314" t="s">
        <v>4463</v>
      </c>
      <c r="B19" s="315" t="s">
        <v>4265</v>
      </c>
      <c r="C19" s="317">
        <v>0</v>
      </c>
      <c r="D19" s="316">
        <v>3396250</v>
      </c>
      <c r="E19" s="316">
        <v>39180000</v>
      </c>
      <c r="F19" s="316">
        <v>16000000</v>
      </c>
      <c r="G19" s="317">
        <v>0</v>
      </c>
      <c r="H19" s="316">
        <v>58576250</v>
      </c>
      <c r="I19" s="318"/>
    </row>
    <row r="20" spans="1:9" x14ac:dyDescent="0.2">
      <c r="A20" s="314" t="s">
        <v>4464</v>
      </c>
      <c r="B20" s="315" t="s">
        <v>4266</v>
      </c>
      <c r="C20" s="317">
        <v>0</v>
      </c>
      <c r="D20" s="316">
        <v>8550000</v>
      </c>
      <c r="E20" s="316">
        <v>40100000</v>
      </c>
      <c r="F20" s="316">
        <v>3000000</v>
      </c>
      <c r="G20" s="317">
        <v>0</v>
      </c>
      <c r="H20" s="316">
        <v>51650000</v>
      </c>
      <c r="I20" s="318"/>
    </row>
    <row r="21" spans="1:9" ht="21" x14ac:dyDescent="0.2">
      <c r="A21" s="314" t="s">
        <v>4465</v>
      </c>
      <c r="B21" s="315" t="s">
        <v>4267</v>
      </c>
      <c r="C21" s="316">
        <v>42921047.270000003</v>
      </c>
      <c r="D21" s="316">
        <v>12350000</v>
      </c>
      <c r="E21" s="316">
        <v>10000000</v>
      </c>
      <c r="F21" s="316">
        <v>20000000</v>
      </c>
      <c r="G21" s="317">
        <v>0</v>
      </c>
      <c r="H21" s="316">
        <v>85271047.269999996</v>
      </c>
      <c r="I21" s="318"/>
    </row>
    <row r="22" spans="1:9" ht="21" x14ac:dyDescent="0.2">
      <c r="A22" s="314" t="s">
        <v>4607</v>
      </c>
      <c r="B22" s="315" t="s">
        <v>4398</v>
      </c>
      <c r="C22" s="317">
        <v>0</v>
      </c>
      <c r="D22" s="316">
        <v>10000000</v>
      </c>
      <c r="E22" s="316">
        <v>20000000</v>
      </c>
      <c r="F22" s="316">
        <v>2000000</v>
      </c>
      <c r="G22" s="317">
        <v>0</v>
      </c>
      <c r="H22" s="316">
        <v>32000000</v>
      </c>
      <c r="I22" s="318"/>
    </row>
    <row r="23" spans="1:9" x14ac:dyDescent="0.2">
      <c r="A23" s="314" t="s">
        <v>5865</v>
      </c>
      <c r="B23" s="315" t="s">
        <v>5866</v>
      </c>
      <c r="C23" s="316">
        <v>981061279.46000004</v>
      </c>
      <c r="D23" s="317">
        <v>0</v>
      </c>
      <c r="E23" s="317">
        <v>0</v>
      </c>
      <c r="F23" s="317">
        <v>0</v>
      </c>
      <c r="G23" s="317">
        <v>0</v>
      </c>
      <c r="H23" s="316">
        <v>981061279.46000004</v>
      </c>
      <c r="I23" s="318"/>
    </row>
    <row r="24" spans="1:9" ht="21" x14ac:dyDescent="0.2">
      <c r="A24" s="314" t="s">
        <v>4468</v>
      </c>
      <c r="B24" s="315" t="s">
        <v>4271</v>
      </c>
      <c r="C24" s="317">
        <v>0</v>
      </c>
      <c r="D24" s="316">
        <v>12000000</v>
      </c>
      <c r="E24" s="316">
        <v>17100000</v>
      </c>
      <c r="F24" s="316">
        <v>1468800000</v>
      </c>
      <c r="G24" s="317">
        <v>0</v>
      </c>
      <c r="H24" s="316">
        <v>1497900000</v>
      </c>
      <c r="I24" s="318"/>
    </row>
    <row r="25" spans="1:9" x14ac:dyDescent="0.2">
      <c r="A25" s="314" t="s">
        <v>4469</v>
      </c>
      <c r="B25" s="315" t="s">
        <v>4272</v>
      </c>
      <c r="C25" s="316">
        <v>403752645.51999998</v>
      </c>
      <c r="D25" s="316">
        <v>1200000000</v>
      </c>
      <c r="E25" s="316">
        <v>1955500000</v>
      </c>
      <c r="F25" s="316">
        <v>850000000</v>
      </c>
      <c r="G25" s="317">
        <v>0</v>
      </c>
      <c r="H25" s="316">
        <v>4409252645.5200005</v>
      </c>
      <c r="I25" s="318"/>
    </row>
    <row r="26" spans="1:9" x14ac:dyDescent="0.2">
      <c r="A26" s="314" t="s">
        <v>4470</v>
      </c>
      <c r="B26" s="315" t="s">
        <v>4273</v>
      </c>
      <c r="C26" s="316">
        <v>28342357.16</v>
      </c>
      <c r="D26" s="316">
        <v>28658000</v>
      </c>
      <c r="E26" s="316">
        <v>18000000</v>
      </c>
      <c r="F26" s="316">
        <v>12300000</v>
      </c>
      <c r="G26" s="317">
        <v>0</v>
      </c>
      <c r="H26" s="316">
        <v>87300357.159999996</v>
      </c>
      <c r="I26" s="318"/>
    </row>
    <row r="27" spans="1:9" x14ac:dyDescent="0.2">
      <c r="A27" s="314" t="s">
        <v>4471</v>
      </c>
      <c r="B27" s="315" t="s">
        <v>4274</v>
      </c>
      <c r="C27" s="317">
        <v>0</v>
      </c>
      <c r="D27" s="316">
        <v>3900000</v>
      </c>
      <c r="E27" s="317">
        <v>0</v>
      </c>
      <c r="F27" s="317">
        <v>0</v>
      </c>
      <c r="G27" s="317">
        <v>0</v>
      </c>
      <c r="H27" s="316">
        <v>3900000</v>
      </c>
      <c r="I27" s="318"/>
    </row>
    <row r="28" spans="1:9" x14ac:dyDescent="0.2">
      <c r="A28" s="314" t="s">
        <v>4472</v>
      </c>
      <c r="B28" s="315" t="s">
        <v>4275</v>
      </c>
      <c r="C28" s="317">
        <v>0</v>
      </c>
      <c r="D28" s="316">
        <v>100600000</v>
      </c>
      <c r="E28" s="317">
        <v>0</v>
      </c>
      <c r="F28" s="317">
        <v>0</v>
      </c>
      <c r="G28" s="317">
        <v>0</v>
      </c>
      <c r="H28" s="316">
        <v>100600000</v>
      </c>
      <c r="I28" s="318"/>
    </row>
    <row r="29" spans="1:9" x14ac:dyDescent="0.2">
      <c r="A29" s="314" t="s">
        <v>4473</v>
      </c>
      <c r="B29" s="315" t="s">
        <v>4276</v>
      </c>
      <c r="C29" s="317">
        <v>0</v>
      </c>
      <c r="D29" s="316">
        <v>80210750</v>
      </c>
      <c r="E29" s="317">
        <v>0</v>
      </c>
      <c r="F29" s="317">
        <v>0</v>
      </c>
      <c r="G29" s="317">
        <v>0</v>
      </c>
      <c r="H29" s="316">
        <v>80210750</v>
      </c>
      <c r="I29" s="318"/>
    </row>
    <row r="30" spans="1:9" x14ac:dyDescent="0.2">
      <c r="A30" s="314" t="s">
        <v>4474</v>
      </c>
      <c r="B30" s="315" t="s">
        <v>4277</v>
      </c>
      <c r="C30" s="316">
        <v>234615616.11000001</v>
      </c>
      <c r="D30" s="316">
        <v>18000000</v>
      </c>
      <c r="E30" s="316">
        <v>530000000</v>
      </c>
      <c r="F30" s="316">
        <v>124000000</v>
      </c>
      <c r="G30" s="317">
        <v>0</v>
      </c>
      <c r="H30" s="316">
        <v>906615616.11000001</v>
      </c>
      <c r="I30" s="318"/>
    </row>
    <row r="31" spans="1:9" x14ac:dyDescent="0.2">
      <c r="A31" s="314" t="s">
        <v>4654</v>
      </c>
      <c r="B31" s="315" t="s">
        <v>4638</v>
      </c>
      <c r="C31" s="316">
        <v>203144800.84999999</v>
      </c>
      <c r="D31" s="317">
        <v>0</v>
      </c>
      <c r="E31" s="317">
        <v>0</v>
      </c>
      <c r="F31" s="316">
        <v>183000000</v>
      </c>
      <c r="G31" s="316">
        <v>53400000</v>
      </c>
      <c r="H31" s="316">
        <v>439544800.85000002</v>
      </c>
      <c r="I31" s="318"/>
    </row>
    <row r="32" spans="1:9" x14ac:dyDescent="0.2">
      <c r="A32" s="314" t="s">
        <v>4475</v>
      </c>
      <c r="B32" s="315" t="s">
        <v>4278</v>
      </c>
      <c r="C32" s="316">
        <v>55657950.219999999</v>
      </c>
      <c r="D32" s="316">
        <v>5700000</v>
      </c>
      <c r="E32" s="317">
        <v>0</v>
      </c>
      <c r="F32" s="316">
        <v>80000000</v>
      </c>
      <c r="G32" s="317">
        <v>0</v>
      </c>
      <c r="H32" s="316">
        <v>141357950.22</v>
      </c>
      <c r="I32" s="318"/>
    </row>
    <row r="33" spans="1:9" x14ac:dyDescent="0.2">
      <c r="A33" s="314" t="s">
        <v>4655</v>
      </c>
      <c r="B33" s="315" t="s">
        <v>4639</v>
      </c>
      <c r="C33" s="317">
        <v>0</v>
      </c>
      <c r="D33" s="317">
        <v>0</v>
      </c>
      <c r="E33" s="317">
        <v>0</v>
      </c>
      <c r="F33" s="316">
        <v>20000000</v>
      </c>
      <c r="G33" s="316">
        <v>122000000</v>
      </c>
      <c r="H33" s="316">
        <v>142000000</v>
      </c>
      <c r="I33" s="318"/>
    </row>
    <row r="34" spans="1:9" x14ac:dyDescent="0.2">
      <c r="A34" s="314" t="s">
        <v>4478</v>
      </c>
      <c r="B34" s="315" t="s">
        <v>4281</v>
      </c>
      <c r="C34" s="317">
        <v>0</v>
      </c>
      <c r="D34" s="316">
        <v>6175000</v>
      </c>
      <c r="E34" s="316">
        <v>10000000</v>
      </c>
      <c r="F34" s="316">
        <v>50000000</v>
      </c>
      <c r="G34" s="317">
        <v>0</v>
      </c>
      <c r="H34" s="316">
        <v>66175000</v>
      </c>
      <c r="I34" s="318"/>
    </row>
    <row r="35" spans="1:9" x14ac:dyDescent="0.2">
      <c r="A35" s="314" t="s">
        <v>4656</v>
      </c>
      <c r="B35" s="315" t="s">
        <v>4640</v>
      </c>
      <c r="C35" s="317">
        <v>0</v>
      </c>
      <c r="D35" s="317">
        <v>0</v>
      </c>
      <c r="E35" s="317">
        <v>0</v>
      </c>
      <c r="F35" s="317">
        <v>0</v>
      </c>
      <c r="G35" s="316">
        <v>2000000</v>
      </c>
      <c r="H35" s="316">
        <v>2000000</v>
      </c>
      <c r="I35" s="318"/>
    </row>
    <row r="36" spans="1:9" x14ac:dyDescent="0.2">
      <c r="A36" s="314" t="s">
        <v>4657</v>
      </c>
      <c r="B36" s="315" t="s">
        <v>4641</v>
      </c>
      <c r="C36" s="317">
        <v>0</v>
      </c>
      <c r="D36" s="317">
        <v>0</v>
      </c>
      <c r="E36" s="317">
        <v>0</v>
      </c>
      <c r="F36" s="317">
        <v>0</v>
      </c>
      <c r="G36" s="316">
        <v>3000000</v>
      </c>
      <c r="H36" s="316">
        <v>3000000</v>
      </c>
      <c r="I36" s="318"/>
    </row>
    <row r="37" spans="1:9" ht="21" x14ac:dyDescent="0.2">
      <c r="A37" s="314" t="s">
        <v>4615</v>
      </c>
      <c r="B37" s="315" t="s">
        <v>4402</v>
      </c>
      <c r="C37" s="317">
        <v>0</v>
      </c>
      <c r="D37" s="317">
        <v>0</v>
      </c>
      <c r="E37" s="317">
        <v>0</v>
      </c>
      <c r="F37" s="316">
        <v>350000000</v>
      </c>
      <c r="G37" s="316">
        <v>450000000</v>
      </c>
      <c r="H37" s="316">
        <v>800000000</v>
      </c>
      <c r="I37" s="318"/>
    </row>
    <row r="38" spans="1:9" x14ac:dyDescent="0.2">
      <c r="A38" s="314" t="s">
        <v>4479</v>
      </c>
      <c r="B38" s="315" t="s">
        <v>4282</v>
      </c>
      <c r="C38" s="317">
        <v>0</v>
      </c>
      <c r="D38" s="316">
        <v>4940000</v>
      </c>
      <c r="E38" s="317">
        <v>0</v>
      </c>
      <c r="F38" s="317">
        <v>0</v>
      </c>
      <c r="G38" s="317">
        <v>0</v>
      </c>
      <c r="H38" s="316">
        <v>4940000</v>
      </c>
      <c r="I38" s="318"/>
    </row>
    <row r="39" spans="1:9" x14ac:dyDescent="0.2">
      <c r="A39" s="314" t="s">
        <v>4480</v>
      </c>
      <c r="B39" s="315" t="s">
        <v>4283</v>
      </c>
      <c r="C39" s="317">
        <v>0</v>
      </c>
      <c r="D39" s="316">
        <v>48000000</v>
      </c>
      <c r="E39" s="317">
        <v>0</v>
      </c>
      <c r="F39" s="316">
        <v>9000000</v>
      </c>
      <c r="G39" s="317">
        <v>0</v>
      </c>
      <c r="H39" s="316">
        <v>57000000</v>
      </c>
      <c r="I39" s="318"/>
    </row>
    <row r="40" spans="1:9" x14ac:dyDescent="0.2">
      <c r="A40" s="314" t="s">
        <v>4658</v>
      </c>
      <c r="B40" s="315" t="s">
        <v>4642</v>
      </c>
      <c r="C40" s="317">
        <v>0</v>
      </c>
      <c r="D40" s="317">
        <v>0</v>
      </c>
      <c r="E40" s="317">
        <v>0</v>
      </c>
      <c r="F40" s="317">
        <v>0</v>
      </c>
      <c r="G40" s="316">
        <v>2500000</v>
      </c>
      <c r="H40" s="316">
        <v>2500000</v>
      </c>
      <c r="I40" s="318"/>
    </row>
    <row r="41" spans="1:9" x14ac:dyDescent="0.2">
      <c r="A41" s="314" t="s">
        <v>4481</v>
      </c>
      <c r="B41" s="315" t="s">
        <v>4284</v>
      </c>
      <c r="C41" s="317">
        <v>0</v>
      </c>
      <c r="D41" s="316">
        <v>2600000</v>
      </c>
      <c r="E41" s="317">
        <v>0</v>
      </c>
      <c r="F41" s="317">
        <v>0</v>
      </c>
      <c r="G41" s="317">
        <v>0</v>
      </c>
      <c r="H41" s="316">
        <v>2600000</v>
      </c>
      <c r="I41" s="318"/>
    </row>
    <row r="42" spans="1:9" x14ac:dyDescent="0.2">
      <c r="A42" s="314" t="s">
        <v>4482</v>
      </c>
      <c r="B42" s="315" t="s">
        <v>4285</v>
      </c>
      <c r="C42" s="317">
        <v>0</v>
      </c>
      <c r="D42" s="316">
        <v>12400000</v>
      </c>
      <c r="E42" s="316">
        <v>20000000</v>
      </c>
      <c r="F42" s="316">
        <v>40000000</v>
      </c>
      <c r="G42" s="317">
        <v>0</v>
      </c>
      <c r="H42" s="316">
        <v>72400000</v>
      </c>
      <c r="I42" s="318"/>
    </row>
    <row r="43" spans="1:9" x14ac:dyDescent="0.2">
      <c r="A43" s="314" t="s">
        <v>4483</v>
      </c>
      <c r="B43" s="315" t="s">
        <v>4286</v>
      </c>
      <c r="C43" s="316">
        <v>204533865.38</v>
      </c>
      <c r="D43" s="316">
        <v>42000000</v>
      </c>
      <c r="E43" s="316">
        <v>105250000</v>
      </c>
      <c r="F43" s="316">
        <v>8000000</v>
      </c>
      <c r="G43" s="317">
        <v>0</v>
      </c>
      <c r="H43" s="316">
        <v>359783865.38</v>
      </c>
      <c r="I43" s="318"/>
    </row>
    <row r="44" spans="1:9" ht="21" x14ac:dyDescent="0.2">
      <c r="A44" s="314" t="s">
        <v>4484</v>
      </c>
      <c r="B44" s="315" t="s">
        <v>4287</v>
      </c>
      <c r="C44" s="317">
        <v>0</v>
      </c>
      <c r="D44" s="316">
        <v>4000000</v>
      </c>
      <c r="E44" s="317">
        <v>0</v>
      </c>
      <c r="F44" s="317">
        <v>0</v>
      </c>
      <c r="G44" s="317">
        <v>0</v>
      </c>
      <c r="H44" s="316">
        <v>4000000</v>
      </c>
      <c r="I44" s="318"/>
    </row>
    <row r="45" spans="1:9" x14ac:dyDescent="0.2">
      <c r="A45" s="314" t="s">
        <v>4591</v>
      </c>
      <c r="B45" s="315" t="s">
        <v>4391</v>
      </c>
      <c r="C45" s="317">
        <v>0</v>
      </c>
      <c r="D45" s="316">
        <v>16000000</v>
      </c>
      <c r="E45" s="317">
        <v>0</v>
      </c>
      <c r="F45" s="317">
        <v>0</v>
      </c>
      <c r="G45" s="317">
        <v>0</v>
      </c>
      <c r="H45" s="316">
        <v>16000000</v>
      </c>
      <c r="I45" s="318"/>
    </row>
    <row r="46" spans="1:9" x14ac:dyDescent="0.2">
      <c r="A46" s="314" t="s">
        <v>4485</v>
      </c>
      <c r="B46" s="315" t="s">
        <v>4288</v>
      </c>
      <c r="C46" s="317">
        <v>0</v>
      </c>
      <c r="D46" s="316">
        <v>30400000</v>
      </c>
      <c r="E46" s="316">
        <v>60000000</v>
      </c>
      <c r="F46" s="316">
        <v>5000000</v>
      </c>
      <c r="G46" s="317">
        <v>0</v>
      </c>
      <c r="H46" s="316">
        <v>95400000</v>
      </c>
      <c r="I46" s="318"/>
    </row>
    <row r="47" spans="1:9" x14ac:dyDescent="0.2">
      <c r="A47" s="314" t="s">
        <v>4489</v>
      </c>
      <c r="B47" s="315" t="s">
        <v>4292</v>
      </c>
      <c r="C47" s="316">
        <v>119782191.54000001</v>
      </c>
      <c r="D47" s="316">
        <v>24000000</v>
      </c>
      <c r="E47" s="316">
        <v>18000000</v>
      </c>
      <c r="F47" s="316">
        <v>20000000</v>
      </c>
      <c r="G47" s="317">
        <v>0</v>
      </c>
      <c r="H47" s="316">
        <v>181782191.53999999</v>
      </c>
      <c r="I47" s="318"/>
    </row>
    <row r="48" spans="1:9" ht="21" x14ac:dyDescent="0.2">
      <c r="A48" s="314" t="s">
        <v>4490</v>
      </c>
      <c r="B48" s="315" t="s">
        <v>4293</v>
      </c>
      <c r="C48" s="316">
        <v>87670476.959999993</v>
      </c>
      <c r="D48" s="316">
        <v>18525000</v>
      </c>
      <c r="E48" s="316">
        <v>7200000</v>
      </c>
      <c r="F48" s="316">
        <v>20000000</v>
      </c>
      <c r="G48" s="317">
        <v>0</v>
      </c>
      <c r="H48" s="316">
        <v>133395476.95999999</v>
      </c>
      <c r="I48" s="318"/>
    </row>
    <row r="49" spans="1:9" ht="21" x14ac:dyDescent="0.2">
      <c r="A49" s="314" t="s">
        <v>4492</v>
      </c>
      <c r="B49" s="315" t="s">
        <v>4295</v>
      </c>
      <c r="C49" s="317">
        <v>0</v>
      </c>
      <c r="D49" s="316">
        <v>4446000</v>
      </c>
      <c r="E49" s="317">
        <v>0</v>
      </c>
      <c r="F49" s="317">
        <v>0</v>
      </c>
      <c r="G49" s="317">
        <v>0</v>
      </c>
      <c r="H49" s="316">
        <v>4446000</v>
      </c>
      <c r="I49" s="318"/>
    </row>
    <row r="50" spans="1:9" ht="21" x14ac:dyDescent="0.2">
      <c r="A50" s="314" t="s">
        <v>5851</v>
      </c>
      <c r="B50" s="315" t="s">
        <v>4376</v>
      </c>
      <c r="C50" s="316">
        <v>68344724.579999998</v>
      </c>
      <c r="D50" s="316">
        <v>12825000</v>
      </c>
      <c r="E50" s="316">
        <v>18850000</v>
      </c>
      <c r="F50" s="316">
        <v>6000000</v>
      </c>
      <c r="G50" s="316">
        <v>2330470016.1199999</v>
      </c>
      <c r="H50" s="316">
        <v>2436489740.6999998</v>
      </c>
      <c r="I50" s="318"/>
    </row>
    <row r="51" spans="1:9" x14ac:dyDescent="0.2">
      <c r="A51" s="314" t="s">
        <v>5852</v>
      </c>
      <c r="B51" s="315" t="s">
        <v>4377</v>
      </c>
      <c r="C51" s="317">
        <v>0</v>
      </c>
      <c r="D51" s="316">
        <v>3500000</v>
      </c>
      <c r="E51" s="317">
        <v>0</v>
      </c>
      <c r="F51" s="316">
        <v>5000000</v>
      </c>
      <c r="G51" s="317">
        <v>0</v>
      </c>
      <c r="H51" s="316">
        <v>8500000</v>
      </c>
      <c r="I51" s="318"/>
    </row>
    <row r="52" spans="1:9" x14ac:dyDescent="0.2">
      <c r="A52" s="317" t="s">
        <v>5891</v>
      </c>
      <c r="B52" s="317"/>
      <c r="C52" s="319">
        <v>4165121484.0799999</v>
      </c>
      <c r="D52" s="319">
        <v>2524420250</v>
      </c>
      <c r="E52" s="319">
        <v>5386630000</v>
      </c>
      <c r="F52" s="319">
        <v>4635700000</v>
      </c>
      <c r="G52" s="319">
        <v>2963370016.1199999</v>
      </c>
      <c r="H52" s="319">
        <v>19675241750.200001</v>
      </c>
      <c r="I52" s="320">
        <v>0.113</v>
      </c>
    </row>
    <row r="53" spans="1:9" ht="14.45" customHeight="1" x14ac:dyDescent="0.2">
      <c r="A53" s="312"/>
      <c r="B53" s="313" t="s">
        <v>5892</v>
      </c>
      <c r="C53" s="313"/>
      <c r="D53" s="313"/>
      <c r="E53" s="313"/>
      <c r="F53" s="313"/>
      <c r="G53" s="313"/>
      <c r="H53" s="313"/>
      <c r="I53" s="313"/>
    </row>
    <row r="54" spans="1:9" x14ac:dyDescent="0.2">
      <c r="A54" s="314" t="s">
        <v>4578</v>
      </c>
      <c r="B54" s="315" t="s">
        <v>4383</v>
      </c>
      <c r="C54" s="316">
        <v>452336117.89999998</v>
      </c>
      <c r="D54" s="316">
        <v>17100000</v>
      </c>
      <c r="E54" s="316">
        <v>15000000</v>
      </c>
      <c r="F54" s="316">
        <v>2594700000</v>
      </c>
      <c r="G54" s="317">
        <v>0</v>
      </c>
      <c r="H54" s="316">
        <v>3079136117.9000001</v>
      </c>
      <c r="I54" s="318"/>
    </row>
    <row r="55" spans="1:9" ht="21" x14ac:dyDescent="0.2">
      <c r="A55" s="314" t="s">
        <v>4613</v>
      </c>
      <c r="B55" s="315" t="s">
        <v>4401</v>
      </c>
      <c r="C55" s="317">
        <v>0</v>
      </c>
      <c r="D55" s="316">
        <v>2375000</v>
      </c>
      <c r="E55" s="317">
        <v>0</v>
      </c>
      <c r="F55" s="317">
        <v>0</v>
      </c>
      <c r="G55" s="317">
        <v>0</v>
      </c>
      <c r="H55" s="316">
        <v>2375000</v>
      </c>
      <c r="I55" s="318"/>
    </row>
    <row r="56" spans="1:9" x14ac:dyDescent="0.2">
      <c r="A56" s="314" t="s">
        <v>4493</v>
      </c>
      <c r="B56" s="315" t="s">
        <v>4296</v>
      </c>
      <c r="C56" s="317">
        <v>0</v>
      </c>
      <c r="D56" s="316">
        <v>950000</v>
      </c>
      <c r="E56" s="317">
        <v>0</v>
      </c>
      <c r="F56" s="317">
        <v>0</v>
      </c>
      <c r="G56" s="317">
        <v>0</v>
      </c>
      <c r="H56" s="316">
        <v>950000</v>
      </c>
      <c r="I56" s="318"/>
    </row>
    <row r="57" spans="1:9" x14ac:dyDescent="0.2">
      <c r="A57" s="314" t="s">
        <v>4494</v>
      </c>
      <c r="B57" s="315" t="s">
        <v>4297</v>
      </c>
      <c r="C57" s="316">
        <v>261736171.22</v>
      </c>
      <c r="D57" s="316">
        <v>4631250</v>
      </c>
      <c r="E57" s="316">
        <v>4500000</v>
      </c>
      <c r="F57" s="316">
        <v>80000000</v>
      </c>
      <c r="G57" s="317">
        <v>0</v>
      </c>
      <c r="H57" s="316">
        <v>350867421.22000003</v>
      </c>
      <c r="I57" s="318"/>
    </row>
    <row r="58" spans="1:9" x14ac:dyDescent="0.2">
      <c r="A58" s="314" t="s">
        <v>4495</v>
      </c>
      <c r="B58" s="315" t="s">
        <v>4298</v>
      </c>
      <c r="C58" s="317">
        <v>0</v>
      </c>
      <c r="D58" s="316">
        <v>8550000</v>
      </c>
      <c r="E58" s="317">
        <v>0</v>
      </c>
      <c r="F58" s="317">
        <v>0</v>
      </c>
      <c r="G58" s="317">
        <v>0</v>
      </c>
      <c r="H58" s="316">
        <v>8550000</v>
      </c>
      <c r="I58" s="318"/>
    </row>
    <row r="59" spans="1:9" x14ac:dyDescent="0.2">
      <c r="A59" s="314" t="s">
        <v>4496</v>
      </c>
      <c r="B59" s="315" t="s">
        <v>4299</v>
      </c>
      <c r="C59" s="316">
        <v>58185257.219999999</v>
      </c>
      <c r="D59" s="316">
        <v>3500000</v>
      </c>
      <c r="E59" s="317">
        <v>0</v>
      </c>
      <c r="F59" s="316">
        <v>25000000</v>
      </c>
      <c r="G59" s="317">
        <v>0</v>
      </c>
      <c r="H59" s="316">
        <v>86685257.219999999</v>
      </c>
      <c r="I59" s="318"/>
    </row>
    <row r="60" spans="1:9" ht="21" x14ac:dyDescent="0.2">
      <c r="A60" s="314" t="s">
        <v>4498</v>
      </c>
      <c r="B60" s="315" t="s">
        <v>4301</v>
      </c>
      <c r="C60" s="317">
        <v>0</v>
      </c>
      <c r="D60" s="316">
        <v>3396250</v>
      </c>
      <c r="E60" s="317">
        <v>0</v>
      </c>
      <c r="F60" s="316">
        <v>9000000</v>
      </c>
      <c r="G60" s="317">
        <v>0</v>
      </c>
      <c r="H60" s="316">
        <v>12396250</v>
      </c>
      <c r="I60" s="318"/>
    </row>
    <row r="61" spans="1:9" x14ac:dyDescent="0.2">
      <c r="A61" s="314" t="s">
        <v>4499</v>
      </c>
      <c r="B61" s="315" t="s">
        <v>4302</v>
      </c>
      <c r="C61" s="317">
        <v>0</v>
      </c>
      <c r="D61" s="316">
        <v>4940000</v>
      </c>
      <c r="E61" s="317">
        <v>0</v>
      </c>
      <c r="F61" s="316">
        <v>350000000</v>
      </c>
      <c r="G61" s="317">
        <v>0</v>
      </c>
      <c r="H61" s="316">
        <v>354940000</v>
      </c>
      <c r="I61" s="318"/>
    </row>
    <row r="62" spans="1:9" ht="21" x14ac:dyDescent="0.2">
      <c r="A62" s="314" t="s">
        <v>5856</v>
      </c>
      <c r="B62" s="315" t="s">
        <v>4256</v>
      </c>
      <c r="C62" s="317">
        <v>0</v>
      </c>
      <c r="D62" s="316">
        <v>3705000</v>
      </c>
      <c r="E62" s="317">
        <v>0</v>
      </c>
      <c r="F62" s="316">
        <v>1660306813</v>
      </c>
      <c r="G62" s="317">
        <v>0</v>
      </c>
      <c r="H62" s="316">
        <v>1664011813</v>
      </c>
      <c r="I62" s="318"/>
    </row>
    <row r="63" spans="1:9" x14ac:dyDescent="0.2">
      <c r="A63" s="314" t="s">
        <v>4500</v>
      </c>
      <c r="B63" s="315" t="s">
        <v>4303</v>
      </c>
      <c r="C63" s="316">
        <v>188165890.18000001</v>
      </c>
      <c r="D63" s="316">
        <v>150000000</v>
      </c>
      <c r="E63" s="316">
        <v>3523000000</v>
      </c>
      <c r="F63" s="316">
        <v>1499766709.1099999</v>
      </c>
      <c r="G63" s="316">
        <v>10915880000</v>
      </c>
      <c r="H63" s="316">
        <v>16276812599.290001</v>
      </c>
      <c r="I63" s="318"/>
    </row>
    <row r="64" spans="1:9" x14ac:dyDescent="0.2">
      <c r="A64" s="314" t="s">
        <v>4501</v>
      </c>
      <c r="B64" s="315" t="s">
        <v>4304</v>
      </c>
      <c r="C64" s="317">
        <v>0</v>
      </c>
      <c r="D64" s="316">
        <v>24000000</v>
      </c>
      <c r="E64" s="317">
        <v>0</v>
      </c>
      <c r="F64" s="317">
        <v>0</v>
      </c>
      <c r="G64" s="317">
        <v>0</v>
      </c>
      <c r="H64" s="316">
        <v>24000000</v>
      </c>
      <c r="I64" s="318"/>
    </row>
    <row r="65" spans="1:9" x14ac:dyDescent="0.2">
      <c r="A65" s="314" t="s">
        <v>4601</v>
      </c>
      <c r="B65" s="315" t="s">
        <v>4395</v>
      </c>
      <c r="C65" s="317">
        <v>0</v>
      </c>
      <c r="D65" s="316">
        <v>12000000</v>
      </c>
      <c r="E65" s="317">
        <v>0</v>
      </c>
      <c r="F65" s="317">
        <v>0</v>
      </c>
      <c r="G65" s="317">
        <v>0</v>
      </c>
      <c r="H65" s="316">
        <v>12000000</v>
      </c>
      <c r="I65" s="318"/>
    </row>
    <row r="66" spans="1:9" ht="21" x14ac:dyDescent="0.2">
      <c r="A66" s="314" t="s">
        <v>4621</v>
      </c>
      <c r="B66" s="315" t="s">
        <v>4405</v>
      </c>
      <c r="C66" s="317">
        <v>0</v>
      </c>
      <c r="D66" s="316">
        <v>12000000</v>
      </c>
      <c r="E66" s="317">
        <v>0</v>
      </c>
      <c r="F66" s="317">
        <v>0</v>
      </c>
      <c r="G66" s="317">
        <v>0</v>
      </c>
      <c r="H66" s="316">
        <v>12000000</v>
      </c>
      <c r="I66" s="318"/>
    </row>
    <row r="67" spans="1:9" x14ac:dyDescent="0.2">
      <c r="A67" s="314" t="s">
        <v>4502</v>
      </c>
      <c r="B67" s="315" t="s">
        <v>4305</v>
      </c>
      <c r="C67" s="317">
        <v>0</v>
      </c>
      <c r="D67" s="316">
        <v>24000000</v>
      </c>
      <c r="E67" s="316">
        <v>20000000</v>
      </c>
      <c r="F67" s="316">
        <v>17000000</v>
      </c>
      <c r="G67" s="316">
        <v>13632855034.700001</v>
      </c>
      <c r="H67" s="316">
        <v>13693855034.700001</v>
      </c>
      <c r="I67" s="318"/>
    </row>
    <row r="68" spans="1:9" x14ac:dyDescent="0.2">
      <c r="A68" s="314" t="s">
        <v>4503</v>
      </c>
      <c r="B68" s="315" t="s">
        <v>4306</v>
      </c>
      <c r="C68" s="316">
        <v>181500000</v>
      </c>
      <c r="D68" s="316">
        <v>140000000</v>
      </c>
      <c r="E68" s="316">
        <v>125000000</v>
      </c>
      <c r="F68" s="316">
        <v>340000000</v>
      </c>
      <c r="G68" s="317">
        <v>0</v>
      </c>
      <c r="H68" s="316">
        <v>786500000</v>
      </c>
      <c r="I68" s="318"/>
    </row>
    <row r="69" spans="1:9" x14ac:dyDescent="0.2">
      <c r="A69" s="314" t="s">
        <v>4609</v>
      </c>
      <c r="B69" s="315" t="s">
        <v>4399</v>
      </c>
      <c r="C69" s="317">
        <v>0</v>
      </c>
      <c r="D69" s="316">
        <v>37050000</v>
      </c>
      <c r="E69" s="317">
        <v>0</v>
      </c>
      <c r="F69" s="317">
        <v>0</v>
      </c>
      <c r="G69" s="317">
        <v>0</v>
      </c>
      <c r="H69" s="316">
        <v>37050000</v>
      </c>
      <c r="I69" s="318"/>
    </row>
    <row r="70" spans="1:9" x14ac:dyDescent="0.2">
      <c r="A70" s="314" t="s">
        <v>4504</v>
      </c>
      <c r="B70" s="315" t="s">
        <v>4307</v>
      </c>
      <c r="C70" s="317">
        <v>0</v>
      </c>
      <c r="D70" s="317">
        <v>0</v>
      </c>
      <c r="E70" s="317">
        <v>0</v>
      </c>
      <c r="F70" s="317">
        <v>0</v>
      </c>
      <c r="G70" s="316">
        <v>5276607239.0500002</v>
      </c>
      <c r="H70" s="316">
        <v>5276607239.0500002</v>
      </c>
      <c r="I70" s="318"/>
    </row>
    <row r="71" spans="1:9" x14ac:dyDescent="0.2">
      <c r="A71" s="314" t="s">
        <v>5854</v>
      </c>
      <c r="B71" s="315" t="s">
        <v>4268</v>
      </c>
      <c r="C71" s="317">
        <v>0</v>
      </c>
      <c r="D71" s="316">
        <v>9262500</v>
      </c>
      <c r="E71" s="317">
        <v>0</v>
      </c>
      <c r="F71" s="316">
        <v>5000000</v>
      </c>
      <c r="G71" s="317">
        <v>0</v>
      </c>
      <c r="H71" s="316">
        <v>14262500</v>
      </c>
      <c r="I71" s="318"/>
    </row>
    <row r="72" spans="1:9" x14ac:dyDescent="0.2">
      <c r="A72" s="314" t="s">
        <v>5849</v>
      </c>
      <c r="B72" s="315" t="s">
        <v>4289</v>
      </c>
      <c r="C72" s="316">
        <v>242767428.28999999</v>
      </c>
      <c r="D72" s="316">
        <v>58000000</v>
      </c>
      <c r="E72" s="316">
        <v>27000000</v>
      </c>
      <c r="F72" s="316">
        <v>7000000</v>
      </c>
      <c r="G72" s="317">
        <v>0</v>
      </c>
      <c r="H72" s="316">
        <v>334767428.29000002</v>
      </c>
      <c r="I72" s="318"/>
    </row>
    <row r="73" spans="1:9" ht="21" x14ac:dyDescent="0.2">
      <c r="A73" s="314" t="s">
        <v>5850</v>
      </c>
      <c r="B73" s="315" t="s">
        <v>4291</v>
      </c>
      <c r="C73" s="316">
        <v>72517414.280000001</v>
      </c>
      <c r="D73" s="316">
        <v>15000000</v>
      </c>
      <c r="E73" s="316">
        <v>8000000</v>
      </c>
      <c r="F73" s="316">
        <v>5000000</v>
      </c>
      <c r="G73" s="317">
        <v>0</v>
      </c>
      <c r="H73" s="316">
        <v>100517414.28</v>
      </c>
      <c r="I73" s="318"/>
    </row>
    <row r="74" spans="1:9" ht="21" x14ac:dyDescent="0.2">
      <c r="A74" s="314" t="s">
        <v>4505</v>
      </c>
      <c r="B74" s="315" t="s">
        <v>4308</v>
      </c>
      <c r="C74" s="316">
        <v>271457005.01999998</v>
      </c>
      <c r="D74" s="316">
        <v>18525000</v>
      </c>
      <c r="E74" s="316">
        <v>15000000</v>
      </c>
      <c r="F74" s="316">
        <v>316400000</v>
      </c>
      <c r="G74" s="317">
        <v>0</v>
      </c>
      <c r="H74" s="316">
        <v>621382005.01999998</v>
      </c>
      <c r="I74" s="318"/>
    </row>
    <row r="75" spans="1:9" x14ac:dyDescent="0.2">
      <c r="A75" s="314" t="s">
        <v>4506</v>
      </c>
      <c r="B75" s="315" t="s">
        <v>4309</v>
      </c>
      <c r="C75" s="317">
        <v>0</v>
      </c>
      <c r="D75" s="316">
        <v>3800000</v>
      </c>
      <c r="E75" s="316">
        <v>1500000</v>
      </c>
      <c r="F75" s="316">
        <v>2000000</v>
      </c>
      <c r="G75" s="317">
        <v>0</v>
      </c>
      <c r="H75" s="316">
        <v>7300000</v>
      </c>
      <c r="I75" s="318"/>
    </row>
    <row r="76" spans="1:9" x14ac:dyDescent="0.2">
      <c r="A76" s="314" t="s">
        <v>4507</v>
      </c>
      <c r="B76" s="315" t="s">
        <v>4310</v>
      </c>
      <c r="C76" s="316">
        <v>56571305.600000001</v>
      </c>
      <c r="D76" s="316">
        <v>15437500</v>
      </c>
      <c r="E76" s="317">
        <v>0</v>
      </c>
      <c r="F76" s="316">
        <v>488000000</v>
      </c>
      <c r="G76" s="317">
        <v>0</v>
      </c>
      <c r="H76" s="316">
        <v>560008805.60000002</v>
      </c>
      <c r="I76" s="318"/>
    </row>
    <row r="77" spans="1:9" ht="21" x14ac:dyDescent="0.2">
      <c r="A77" s="314" t="s">
        <v>4623</v>
      </c>
      <c r="B77" s="315" t="s">
        <v>4406</v>
      </c>
      <c r="C77" s="317">
        <v>0</v>
      </c>
      <c r="D77" s="316">
        <v>24000000</v>
      </c>
      <c r="E77" s="317">
        <v>0</v>
      </c>
      <c r="F77" s="316">
        <v>1150000000</v>
      </c>
      <c r="G77" s="317">
        <v>0</v>
      </c>
      <c r="H77" s="316">
        <v>1174000000</v>
      </c>
      <c r="I77" s="318"/>
    </row>
    <row r="78" spans="1:9" ht="21" x14ac:dyDescent="0.2">
      <c r="A78" s="314" t="s">
        <v>6066</v>
      </c>
      <c r="B78" s="315" t="s">
        <v>4653</v>
      </c>
      <c r="C78" s="317">
        <v>0</v>
      </c>
      <c r="D78" s="317">
        <v>0</v>
      </c>
      <c r="E78" s="317">
        <v>0</v>
      </c>
      <c r="F78" s="316">
        <v>1000000000</v>
      </c>
      <c r="G78" s="316">
        <v>178000000</v>
      </c>
      <c r="H78" s="316">
        <v>1178000000</v>
      </c>
      <c r="I78" s="318"/>
    </row>
    <row r="79" spans="1:9" x14ac:dyDescent="0.2">
      <c r="A79" s="314" t="s">
        <v>4508</v>
      </c>
      <c r="B79" s="315" t="s">
        <v>4311</v>
      </c>
      <c r="C79" s="316">
        <v>89967422.030000001</v>
      </c>
      <c r="D79" s="316">
        <v>12000000</v>
      </c>
      <c r="E79" s="317">
        <v>0</v>
      </c>
      <c r="F79" s="316">
        <v>85000000</v>
      </c>
      <c r="G79" s="317">
        <v>0</v>
      </c>
      <c r="H79" s="316">
        <v>186967422.03</v>
      </c>
      <c r="I79" s="318"/>
    </row>
    <row r="80" spans="1:9" ht="21" x14ac:dyDescent="0.2">
      <c r="A80" s="314" t="s">
        <v>4579</v>
      </c>
      <c r="B80" s="315" t="s">
        <v>4384</v>
      </c>
      <c r="C80" s="317">
        <v>0</v>
      </c>
      <c r="D80" s="316">
        <v>5130000</v>
      </c>
      <c r="E80" s="317">
        <v>0</v>
      </c>
      <c r="F80" s="317">
        <v>0</v>
      </c>
      <c r="G80" s="317">
        <v>0</v>
      </c>
      <c r="H80" s="316">
        <v>5130000</v>
      </c>
      <c r="I80" s="318"/>
    </row>
    <row r="81" spans="1:9" x14ac:dyDescent="0.2">
      <c r="A81" s="314" t="s">
        <v>4587</v>
      </c>
      <c r="B81" s="315" t="s">
        <v>4389</v>
      </c>
      <c r="C81" s="316">
        <v>192811389.41</v>
      </c>
      <c r="D81" s="316">
        <v>17100000</v>
      </c>
      <c r="E81" s="316">
        <v>160700000</v>
      </c>
      <c r="F81" s="316">
        <v>290000000</v>
      </c>
      <c r="G81" s="317">
        <v>0</v>
      </c>
      <c r="H81" s="316">
        <v>660611389.40999997</v>
      </c>
      <c r="I81" s="318"/>
    </row>
    <row r="82" spans="1:9" ht="21" x14ac:dyDescent="0.2">
      <c r="A82" s="314" t="s">
        <v>4509</v>
      </c>
      <c r="B82" s="315" t="s">
        <v>4312</v>
      </c>
      <c r="C82" s="317">
        <v>0</v>
      </c>
      <c r="D82" s="316">
        <v>8000000</v>
      </c>
      <c r="E82" s="317">
        <v>0</v>
      </c>
      <c r="F82" s="317">
        <v>0</v>
      </c>
      <c r="G82" s="317">
        <v>0</v>
      </c>
      <c r="H82" s="316">
        <v>8000000</v>
      </c>
      <c r="I82" s="318"/>
    </row>
    <row r="83" spans="1:9" x14ac:dyDescent="0.2">
      <c r="A83" s="314" t="s">
        <v>4510</v>
      </c>
      <c r="B83" s="315" t="s">
        <v>4313</v>
      </c>
      <c r="C83" s="316">
        <v>167219277.46000001</v>
      </c>
      <c r="D83" s="316">
        <v>15000000</v>
      </c>
      <c r="E83" s="316">
        <v>375000000</v>
      </c>
      <c r="F83" s="316">
        <v>160000000</v>
      </c>
      <c r="G83" s="317">
        <v>0</v>
      </c>
      <c r="H83" s="316">
        <v>717219277.46000004</v>
      </c>
      <c r="I83" s="318"/>
    </row>
    <row r="84" spans="1:9" x14ac:dyDescent="0.2">
      <c r="A84" s="314" t="s">
        <v>4574</v>
      </c>
      <c r="B84" s="315" t="s">
        <v>4379</v>
      </c>
      <c r="C84" s="316">
        <v>609486330.15999997</v>
      </c>
      <c r="D84" s="316">
        <v>22705000</v>
      </c>
      <c r="E84" s="316">
        <v>67000000</v>
      </c>
      <c r="F84" s="316">
        <v>82400000</v>
      </c>
      <c r="G84" s="317">
        <v>0</v>
      </c>
      <c r="H84" s="316">
        <v>781591330.15999997</v>
      </c>
      <c r="I84" s="318"/>
    </row>
    <row r="85" spans="1:9" x14ac:dyDescent="0.2">
      <c r="A85" s="314" t="s">
        <v>4511</v>
      </c>
      <c r="B85" s="315" t="s">
        <v>4314</v>
      </c>
      <c r="C85" s="317">
        <v>0</v>
      </c>
      <c r="D85" s="316">
        <v>6175000</v>
      </c>
      <c r="E85" s="317">
        <v>0</v>
      </c>
      <c r="F85" s="316">
        <v>80000000</v>
      </c>
      <c r="G85" s="317">
        <v>0</v>
      </c>
      <c r="H85" s="316">
        <v>86175000</v>
      </c>
      <c r="I85" s="318"/>
    </row>
    <row r="86" spans="1:9" x14ac:dyDescent="0.2">
      <c r="A86" s="314" t="s">
        <v>4659</v>
      </c>
      <c r="B86" s="315" t="s">
        <v>4643</v>
      </c>
      <c r="C86" s="317">
        <v>0</v>
      </c>
      <c r="D86" s="317">
        <v>0</v>
      </c>
      <c r="E86" s="317">
        <v>0</v>
      </c>
      <c r="F86" s="317">
        <v>0</v>
      </c>
      <c r="G86" s="316">
        <v>6000000</v>
      </c>
      <c r="H86" s="316">
        <v>6000000</v>
      </c>
      <c r="I86" s="318"/>
    </row>
    <row r="87" spans="1:9" x14ac:dyDescent="0.2">
      <c r="A87" s="314" t="s">
        <v>4580</v>
      </c>
      <c r="B87" s="315" t="s">
        <v>4385</v>
      </c>
      <c r="C87" s="316">
        <v>404799226.13</v>
      </c>
      <c r="D87" s="316">
        <v>12350000</v>
      </c>
      <c r="E87" s="317">
        <v>0</v>
      </c>
      <c r="F87" s="316">
        <v>22081000000</v>
      </c>
      <c r="G87" s="317">
        <v>0</v>
      </c>
      <c r="H87" s="316">
        <v>22498149226.130001</v>
      </c>
      <c r="I87" s="318"/>
    </row>
    <row r="88" spans="1:9" x14ac:dyDescent="0.2">
      <c r="A88" s="314" t="s">
        <v>4660</v>
      </c>
      <c r="B88" s="315" t="s">
        <v>4644</v>
      </c>
      <c r="C88" s="317">
        <v>0</v>
      </c>
      <c r="D88" s="317">
        <v>0</v>
      </c>
      <c r="E88" s="317">
        <v>0</v>
      </c>
      <c r="F88" s="316">
        <v>100000000</v>
      </c>
      <c r="G88" s="316">
        <v>50000000</v>
      </c>
      <c r="H88" s="316">
        <v>150000000</v>
      </c>
      <c r="I88" s="318"/>
    </row>
    <row r="89" spans="1:9" ht="21" x14ac:dyDescent="0.2">
      <c r="A89" s="314" t="s">
        <v>4512</v>
      </c>
      <c r="B89" s="315" t="s">
        <v>4315</v>
      </c>
      <c r="C89" s="317">
        <v>0</v>
      </c>
      <c r="D89" s="316">
        <v>3705000</v>
      </c>
      <c r="E89" s="317">
        <v>0</v>
      </c>
      <c r="F89" s="316">
        <v>2000000000</v>
      </c>
      <c r="G89" s="317">
        <v>0</v>
      </c>
      <c r="H89" s="316">
        <v>2003705000</v>
      </c>
      <c r="I89" s="318"/>
    </row>
    <row r="90" spans="1:9" x14ac:dyDescent="0.2">
      <c r="A90" s="314" t="s">
        <v>4513</v>
      </c>
      <c r="B90" s="315" t="s">
        <v>4316</v>
      </c>
      <c r="C90" s="316">
        <v>143189564.36000001</v>
      </c>
      <c r="D90" s="316">
        <v>18000000</v>
      </c>
      <c r="E90" s="316">
        <v>45000000</v>
      </c>
      <c r="F90" s="316">
        <v>40000000</v>
      </c>
      <c r="G90" s="317">
        <v>0</v>
      </c>
      <c r="H90" s="316">
        <v>246189564.36000001</v>
      </c>
      <c r="I90" s="318"/>
    </row>
    <row r="91" spans="1:9" x14ac:dyDescent="0.2">
      <c r="A91" s="314" t="s">
        <v>4514</v>
      </c>
      <c r="B91" s="315" t="s">
        <v>4317</v>
      </c>
      <c r="C91" s="316">
        <v>117529756.61</v>
      </c>
      <c r="D91" s="316">
        <v>120000000</v>
      </c>
      <c r="E91" s="316">
        <v>558000000</v>
      </c>
      <c r="F91" s="316">
        <v>550000000</v>
      </c>
      <c r="G91" s="317">
        <v>0</v>
      </c>
      <c r="H91" s="316">
        <v>1345529756.6099999</v>
      </c>
      <c r="I91" s="318"/>
    </row>
    <row r="92" spans="1:9" x14ac:dyDescent="0.2">
      <c r="A92" s="314" t="s">
        <v>4515</v>
      </c>
      <c r="B92" s="315" t="s">
        <v>4318</v>
      </c>
      <c r="C92" s="317">
        <v>0</v>
      </c>
      <c r="D92" s="316">
        <v>22000000</v>
      </c>
      <c r="E92" s="317">
        <v>0</v>
      </c>
      <c r="F92" s="317">
        <v>0</v>
      </c>
      <c r="G92" s="317">
        <v>0</v>
      </c>
      <c r="H92" s="316">
        <v>22000000</v>
      </c>
      <c r="I92" s="318"/>
    </row>
    <row r="93" spans="1:9" x14ac:dyDescent="0.2">
      <c r="A93" s="314" t="s">
        <v>4516</v>
      </c>
      <c r="B93" s="315" t="s">
        <v>4319</v>
      </c>
      <c r="C93" s="317">
        <v>0</v>
      </c>
      <c r="D93" s="316">
        <v>10000000</v>
      </c>
      <c r="E93" s="317">
        <v>0</v>
      </c>
      <c r="F93" s="317">
        <v>0</v>
      </c>
      <c r="G93" s="317">
        <v>0</v>
      </c>
      <c r="H93" s="316">
        <v>10000000</v>
      </c>
      <c r="I93" s="318"/>
    </row>
    <row r="94" spans="1:9" ht="21" x14ac:dyDescent="0.2">
      <c r="A94" s="314" t="s">
        <v>4593</v>
      </c>
      <c r="B94" s="315" t="s">
        <v>4392</v>
      </c>
      <c r="C94" s="317">
        <v>0</v>
      </c>
      <c r="D94" s="316">
        <v>9262500</v>
      </c>
      <c r="E94" s="317">
        <v>0</v>
      </c>
      <c r="F94" s="316">
        <v>80000000</v>
      </c>
      <c r="G94" s="317">
        <v>0</v>
      </c>
      <c r="H94" s="316">
        <v>89262500</v>
      </c>
      <c r="I94" s="318"/>
    </row>
    <row r="95" spans="1:9" ht="21" x14ac:dyDescent="0.2">
      <c r="A95" s="314" t="s">
        <v>4599</v>
      </c>
      <c r="B95" s="315" t="s">
        <v>4394</v>
      </c>
      <c r="C95" s="317">
        <v>0</v>
      </c>
      <c r="D95" s="316">
        <v>16000000</v>
      </c>
      <c r="E95" s="317">
        <v>0</v>
      </c>
      <c r="F95" s="317">
        <v>0</v>
      </c>
      <c r="G95" s="317">
        <v>0</v>
      </c>
      <c r="H95" s="316">
        <v>16000000</v>
      </c>
      <c r="I95" s="318"/>
    </row>
    <row r="96" spans="1:9" x14ac:dyDescent="0.2">
      <c r="A96" s="314" t="s">
        <v>4617</v>
      </c>
      <c r="B96" s="315" t="s">
        <v>4403</v>
      </c>
      <c r="C96" s="317">
        <v>0</v>
      </c>
      <c r="D96" s="316">
        <v>11220000</v>
      </c>
      <c r="E96" s="317">
        <v>0</v>
      </c>
      <c r="F96" s="317">
        <v>0</v>
      </c>
      <c r="G96" s="317">
        <v>0</v>
      </c>
      <c r="H96" s="316">
        <v>11220000</v>
      </c>
      <c r="I96" s="318"/>
    </row>
    <row r="97" spans="1:9" ht="21" x14ac:dyDescent="0.2">
      <c r="A97" s="314" t="s">
        <v>4619</v>
      </c>
      <c r="B97" s="315" t="s">
        <v>4404</v>
      </c>
      <c r="C97" s="317">
        <v>0</v>
      </c>
      <c r="D97" s="316">
        <v>17100000</v>
      </c>
      <c r="E97" s="317">
        <v>0</v>
      </c>
      <c r="F97" s="317">
        <v>0</v>
      </c>
      <c r="G97" s="317">
        <v>0</v>
      </c>
      <c r="H97" s="316">
        <v>17100000</v>
      </c>
      <c r="I97" s="318"/>
    </row>
    <row r="98" spans="1:9" x14ac:dyDescent="0.2">
      <c r="A98" s="314" t="s">
        <v>4517</v>
      </c>
      <c r="B98" s="315" t="s">
        <v>4320</v>
      </c>
      <c r="C98" s="316">
        <v>59508705.170000002</v>
      </c>
      <c r="D98" s="316">
        <v>12000000</v>
      </c>
      <c r="E98" s="316">
        <v>30800000</v>
      </c>
      <c r="F98" s="316">
        <v>50000000</v>
      </c>
      <c r="G98" s="317">
        <v>0</v>
      </c>
      <c r="H98" s="316">
        <v>152308705.16999999</v>
      </c>
      <c r="I98" s="318"/>
    </row>
    <row r="99" spans="1:9" x14ac:dyDescent="0.2">
      <c r="A99" s="314" t="s">
        <v>4449</v>
      </c>
      <c r="B99" s="315" t="s">
        <v>4249</v>
      </c>
      <c r="C99" s="317">
        <v>0</v>
      </c>
      <c r="D99" s="316">
        <v>19475000</v>
      </c>
      <c r="E99" s="317">
        <v>0</v>
      </c>
      <c r="F99" s="316">
        <v>70000000</v>
      </c>
      <c r="G99" s="317">
        <v>0</v>
      </c>
      <c r="H99" s="316">
        <v>89475000</v>
      </c>
      <c r="I99" s="318"/>
    </row>
    <row r="100" spans="1:9" ht="21" x14ac:dyDescent="0.2">
      <c r="A100" s="314" t="s">
        <v>4605</v>
      </c>
      <c r="B100" s="315" t="s">
        <v>4397</v>
      </c>
      <c r="C100" s="317">
        <v>0</v>
      </c>
      <c r="D100" s="316">
        <v>14820000</v>
      </c>
      <c r="E100" s="316">
        <v>2000000</v>
      </c>
      <c r="F100" s="316">
        <v>38000000</v>
      </c>
      <c r="G100" s="317">
        <v>0</v>
      </c>
      <c r="H100" s="316">
        <v>54820000</v>
      </c>
      <c r="I100" s="318"/>
    </row>
    <row r="101" spans="1:9" x14ac:dyDescent="0.2">
      <c r="A101" s="314" t="s">
        <v>4518</v>
      </c>
      <c r="B101" s="315" t="s">
        <v>4321</v>
      </c>
      <c r="C101" s="316">
        <v>512057493.42000002</v>
      </c>
      <c r="D101" s="316">
        <v>18525000</v>
      </c>
      <c r="E101" s="317">
        <v>0</v>
      </c>
      <c r="F101" s="316">
        <v>3187006988.96</v>
      </c>
      <c r="G101" s="317">
        <v>0</v>
      </c>
      <c r="H101" s="316">
        <v>3717589482.3800001</v>
      </c>
      <c r="I101" s="318"/>
    </row>
    <row r="102" spans="1:9" ht="21" x14ac:dyDescent="0.2">
      <c r="A102" s="314" t="s">
        <v>4520</v>
      </c>
      <c r="B102" s="315" t="s">
        <v>4323</v>
      </c>
      <c r="C102" s="316">
        <v>67388246.379999995</v>
      </c>
      <c r="D102" s="316">
        <v>18525000</v>
      </c>
      <c r="E102" s="316">
        <v>8200000</v>
      </c>
      <c r="F102" s="316">
        <v>959599496</v>
      </c>
      <c r="G102" s="317">
        <v>0</v>
      </c>
      <c r="H102" s="316">
        <v>1053712742.38</v>
      </c>
      <c r="I102" s="318"/>
    </row>
    <row r="103" spans="1:9" ht="21" x14ac:dyDescent="0.2">
      <c r="A103" s="314" t="s">
        <v>4521</v>
      </c>
      <c r="B103" s="315" t="s">
        <v>4324</v>
      </c>
      <c r="C103" s="316">
        <v>135219955.19999999</v>
      </c>
      <c r="D103" s="316">
        <v>4875000</v>
      </c>
      <c r="E103" s="317">
        <v>0</v>
      </c>
      <c r="F103" s="316">
        <v>45000000</v>
      </c>
      <c r="G103" s="317">
        <v>0</v>
      </c>
      <c r="H103" s="316">
        <v>185094955.19999999</v>
      </c>
      <c r="I103" s="318"/>
    </row>
    <row r="104" spans="1:9" x14ac:dyDescent="0.2">
      <c r="A104" s="314" t="s">
        <v>4522</v>
      </c>
      <c r="B104" s="315" t="s">
        <v>4325</v>
      </c>
      <c r="C104" s="317">
        <v>0</v>
      </c>
      <c r="D104" s="316">
        <v>6000000</v>
      </c>
      <c r="E104" s="317">
        <v>0</v>
      </c>
      <c r="F104" s="316">
        <v>60000000</v>
      </c>
      <c r="G104" s="317">
        <v>0</v>
      </c>
      <c r="H104" s="316">
        <v>66000000</v>
      </c>
      <c r="I104" s="318"/>
    </row>
    <row r="105" spans="1:9" x14ac:dyDescent="0.2">
      <c r="A105" s="314" t="s">
        <v>4523</v>
      </c>
      <c r="B105" s="315" t="s">
        <v>4326</v>
      </c>
      <c r="C105" s="316">
        <v>220960406.56999999</v>
      </c>
      <c r="D105" s="316">
        <v>15900000</v>
      </c>
      <c r="E105" s="316">
        <v>5000000</v>
      </c>
      <c r="F105" s="316">
        <v>6980000000</v>
      </c>
      <c r="G105" s="317">
        <v>0</v>
      </c>
      <c r="H105" s="316">
        <v>7221860406.5699997</v>
      </c>
      <c r="I105" s="318"/>
    </row>
    <row r="106" spans="1:9" x14ac:dyDescent="0.2">
      <c r="A106" s="314" t="s">
        <v>4581</v>
      </c>
      <c r="B106" s="315" t="s">
        <v>4386</v>
      </c>
      <c r="C106" s="317">
        <v>0</v>
      </c>
      <c r="D106" s="316">
        <v>18525000</v>
      </c>
      <c r="E106" s="316">
        <v>9000000</v>
      </c>
      <c r="F106" s="316">
        <v>110000000</v>
      </c>
      <c r="G106" s="317">
        <v>0</v>
      </c>
      <c r="H106" s="316">
        <v>137525000</v>
      </c>
      <c r="I106" s="318"/>
    </row>
    <row r="107" spans="1:9" ht="21" x14ac:dyDescent="0.2">
      <c r="A107" s="314" t="s">
        <v>4524</v>
      </c>
      <c r="B107" s="315" t="s">
        <v>4327</v>
      </c>
      <c r="C107" s="316">
        <v>127295761.63</v>
      </c>
      <c r="D107" s="316">
        <v>11115000</v>
      </c>
      <c r="E107" s="316">
        <v>5000000</v>
      </c>
      <c r="F107" s="316">
        <v>80000000</v>
      </c>
      <c r="G107" s="317">
        <v>0</v>
      </c>
      <c r="H107" s="316">
        <v>223410761.63</v>
      </c>
      <c r="I107" s="318"/>
    </row>
    <row r="108" spans="1:9" ht="21" x14ac:dyDescent="0.2">
      <c r="A108" s="314" t="s">
        <v>4611</v>
      </c>
      <c r="B108" s="315" t="s">
        <v>4400</v>
      </c>
      <c r="C108" s="317">
        <v>0</v>
      </c>
      <c r="D108" s="316">
        <v>8027500</v>
      </c>
      <c r="E108" s="317">
        <v>0</v>
      </c>
      <c r="F108" s="317">
        <v>0</v>
      </c>
      <c r="G108" s="317">
        <v>0</v>
      </c>
      <c r="H108" s="316">
        <v>8027500</v>
      </c>
      <c r="I108" s="318"/>
    </row>
    <row r="109" spans="1:9" x14ac:dyDescent="0.2">
      <c r="A109" s="314" t="s">
        <v>4627</v>
      </c>
      <c r="B109" s="315" t="s">
        <v>4408</v>
      </c>
      <c r="C109" s="317">
        <v>0</v>
      </c>
      <c r="D109" s="316">
        <v>54000000</v>
      </c>
      <c r="E109" s="317">
        <v>0</v>
      </c>
      <c r="F109" s="316">
        <v>100000000</v>
      </c>
      <c r="G109" s="317">
        <v>0</v>
      </c>
      <c r="H109" s="316">
        <v>154000000</v>
      </c>
      <c r="I109" s="318"/>
    </row>
    <row r="110" spans="1:9" x14ac:dyDescent="0.2">
      <c r="A110" s="317" t="s">
        <v>5891</v>
      </c>
      <c r="B110" s="317"/>
      <c r="C110" s="319">
        <v>4632670124.2399998</v>
      </c>
      <c r="D110" s="319">
        <v>1119757500</v>
      </c>
      <c r="E110" s="319">
        <v>5004700000</v>
      </c>
      <c r="F110" s="319">
        <v>46777180007.07</v>
      </c>
      <c r="G110" s="319">
        <v>30059342273.75</v>
      </c>
      <c r="H110" s="319">
        <v>87593649905.059998</v>
      </c>
      <c r="I110" s="320">
        <v>0.501</v>
      </c>
    </row>
    <row r="111" spans="1:9" ht="14.45" customHeight="1" x14ac:dyDescent="0.2">
      <c r="A111" s="312"/>
      <c r="B111" s="313" t="s">
        <v>5893</v>
      </c>
      <c r="C111" s="313"/>
      <c r="D111" s="313"/>
      <c r="E111" s="313"/>
      <c r="F111" s="313"/>
      <c r="G111" s="313"/>
      <c r="H111" s="313"/>
      <c r="I111" s="313"/>
    </row>
    <row r="112" spans="1:9" x14ac:dyDescent="0.2">
      <c r="A112" s="314" t="s">
        <v>4525</v>
      </c>
      <c r="B112" s="315" t="s">
        <v>4328</v>
      </c>
      <c r="C112" s="316">
        <v>1569362618.6500001</v>
      </c>
      <c r="D112" s="316">
        <v>60665800</v>
      </c>
      <c r="E112" s="316">
        <v>193000000</v>
      </c>
      <c r="F112" s="316">
        <v>534000000</v>
      </c>
      <c r="G112" s="317">
        <v>0</v>
      </c>
      <c r="H112" s="316">
        <v>2357028418.6500001</v>
      </c>
      <c r="I112" s="318"/>
    </row>
    <row r="113" spans="1:9" x14ac:dyDescent="0.2">
      <c r="A113" s="314" t="s">
        <v>4526</v>
      </c>
      <c r="B113" s="315" t="s">
        <v>4329</v>
      </c>
      <c r="C113" s="316">
        <v>71916099.290000007</v>
      </c>
      <c r="D113" s="316">
        <v>39000000</v>
      </c>
      <c r="E113" s="316">
        <v>10000000</v>
      </c>
      <c r="F113" s="316">
        <v>10000000</v>
      </c>
      <c r="G113" s="317">
        <v>0</v>
      </c>
      <c r="H113" s="316">
        <v>130916099.29000001</v>
      </c>
      <c r="I113" s="318"/>
    </row>
    <row r="114" spans="1:9" x14ac:dyDescent="0.2">
      <c r="A114" s="314" t="s">
        <v>4528</v>
      </c>
      <c r="B114" s="315" t="s">
        <v>4331</v>
      </c>
      <c r="C114" s="317">
        <v>0</v>
      </c>
      <c r="D114" s="316">
        <v>45000000</v>
      </c>
      <c r="E114" s="317">
        <v>0</v>
      </c>
      <c r="F114" s="317">
        <v>0</v>
      </c>
      <c r="G114" s="317">
        <v>0</v>
      </c>
      <c r="H114" s="316">
        <v>45000000</v>
      </c>
      <c r="I114" s="318"/>
    </row>
    <row r="115" spans="1:9" x14ac:dyDescent="0.2">
      <c r="A115" s="314" t="s">
        <v>4424</v>
      </c>
      <c r="B115" s="315" t="s">
        <v>4224</v>
      </c>
      <c r="C115" s="317">
        <v>0</v>
      </c>
      <c r="D115" s="316">
        <v>26000000</v>
      </c>
      <c r="E115" s="317">
        <v>0</v>
      </c>
      <c r="F115" s="317">
        <v>0</v>
      </c>
      <c r="G115" s="317">
        <v>0</v>
      </c>
      <c r="H115" s="316">
        <v>26000000</v>
      </c>
      <c r="I115" s="318"/>
    </row>
    <row r="116" spans="1:9" x14ac:dyDescent="0.2">
      <c r="A116" s="314" t="s">
        <v>4442</v>
      </c>
      <c r="B116" s="315" t="s">
        <v>4242</v>
      </c>
      <c r="C116" s="316">
        <v>326472694.04000002</v>
      </c>
      <c r="D116" s="316">
        <v>19834100</v>
      </c>
      <c r="E116" s="316">
        <v>40240000</v>
      </c>
      <c r="F116" s="316">
        <v>502000000</v>
      </c>
      <c r="G116" s="317">
        <v>0</v>
      </c>
      <c r="H116" s="316">
        <v>888546794.03999996</v>
      </c>
      <c r="I116" s="318"/>
    </row>
    <row r="117" spans="1:9" x14ac:dyDescent="0.2">
      <c r="A117" s="314" t="s">
        <v>4444</v>
      </c>
      <c r="B117" s="315" t="s">
        <v>4244</v>
      </c>
      <c r="C117" s="316">
        <v>5569447.3600000003</v>
      </c>
      <c r="D117" s="316">
        <v>5557500</v>
      </c>
      <c r="E117" s="317">
        <v>0</v>
      </c>
      <c r="F117" s="316">
        <v>243000000</v>
      </c>
      <c r="G117" s="317">
        <v>0</v>
      </c>
      <c r="H117" s="316">
        <v>254126947.36000001</v>
      </c>
      <c r="I117" s="318"/>
    </row>
    <row r="118" spans="1:9" ht="21" x14ac:dyDescent="0.2">
      <c r="A118" s="314" t="s">
        <v>4532</v>
      </c>
      <c r="B118" s="315" t="s">
        <v>4335</v>
      </c>
      <c r="C118" s="317">
        <v>0</v>
      </c>
      <c r="D118" s="316">
        <v>9262500</v>
      </c>
      <c r="E118" s="317">
        <v>0</v>
      </c>
      <c r="F118" s="317">
        <v>0</v>
      </c>
      <c r="G118" s="317">
        <v>0</v>
      </c>
      <c r="H118" s="316">
        <v>9262500</v>
      </c>
      <c r="I118" s="318"/>
    </row>
    <row r="119" spans="1:9" x14ac:dyDescent="0.2">
      <c r="A119" s="314" t="s">
        <v>4535</v>
      </c>
      <c r="B119" s="315" t="s">
        <v>4338</v>
      </c>
      <c r="C119" s="316">
        <v>686750319.41999996</v>
      </c>
      <c r="D119" s="316">
        <v>36000000</v>
      </c>
      <c r="E119" s="316">
        <v>60000000</v>
      </c>
      <c r="F119" s="316">
        <v>130000000</v>
      </c>
      <c r="G119" s="317">
        <v>0</v>
      </c>
      <c r="H119" s="316">
        <v>912750319.41999996</v>
      </c>
      <c r="I119" s="318"/>
    </row>
    <row r="120" spans="1:9" ht="21" x14ac:dyDescent="0.2">
      <c r="A120" s="314" t="s">
        <v>4536</v>
      </c>
      <c r="B120" s="315" t="s">
        <v>4339</v>
      </c>
      <c r="C120" s="317">
        <v>0</v>
      </c>
      <c r="D120" s="316">
        <v>36000000</v>
      </c>
      <c r="E120" s="317">
        <v>0</v>
      </c>
      <c r="F120" s="317">
        <v>0</v>
      </c>
      <c r="G120" s="317">
        <v>0</v>
      </c>
      <c r="H120" s="316">
        <v>36000000</v>
      </c>
      <c r="I120" s="318"/>
    </row>
    <row r="121" spans="1:9" ht="21" x14ac:dyDescent="0.2">
      <c r="A121" s="314" t="s">
        <v>4537</v>
      </c>
      <c r="B121" s="315" t="s">
        <v>4340</v>
      </c>
      <c r="C121" s="317">
        <v>0</v>
      </c>
      <c r="D121" s="316">
        <v>17500000</v>
      </c>
      <c r="E121" s="317">
        <v>0</v>
      </c>
      <c r="F121" s="317">
        <v>0</v>
      </c>
      <c r="G121" s="317">
        <v>0</v>
      </c>
      <c r="H121" s="316">
        <v>17500000</v>
      </c>
      <c r="I121" s="318"/>
    </row>
    <row r="122" spans="1:9" x14ac:dyDescent="0.2">
      <c r="A122" s="317" t="s">
        <v>5891</v>
      </c>
      <c r="B122" s="317"/>
      <c r="C122" s="319">
        <v>2660071178.7600002</v>
      </c>
      <c r="D122" s="319">
        <v>294819900</v>
      </c>
      <c r="E122" s="319">
        <v>303240000</v>
      </c>
      <c r="F122" s="319">
        <v>1419000000</v>
      </c>
      <c r="G122" s="321">
        <v>0</v>
      </c>
      <c r="H122" s="319">
        <v>4677131078.7600002</v>
      </c>
      <c r="I122" s="320">
        <v>2.7E-2</v>
      </c>
    </row>
    <row r="123" spans="1:9" ht="14.45" customHeight="1" x14ac:dyDescent="0.2">
      <c r="A123" s="312"/>
      <c r="B123" s="313" t="s">
        <v>5894</v>
      </c>
      <c r="C123" s="313"/>
      <c r="D123" s="313"/>
      <c r="E123" s="313"/>
      <c r="F123" s="313"/>
      <c r="G123" s="313"/>
      <c r="H123" s="313"/>
      <c r="I123" s="313"/>
    </row>
    <row r="124" spans="1:9" ht="21" x14ac:dyDescent="0.2">
      <c r="A124" s="314" t="s">
        <v>5870</v>
      </c>
      <c r="B124" s="315" t="s">
        <v>5871</v>
      </c>
      <c r="C124" s="317">
        <v>0</v>
      </c>
      <c r="D124" s="317">
        <v>0</v>
      </c>
      <c r="E124" s="317">
        <v>0</v>
      </c>
      <c r="F124" s="317">
        <v>0</v>
      </c>
      <c r="G124" s="316">
        <v>4633511025.29</v>
      </c>
      <c r="H124" s="316">
        <v>4633511025.29</v>
      </c>
      <c r="I124" s="318"/>
    </row>
    <row r="125" spans="1:9" x14ac:dyDescent="0.2">
      <c r="A125" s="317" t="s">
        <v>5891</v>
      </c>
      <c r="B125" s="317"/>
      <c r="C125" s="321">
        <v>0</v>
      </c>
      <c r="D125" s="321">
        <v>0</v>
      </c>
      <c r="E125" s="321">
        <v>0</v>
      </c>
      <c r="F125" s="321">
        <v>0</v>
      </c>
      <c r="G125" s="319">
        <v>4633511025.29</v>
      </c>
      <c r="H125" s="319">
        <v>4633511025.29</v>
      </c>
      <c r="I125" s="320">
        <v>2.5999999999999999E-2</v>
      </c>
    </row>
    <row r="126" spans="1:9" ht="14.45" customHeight="1" x14ac:dyDescent="0.2">
      <c r="A126" s="312"/>
      <c r="B126" s="313" t="s">
        <v>5895</v>
      </c>
      <c r="C126" s="313"/>
      <c r="D126" s="313"/>
      <c r="E126" s="313"/>
      <c r="F126" s="313"/>
      <c r="G126" s="313"/>
      <c r="H126" s="313"/>
      <c r="I126" s="313"/>
    </row>
    <row r="127" spans="1:9" x14ac:dyDescent="0.2">
      <c r="A127" s="314" t="s">
        <v>4538</v>
      </c>
      <c r="B127" s="315" t="s">
        <v>4341</v>
      </c>
      <c r="C127" s="316">
        <v>57032486.68</v>
      </c>
      <c r="D127" s="316">
        <v>18000000</v>
      </c>
      <c r="E127" s="316">
        <v>49700000</v>
      </c>
      <c r="F127" s="316">
        <v>25000000</v>
      </c>
      <c r="G127" s="317">
        <v>0</v>
      </c>
      <c r="H127" s="316">
        <v>149732486.68000001</v>
      </c>
      <c r="I127" s="318"/>
    </row>
    <row r="128" spans="1:9" x14ac:dyDescent="0.2">
      <c r="A128" s="314" t="s">
        <v>4662</v>
      </c>
      <c r="B128" s="315" t="s">
        <v>4646</v>
      </c>
      <c r="C128" s="317">
        <v>0</v>
      </c>
      <c r="D128" s="317">
        <v>0</v>
      </c>
      <c r="E128" s="316">
        <v>139700000</v>
      </c>
      <c r="F128" s="316">
        <v>10000000</v>
      </c>
      <c r="G128" s="316">
        <v>665000000</v>
      </c>
      <c r="H128" s="316">
        <v>814700000</v>
      </c>
      <c r="I128" s="318"/>
    </row>
    <row r="129" spans="1:9" ht="21" x14ac:dyDescent="0.2">
      <c r="A129" s="314" t="s">
        <v>4540</v>
      </c>
      <c r="B129" s="315" t="s">
        <v>4343</v>
      </c>
      <c r="C129" s="316">
        <v>171277050.56</v>
      </c>
      <c r="D129" s="316">
        <v>12967500</v>
      </c>
      <c r="E129" s="316">
        <v>290000000</v>
      </c>
      <c r="F129" s="316">
        <v>42000000</v>
      </c>
      <c r="G129" s="317">
        <v>0</v>
      </c>
      <c r="H129" s="316">
        <v>516244550.56</v>
      </c>
      <c r="I129" s="318"/>
    </row>
    <row r="130" spans="1:9" ht="21" x14ac:dyDescent="0.2">
      <c r="A130" s="314" t="s">
        <v>4541</v>
      </c>
      <c r="B130" s="315" t="s">
        <v>4344</v>
      </c>
      <c r="C130" s="317">
        <v>0</v>
      </c>
      <c r="D130" s="316">
        <v>4940000</v>
      </c>
      <c r="E130" s="316">
        <v>31000000</v>
      </c>
      <c r="F130" s="316">
        <v>22000000</v>
      </c>
      <c r="G130" s="317">
        <v>0</v>
      </c>
      <c r="H130" s="316">
        <v>57940000</v>
      </c>
      <c r="I130" s="318"/>
    </row>
    <row r="131" spans="1:9" ht="21" x14ac:dyDescent="0.2">
      <c r="A131" s="314" t="s">
        <v>4544</v>
      </c>
      <c r="B131" s="315" t="s">
        <v>4347</v>
      </c>
      <c r="C131" s="316">
        <v>1269738258.23</v>
      </c>
      <c r="D131" s="316">
        <v>18833750</v>
      </c>
      <c r="E131" s="316">
        <v>350000000</v>
      </c>
      <c r="F131" s="316">
        <v>2050000000</v>
      </c>
      <c r="G131" s="317">
        <v>0</v>
      </c>
      <c r="H131" s="316">
        <v>3688572008.23</v>
      </c>
      <c r="I131" s="318"/>
    </row>
    <row r="132" spans="1:9" x14ac:dyDescent="0.2">
      <c r="A132" s="314" t="s">
        <v>4542</v>
      </c>
      <c r="B132" s="315" t="s">
        <v>4345</v>
      </c>
      <c r="C132" s="317">
        <v>0</v>
      </c>
      <c r="D132" s="316">
        <v>5400000</v>
      </c>
      <c r="E132" s="317">
        <v>0</v>
      </c>
      <c r="F132" s="317">
        <v>0</v>
      </c>
      <c r="G132" s="317">
        <v>0</v>
      </c>
      <c r="H132" s="316">
        <v>5400000</v>
      </c>
      <c r="I132" s="318"/>
    </row>
    <row r="133" spans="1:9" ht="21" x14ac:dyDescent="0.2">
      <c r="A133" s="314" t="s">
        <v>4543</v>
      </c>
      <c r="B133" s="315" t="s">
        <v>4346</v>
      </c>
      <c r="C133" s="317">
        <v>0</v>
      </c>
      <c r="D133" s="316">
        <v>2470000</v>
      </c>
      <c r="E133" s="316">
        <v>4500000</v>
      </c>
      <c r="F133" s="317">
        <v>0</v>
      </c>
      <c r="G133" s="317">
        <v>0</v>
      </c>
      <c r="H133" s="316">
        <v>6970000</v>
      </c>
      <c r="I133" s="318"/>
    </row>
    <row r="134" spans="1:9" ht="21" x14ac:dyDescent="0.2">
      <c r="A134" s="314" t="s">
        <v>4545</v>
      </c>
      <c r="B134" s="315" t="s">
        <v>4348</v>
      </c>
      <c r="C134" s="316">
        <v>383401773.07999998</v>
      </c>
      <c r="D134" s="316">
        <v>30400000</v>
      </c>
      <c r="E134" s="316">
        <v>30000000</v>
      </c>
      <c r="F134" s="316">
        <v>3031329348.52</v>
      </c>
      <c r="G134" s="317">
        <v>0</v>
      </c>
      <c r="H134" s="316">
        <v>3475131121.5999999</v>
      </c>
      <c r="I134" s="318"/>
    </row>
    <row r="135" spans="1:9" ht="21" x14ac:dyDescent="0.2">
      <c r="A135" s="314" t="s">
        <v>4546</v>
      </c>
      <c r="B135" s="315" t="s">
        <v>4349</v>
      </c>
      <c r="C135" s="317">
        <v>0</v>
      </c>
      <c r="D135" s="316">
        <v>23750000</v>
      </c>
      <c r="E135" s="317">
        <v>0</v>
      </c>
      <c r="F135" s="317">
        <v>0</v>
      </c>
      <c r="G135" s="317">
        <v>0</v>
      </c>
      <c r="H135" s="316">
        <v>23750000</v>
      </c>
      <c r="I135" s="318"/>
    </row>
    <row r="136" spans="1:9" x14ac:dyDescent="0.2">
      <c r="A136" s="314" t="s">
        <v>4547</v>
      </c>
      <c r="B136" s="315" t="s">
        <v>4350</v>
      </c>
      <c r="C136" s="317">
        <v>0</v>
      </c>
      <c r="D136" s="316">
        <v>22800000</v>
      </c>
      <c r="E136" s="317">
        <v>0</v>
      </c>
      <c r="F136" s="317">
        <v>0</v>
      </c>
      <c r="G136" s="317">
        <v>0</v>
      </c>
      <c r="H136" s="316">
        <v>22800000</v>
      </c>
      <c r="I136" s="318"/>
    </row>
    <row r="137" spans="1:9" x14ac:dyDescent="0.2">
      <c r="A137" s="314" t="s">
        <v>4548</v>
      </c>
      <c r="B137" s="315" t="s">
        <v>4351</v>
      </c>
      <c r="C137" s="316">
        <v>35613787.57</v>
      </c>
      <c r="D137" s="316">
        <v>6000000</v>
      </c>
      <c r="E137" s="316">
        <v>2000000</v>
      </c>
      <c r="F137" s="316">
        <v>32000000</v>
      </c>
      <c r="G137" s="317">
        <v>0</v>
      </c>
      <c r="H137" s="316">
        <v>75613787.569999993</v>
      </c>
      <c r="I137" s="318"/>
    </row>
    <row r="138" spans="1:9" x14ac:dyDescent="0.2">
      <c r="A138" s="314" t="s">
        <v>4663</v>
      </c>
      <c r="B138" s="315" t="s">
        <v>4647</v>
      </c>
      <c r="C138" s="317">
        <v>0</v>
      </c>
      <c r="D138" s="317">
        <v>0</v>
      </c>
      <c r="E138" s="317">
        <v>0</v>
      </c>
      <c r="F138" s="316">
        <v>250000000</v>
      </c>
      <c r="G138" s="316">
        <v>2600000000</v>
      </c>
      <c r="H138" s="316">
        <v>2850000000</v>
      </c>
      <c r="I138" s="318"/>
    </row>
    <row r="139" spans="1:9" x14ac:dyDescent="0.2">
      <c r="A139" s="314" t="s">
        <v>4664</v>
      </c>
      <c r="B139" s="315" t="s">
        <v>4648</v>
      </c>
      <c r="C139" s="317">
        <v>0</v>
      </c>
      <c r="D139" s="317">
        <v>0</v>
      </c>
      <c r="E139" s="317">
        <v>0</v>
      </c>
      <c r="F139" s="316">
        <v>450000000</v>
      </c>
      <c r="G139" s="316">
        <v>2102000000</v>
      </c>
      <c r="H139" s="316">
        <v>2552000000</v>
      </c>
      <c r="I139" s="318"/>
    </row>
    <row r="140" spans="1:9" ht="21" x14ac:dyDescent="0.2">
      <c r="A140" s="314" t="s">
        <v>4665</v>
      </c>
      <c r="B140" s="315" t="s">
        <v>4649</v>
      </c>
      <c r="C140" s="317">
        <v>0</v>
      </c>
      <c r="D140" s="317">
        <v>0</v>
      </c>
      <c r="E140" s="317">
        <v>0</v>
      </c>
      <c r="F140" s="316">
        <v>400000000</v>
      </c>
      <c r="G140" s="316">
        <v>765000000</v>
      </c>
      <c r="H140" s="316">
        <v>1165000000</v>
      </c>
      <c r="I140" s="318"/>
    </row>
    <row r="141" spans="1:9" x14ac:dyDescent="0.2">
      <c r="A141" s="314" t="s">
        <v>4666</v>
      </c>
      <c r="B141" s="315" t="s">
        <v>4650</v>
      </c>
      <c r="C141" s="317">
        <v>0</v>
      </c>
      <c r="D141" s="317">
        <v>0</v>
      </c>
      <c r="E141" s="317">
        <v>0</v>
      </c>
      <c r="F141" s="316">
        <v>300000000</v>
      </c>
      <c r="G141" s="316">
        <v>765000000</v>
      </c>
      <c r="H141" s="316">
        <v>1065000000</v>
      </c>
      <c r="I141" s="318"/>
    </row>
    <row r="142" spans="1:9" x14ac:dyDescent="0.2">
      <c r="A142" s="314" t="s">
        <v>4549</v>
      </c>
      <c r="B142" s="315" t="s">
        <v>4352</v>
      </c>
      <c r="C142" s="316">
        <v>17463849777.439999</v>
      </c>
      <c r="D142" s="316">
        <v>15437500</v>
      </c>
      <c r="E142" s="316">
        <v>32850000</v>
      </c>
      <c r="F142" s="316">
        <v>10000000</v>
      </c>
      <c r="G142" s="317">
        <v>0</v>
      </c>
      <c r="H142" s="316">
        <v>17522137277.439999</v>
      </c>
      <c r="I142" s="318"/>
    </row>
    <row r="143" spans="1:9" x14ac:dyDescent="0.2">
      <c r="A143" s="314" t="s">
        <v>4550</v>
      </c>
      <c r="B143" s="315" t="s">
        <v>4353</v>
      </c>
      <c r="C143" s="317">
        <v>0</v>
      </c>
      <c r="D143" s="316">
        <v>2850000</v>
      </c>
      <c r="E143" s="317">
        <v>0</v>
      </c>
      <c r="F143" s="316">
        <v>1000000</v>
      </c>
      <c r="G143" s="317">
        <v>0</v>
      </c>
      <c r="H143" s="316">
        <v>3850000</v>
      </c>
      <c r="I143" s="318"/>
    </row>
    <row r="144" spans="1:9" x14ac:dyDescent="0.2">
      <c r="A144" s="314" t="s">
        <v>4551</v>
      </c>
      <c r="B144" s="315" t="s">
        <v>4354</v>
      </c>
      <c r="C144" s="317">
        <v>0</v>
      </c>
      <c r="D144" s="316">
        <v>2850000</v>
      </c>
      <c r="E144" s="317">
        <v>0</v>
      </c>
      <c r="F144" s="316">
        <v>1000000</v>
      </c>
      <c r="G144" s="317">
        <v>0</v>
      </c>
      <c r="H144" s="316">
        <v>3850000</v>
      </c>
      <c r="I144" s="318"/>
    </row>
    <row r="145" spans="1:9" x14ac:dyDescent="0.2">
      <c r="A145" s="314" t="s">
        <v>4552</v>
      </c>
      <c r="B145" s="315" t="s">
        <v>4355</v>
      </c>
      <c r="C145" s="317">
        <v>0</v>
      </c>
      <c r="D145" s="316">
        <v>2850000</v>
      </c>
      <c r="E145" s="317">
        <v>0</v>
      </c>
      <c r="F145" s="316">
        <v>1000000</v>
      </c>
      <c r="G145" s="317">
        <v>0</v>
      </c>
      <c r="H145" s="316">
        <v>3850000</v>
      </c>
      <c r="I145" s="318"/>
    </row>
    <row r="146" spans="1:9" x14ac:dyDescent="0.2">
      <c r="A146" s="314" t="s">
        <v>4553</v>
      </c>
      <c r="B146" s="315" t="s">
        <v>4356</v>
      </c>
      <c r="C146" s="317">
        <v>0</v>
      </c>
      <c r="D146" s="316">
        <v>2850000</v>
      </c>
      <c r="E146" s="317">
        <v>0</v>
      </c>
      <c r="F146" s="316">
        <v>1000000</v>
      </c>
      <c r="G146" s="317">
        <v>0</v>
      </c>
      <c r="H146" s="316">
        <v>3850000</v>
      </c>
      <c r="I146" s="318"/>
    </row>
    <row r="147" spans="1:9" x14ac:dyDescent="0.2">
      <c r="A147" s="314" t="s">
        <v>4554</v>
      </c>
      <c r="B147" s="315" t="s">
        <v>4357</v>
      </c>
      <c r="C147" s="317">
        <v>0</v>
      </c>
      <c r="D147" s="316">
        <v>2850000</v>
      </c>
      <c r="E147" s="317">
        <v>0</v>
      </c>
      <c r="F147" s="316">
        <v>1500000</v>
      </c>
      <c r="G147" s="317">
        <v>0</v>
      </c>
      <c r="H147" s="316">
        <v>4350000</v>
      </c>
      <c r="I147" s="318"/>
    </row>
    <row r="148" spans="1:9" ht="21" x14ac:dyDescent="0.2">
      <c r="A148" s="314" t="s">
        <v>4555</v>
      </c>
      <c r="B148" s="315" t="s">
        <v>4358</v>
      </c>
      <c r="C148" s="317">
        <v>0</v>
      </c>
      <c r="D148" s="316">
        <v>2850000</v>
      </c>
      <c r="E148" s="317">
        <v>0</v>
      </c>
      <c r="F148" s="316">
        <v>1000000</v>
      </c>
      <c r="G148" s="317">
        <v>0</v>
      </c>
      <c r="H148" s="316">
        <v>3850000</v>
      </c>
      <c r="I148" s="318"/>
    </row>
    <row r="149" spans="1:9" x14ac:dyDescent="0.2">
      <c r="A149" s="314" t="s">
        <v>4556</v>
      </c>
      <c r="B149" s="315" t="s">
        <v>4359</v>
      </c>
      <c r="C149" s="317">
        <v>0</v>
      </c>
      <c r="D149" s="316">
        <v>2850000</v>
      </c>
      <c r="E149" s="317">
        <v>0</v>
      </c>
      <c r="F149" s="316">
        <v>1000000</v>
      </c>
      <c r="G149" s="317">
        <v>0</v>
      </c>
      <c r="H149" s="316">
        <v>3850000</v>
      </c>
      <c r="I149" s="318"/>
    </row>
    <row r="150" spans="1:9" x14ac:dyDescent="0.2">
      <c r="A150" s="314" t="s">
        <v>4557</v>
      </c>
      <c r="B150" s="315" t="s">
        <v>4360</v>
      </c>
      <c r="C150" s="317">
        <v>0</v>
      </c>
      <c r="D150" s="316">
        <v>2850000</v>
      </c>
      <c r="E150" s="317">
        <v>0</v>
      </c>
      <c r="F150" s="316">
        <v>1000000</v>
      </c>
      <c r="G150" s="317">
        <v>0</v>
      </c>
      <c r="H150" s="316">
        <v>3850000</v>
      </c>
      <c r="I150" s="318"/>
    </row>
    <row r="151" spans="1:9" x14ac:dyDescent="0.2">
      <c r="A151" s="314" t="s">
        <v>4558</v>
      </c>
      <c r="B151" s="315" t="s">
        <v>4361</v>
      </c>
      <c r="C151" s="317">
        <v>0</v>
      </c>
      <c r="D151" s="316">
        <v>2850000</v>
      </c>
      <c r="E151" s="317">
        <v>0</v>
      </c>
      <c r="F151" s="316">
        <v>1000000</v>
      </c>
      <c r="G151" s="317">
        <v>0</v>
      </c>
      <c r="H151" s="316">
        <v>3850000</v>
      </c>
      <c r="I151" s="318"/>
    </row>
    <row r="152" spans="1:9" ht="21" x14ac:dyDescent="0.2">
      <c r="A152" s="314" t="s">
        <v>4585</v>
      </c>
      <c r="B152" s="315" t="s">
        <v>4388</v>
      </c>
      <c r="C152" s="316">
        <v>459371330.75</v>
      </c>
      <c r="D152" s="316">
        <v>6792500</v>
      </c>
      <c r="E152" s="316">
        <v>70445000</v>
      </c>
      <c r="F152" s="316">
        <v>270000000</v>
      </c>
      <c r="G152" s="317">
        <v>0</v>
      </c>
      <c r="H152" s="316">
        <v>806608830.75</v>
      </c>
      <c r="I152" s="318"/>
    </row>
    <row r="153" spans="1:9" x14ac:dyDescent="0.2">
      <c r="A153" s="314" t="s">
        <v>4559</v>
      </c>
      <c r="B153" s="315" t="s">
        <v>4362</v>
      </c>
      <c r="C153" s="316">
        <v>33124622.920000002</v>
      </c>
      <c r="D153" s="316">
        <v>6236750</v>
      </c>
      <c r="E153" s="316">
        <v>4050000</v>
      </c>
      <c r="F153" s="316">
        <v>212000000</v>
      </c>
      <c r="G153" s="317">
        <v>0</v>
      </c>
      <c r="H153" s="316">
        <v>255411372.91999999</v>
      </c>
      <c r="I153" s="318"/>
    </row>
    <row r="154" spans="1:9" x14ac:dyDescent="0.2">
      <c r="A154" s="314" t="s">
        <v>4560</v>
      </c>
      <c r="B154" s="315" t="s">
        <v>4363</v>
      </c>
      <c r="C154" s="316">
        <v>696733931.38999999</v>
      </c>
      <c r="D154" s="316">
        <v>13585000</v>
      </c>
      <c r="E154" s="316">
        <v>130340000</v>
      </c>
      <c r="F154" s="316">
        <v>2010000000</v>
      </c>
      <c r="G154" s="317">
        <v>0</v>
      </c>
      <c r="H154" s="316">
        <v>2850658931.3899999</v>
      </c>
      <c r="I154" s="318"/>
    </row>
    <row r="155" spans="1:9" ht="21" x14ac:dyDescent="0.2">
      <c r="A155" s="314" t="s">
        <v>4625</v>
      </c>
      <c r="B155" s="315" t="s">
        <v>4407</v>
      </c>
      <c r="C155" s="317">
        <v>0</v>
      </c>
      <c r="D155" s="316">
        <v>6000000</v>
      </c>
      <c r="E155" s="317">
        <v>0</v>
      </c>
      <c r="F155" s="317">
        <v>0</v>
      </c>
      <c r="G155" s="317">
        <v>0</v>
      </c>
      <c r="H155" s="316">
        <v>6000000</v>
      </c>
      <c r="I155" s="318"/>
    </row>
    <row r="156" spans="1:9" x14ac:dyDescent="0.2">
      <c r="A156" s="314" t="s">
        <v>4603</v>
      </c>
      <c r="B156" s="315" t="s">
        <v>4396</v>
      </c>
      <c r="C156" s="317">
        <v>0</v>
      </c>
      <c r="D156" s="316">
        <v>9500000</v>
      </c>
      <c r="E156" s="317">
        <v>0</v>
      </c>
      <c r="F156" s="316">
        <v>1901000000</v>
      </c>
      <c r="G156" s="317">
        <v>0</v>
      </c>
      <c r="H156" s="316">
        <v>1910500000</v>
      </c>
      <c r="I156" s="318"/>
    </row>
    <row r="157" spans="1:9" x14ac:dyDescent="0.2">
      <c r="A157" s="314" t="s">
        <v>4561</v>
      </c>
      <c r="B157" s="315" t="s">
        <v>4364</v>
      </c>
      <c r="C157" s="316">
        <v>698944375.97000003</v>
      </c>
      <c r="D157" s="316">
        <v>6080000</v>
      </c>
      <c r="E157" s="317">
        <v>0</v>
      </c>
      <c r="F157" s="316">
        <v>394375000</v>
      </c>
      <c r="G157" s="317">
        <v>0</v>
      </c>
      <c r="H157" s="316">
        <v>1099399375.97</v>
      </c>
      <c r="I157" s="318"/>
    </row>
    <row r="158" spans="1:9" ht="21" x14ac:dyDescent="0.2">
      <c r="A158" s="314" t="s">
        <v>4667</v>
      </c>
      <c r="B158" s="315" t="s">
        <v>4651</v>
      </c>
      <c r="C158" s="317">
        <v>0</v>
      </c>
      <c r="D158" s="317">
        <v>0</v>
      </c>
      <c r="E158" s="317">
        <v>0</v>
      </c>
      <c r="F158" s="316">
        <v>1100000000</v>
      </c>
      <c r="G158" s="316">
        <v>1750000000</v>
      </c>
      <c r="H158" s="316">
        <v>2850000000</v>
      </c>
      <c r="I158" s="318"/>
    </row>
    <row r="159" spans="1:9" x14ac:dyDescent="0.2">
      <c r="A159" s="314" t="s">
        <v>4562</v>
      </c>
      <c r="B159" s="315" t="s">
        <v>4365</v>
      </c>
      <c r="C159" s="316">
        <v>8704688968.1599998</v>
      </c>
      <c r="D159" s="316">
        <v>12967500</v>
      </c>
      <c r="E159" s="316">
        <v>27000000</v>
      </c>
      <c r="F159" s="316">
        <v>250000000</v>
      </c>
      <c r="G159" s="317">
        <v>0</v>
      </c>
      <c r="H159" s="316">
        <v>8994656468.1599998</v>
      </c>
      <c r="I159" s="318"/>
    </row>
    <row r="160" spans="1:9" x14ac:dyDescent="0.2">
      <c r="A160" s="314" t="s">
        <v>4563</v>
      </c>
      <c r="B160" s="315" t="s">
        <v>4366</v>
      </c>
      <c r="C160" s="317">
        <v>0</v>
      </c>
      <c r="D160" s="316">
        <v>3705000</v>
      </c>
      <c r="E160" s="317">
        <v>0</v>
      </c>
      <c r="F160" s="316">
        <v>2500000</v>
      </c>
      <c r="G160" s="317">
        <v>0</v>
      </c>
      <c r="H160" s="316">
        <v>6205000</v>
      </c>
      <c r="I160" s="318"/>
    </row>
    <row r="161" spans="1:9" x14ac:dyDescent="0.2">
      <c r="A161" s="314" t="s">
        <v>4564</v>
      </c>
      <c r="B161" s="315" t="s">
        <v>4367</v>
      </c>
      <c r="C161" s="317">
        <v>0</v>
      </c>
      <c r="D161" s="316">
        <v>2850000</v>
      </c>
      <c r="E161" s="317">
        <v>0</v>
      </c>
      <c r="F161" s="316">
        <v>10000000</v>
      </c>
      <c r="G161" s="317">
        <v>0</v>
      </c>
      <c r="H161" s="316">
        <v>12850000</v>
      </c>
      <c r="I161" s="318"/>
    </row>
    <row r="162" spans="1:9" x14ac:dyDescent="0.2">
      <c r="A162" s="314" t="s">
        <v>4565</v>
      </c>
      <c r="B162" s="315" t="s">
        <v>4368</v>
      </c>
      <c r="C162" s="317">
        <v>0</v>
      </c>
      <c r="D162" s="316">
        <v>7718750</v>
      </c>
      <c r="E162" s="316">
        <v>25000000</v>
      </c>
      <c r="F162" s="316">
        <v>35000000</v>
      </c>
      <c r="G162" s="317">
        <v>0</v>
      </c>
      <c r="H162" s="316">
        <v>67718750</v>
      </c>
      <c r="I162" s="318"/>
    </row>
    <row r="163" spans="1:9" x14ac:dyDescent="0.2">
      <c r="A163" s="314" t="s">
        <v>4566</v>
      </c>
      <c r="B163" s="315" t="s">
        <v>4369</v>
      </c>
      <c r="C163" s="317">
        <v>0</v>
      </c>
      <c r="D163" s="316">
        <v>7175350</v>
      </c>
      <c r="E163" s="317">
        <v>0</v>
      </c>
      <c r="F163" s="316">
        <v>15000000</v>
      </c>
      <c r="G163" s="317">
        <v>0</v>
      </c>
      <c r="H163" s="316">
        <v>22175350</v>
      </c>
      <c r="I163" s="318"/>
    </row>
    <row r="164" spans="1:9" ht="21" x14ac:dyDescent="0.2">
      <c r="A164" s="314" t="s">
        <v>5848</v>
      </c>
      <c r="B164" s="315" t="s">
        <v>4259</v>
      </c>
      <c r="C164" s="317">
        <v>0</v>
      </c>
      <c r="D164" s="316">
        <v>6000000</v>
      </c>
      <c r="E164" s="317">
        <v>0</v>
      </c>
      <c r="F164" s="316">
        <v>144000000</v>
      </c>
      <c r="G164" s="317">
        <v>0</v>
      </c>
      <c r="H164" s="316">
        <v>150000000</v>
      </c>
      <c r="I164" s="318"/>
    </row>
    <row r="165" spans="1:9" x14ac:dyDescent="0.2">
      <c r="A165" s="314" t="s">
        <v>4577</v>
      </c>
      <c r="B165" s="315" t="s">
        <v>4382</v>
      </c>
      <c r="C165" s="316">
        <v>183970070.46000001</v>
      </c>
      <c r="D165" s="316">
        <v>13585000</v>
      </c>
      <c r="E165" s="316">
        <v>40000000</v>
      </c>
      <c r="F165" s="316">
        <v>230000000</v>
      </c>
      <c r="G165" s="317">
        <v>0</v>
      </c>
      <c r="H165" s="316">
        <v>467555070.45999998</v>
      </c>
      <c r="I165" s="318"/>
    </row>
    <row r="166" spans="1:9" x14ac:dyDescent="0.2">
      <c r="A166" s="314" t="s">
        <v>4597</v>
      </c>
      <c r="B166" s="315" t="s">
        <v>4393</v>
      </c>
      <c r="C166" s="317">
        <v>0</v>
      </c>
      <c r="D166" s="316">
        <v>8645000</v>
      </c>
      <c r="E166" s="317">
        <v>0</v>
      </c>
      <c r="F166" s="316">
        <v>1550000000</v>
      </c>
      <c r="G166" s="317">
        <v>0</v>
      </c>
      <c r="H166" s="316">
        <v>1558645000</v>
      </c>
      <c r="I166" s="318"/>
    </row>
    <row r="167" spans="1:9" x14ac:dyDescent="0.2">
      <c r="A167" s="314" t="s">
        <v>4567</v>
      </c>
      <c r="B167" s="315" t="s">
        <v>4370</v>
      </c>
      <c r="C167" s="316">
        <v>217423147.91999999</v>
      </c>
      <c r="D167" s="316">
        <v>11732500</v>
      </c>
      <c r="E167" s="316">
        <v>30000000</v>
      </c>
      <c r="F167" s="316">
        <v>515000000</v>
      </c>
      <c r="G167" s="317">
        <v>0</v>
      </c>
      <c r="H167" s="316">
        <v>774155647.91999996</v>
      </c>
      <c r="I167" s="318"/>
    </row>
    <row r="168" spans="1:9" x14ac:dyDescent="0.2">
      <c r="A168" s="314" t="s">
        <v>4570</v>
      </c>
      <c r="B168" s="315" t="s">
        <v>4373</v>
      </c>
      <c r="C168" s="316">
        <v>325485193.83999997</v>
      </c>
      <c r="D168" s="316">
        <v>13585000</v>
      </c>
      <c r="E168" s="316">
        <v>132500000</v>
      </c>
      <c r="F168" s="316">
        <v>430000000</v>
      </c>
      <c r="G168" s="317">
        <v>0</v>
      </c>
      <c r="H168" s="316">
        <v>901570193.84000003</v>
      </c>
      <c r="I168" s="318"/>
    </row>
    <row r="169" spans="1:9" x14ac:dyDescent="0.2">
      <c r="A169" s="314" t="s">
        <v>4668</v>
      </c>
      <c r="B169" s="315" t="s">
        <v>4652</v>
      </c>
      <c r="C169" s="317">
        <v>0</v>
      </c>
      <c r="D169" s="317">
        <v>0</v>
      </c>
      <c r="E169" s="317">
        <v>0</v>
      </c>
      <c r="F169" s="317">
        <v>0</v>
      </c>
      <c r="G169" s="316">
        <v>44500000</v>
      </c>
      <c r="H169" s="316">
        <v>44500000</v>
      </c>
      <c r="I169" s="318"/>
    </row>
    <row r="170" spans="1:9" ht="21" x14ac:dyDescent="0.2">
      <c r="A170" s="314" t="s">
        <v>4583</v>
      </c>
      <c r="B170" s="315" t="s">
        <v>4387</v>
      </c>
      <c r="C170" s="316">
        <v>69395542.519999996</v>
      </c>
      <c r="D170" s="316">
        <v>18525000</v>
      </c>
      <c r="E170" s="316">
        <v>5000000</v>
      </c>
      <c r="F170" s="316">
        <v>1017500000</v>
      </c>
      <c r="G170" s="317">
        <v>0</v>
      </c>
      <c r="H170" s="316">
        <v>1110420542.52</v>
      </c>
      <c r="I170" s="318"/>
    </row>
    <row r="171" spans="1:9" ht="21" x14ac:dyDescent="0.2">
      <c r="A171" s="314" t="s">
        <v>4573</v>
      </c>
      <c r="B171" s="315" t="s">
        <v>4378</v>
      </c>
      <c r="C171" s="317">
        <v>0</v>
      </c>
      <c r="D171" s="316">
        <v>6000000</v>
      </c>
      <c r="E171" s="316">
        <v>7200000</v>
      </c>
      <c r="F171" s="316">
        <v>365400000</v>
      </c>
      <c r="G171" s="317">
        <v>0</v>
      </c>
      <c r="H171" s="316">
        <v>378600000</v>
      </c>
      <c r="I171" s="318"/>
    </row>
    <row r="172" spans="1:9" x14ac:dyDescent="0.2">
      <c r="A172" s="317" t="s">
        <v>5891</v>
      </c>
      <c r="B172" s="317"/>
      <c r="C172" s="319">
        <v>30770050317.490002</v>
      </c>
      <c r="D172" s="319">
        <v>347332100</v>
      </c>
      <c r="E172" s="319">
        <v>1401285000</v>
      </c>
      <c r="F172" s="319">
        <v>17083604348.52</v>
      </c>
      <c r="G172" s="319">
        <v>8691500000</v>
      </c>
      <c r="H172" s="319">
        <v>58293771766.010002</v>
      </c>
      <c r="I172" s="320">
        <v>0.33300000000000002</v>
      </c>
    </row>
    <row r="173" spans="1:9" ht="14.45" customHeight="1" x14ac:dyDescent="0.2">
      <c r="A173" s="322" t="s">
        <v>248</v>
      </c>
      <c r="B173" s="322"/>
      <c r="C173" s="323">
        <v>42227913104.57</v>
      </c>
      <c r="D173" s="323">
        <v>4286329750</v>
      </c>
      <c r="E173" s="323">
        <v>12095855000</v>
      </c>
      <c r="F173" s="323">
        <v>69915484355.589996</v>
      </c>
      <c r="G173" s="323">
        <v>46347723315.160004</v>
      </c>
      <c r="H173" s="323">
        <v>174873305525.32001</v>
      </c>
      <c r="I173" s="325">
        <f>SUM(I1:I172)</f>
        <v>1</v>
      </c>
    </row>
    <row r="174" spans="1:9" x14ac:dyDescent="0.2">
      <c r="A174" s="307"/>
      <c r="B174" s="308"/>
      <c r="C174" s="308"/>
      <c r="D174" s="308"/>
      <c r="E174" s="308"/>
      <c r="F174" s="308"/>
      <c r="G174" s="308"/>
      <c r="H174" s="308"/>
      <c r="I174" s="308"/>
    </row>
  </sheetData>
  <mergeCells count="2">
    <mergeCell ref="A1:I1"/>
    <mergeCell ref="A2:I2"/>
  </mergeCells>
  <pageMargins left="0.7" right="0.7" top="0.75" bottom="0.75" header="0.3" footer="0.3"/>
  <pageSetup scale="74" firstPageNumber="161" fitToHeight="0"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673"/>
  <sheetViews>
    <sheetView topLeftCell="A54" workbookViewId="0">
      <selection activeCell="F226" sqref="F226"/>
    </sheetView>
  </sheetViews>
  <sheetFormatPr defaultColWidth="8.85546875" defaultRowHeight="9" x14ac:dyDescent="0.15"/>
  <cols>
    <col min="1" max="1" width="8.85546875" style="363"/>
    <col min="2" max="2" width="83.7109375" style="363" customWidth="1"/>
    <col min="3" max="3" width="13.28515625" style="363" bestFit="1" customWidth="1"/>
    <col min="4" max="4" width="13.5703125" style="363" bestFit="1" customWidth="1"/>
    <col min="5" max="16384" width="8.85546875" style="363"/>
  </cols>
  <sheetData>
    <row r="1" spans="1:4" ht="14.45" customHeight="1" x14ac:dyDescent="0.15">
      <c r="A1" s="656" t="s">
        <v>249</v>
      </c>
      <c r="B1" s="656"/>
      <c r="C1" s="656"/>
      <c r="D1" s="656"/>
    </row>
    <row r="2" spans="1:4" ht="14.45" customHeight="1" x14ac:dyDescent="0.15">
      <c r="A2" s="655" t="s">
        <v>6085</v>
      </c>
      <c r="B2" s="655"/>
      <c r="C2" s="655"/>
      <c r="D2" s="655"/>
    </row>
    <row r="3" spans="1:4" ht="14.45" customHeight="1" x14ac:dyDescent="0.15">
      <c r="A3" s="654" t="s">
        <v>6086</v>
      </c>
      <c r="B3" s="654" t="s">
        <v>4206</v>
      </c>
      <c r="C3" s="654" t="s">
        <v>4629</v>
      </c>
      <c r="D3" s="654"/>
    </row>
    <row r="4" spans="1:4" x14ac:dyDescent="0.15">
      <c r="A4" s="654"/>
      <c r="B4" s="654"/>
      <c r="C4" s="364">
        <v>2020</v>
      </c>
      <c r="D4" s="364">
        <v>2021</v>
      </c>
    </row>
    <row r="5" spans="1:4" x14ac:dyDescent="0.15">
      <c r="A5" s="365">
        <v>1</v>
      </c>
      <c r="B5" s="366" t="s">
        <v>20</v>
      </c>
      <c r="C5" s="367">
        <v>107356835610.77</v>
      </c>
      <c r="D5" s="367">
        <v>133966668650</v>
      </c>
    </row>
    <row r="6" spans="1:4" x14ac:dyDescent="0.15">
      <c r="A6" s="368">
        <v>11</v>
      </c>
      <c r="B6" s="369" t="s">
        <v>6087</v>
      </c>
      <c r="C6" s="370">
        <v>59591356931.830002</v>
      </c>
      <c r="D6" s="370">
        <v>60022821398.230003</v>
      </c>
    </row>
    <row r="7" spans="1:4" x14ac:dyDescent="0.15">
      <c r="A7" s="368">
        <v>1101</v>
      </c>
      <c r="B7" s="369" t="s">
        <v>6087</v>
      </c>
      <c r="C7" s="370">
        <v>59591356931.830002</v>
      </c>
      <c r="D7" s="370">
        <v>60022821398.230003</v>
      </c>
    </row>
    <row r="8" spans="1:4" x14ac:dyDescent="0.15">
      <c r="A8" s="371">
        <v>110101</v>
      </c>
      <c r="B8" s="372" t="s">
        <v>6088</v>
      </c>
      <c r="C8" s="370">
        <v>37676396056.370003</v>
      </c>
      <c r="D8" s="370">
        <v>44997045222.230003</v>
      </c>
    </row>
    <row r="9" spans="1:4" x14ac:dyDescent="0.15">
      <c r="A9" s="373">
        <v>11010101</v>
      </c>
      <c r="B9" s="347" t="s">
        <v>5602</v>
      </c>
      <c r="C9" s="374">
        <v>26730614126.830002</v>
      </c>
      <c r="D9" s="374">
        <v>33413267659</v>
      </c>
    </row>
    <row r="10" spans="1:4" x14ac:dyDescent="0.15">
      <c r="A10" s="373">
        <v>11010104</v>
      </c>
      <c r="B10" s="347" t="s">
        <v>6380</v>
      </c>
      <c r="C10" s="348">
        <v>0</v>
      </c>
      <c r="D10" s="348">
        <v>0</v>
      </c>
    </row>
    <row r="11" spans="1:4" x14ac:dyDescent="0.15">
      <c r="A11" s="373">
        <v>11010106</v>
      </c>
      <c r="B11" s="347" t="s">
        <v>5603</v>
      </c>
      <c r="C11" s="374">
        <v>10945781929.540001</v>
      </c>
      <c r="D11" s="374">
        <v>11583777563.23</v>
      </c>
    </row>
    <row r="12" spans="1:4" x14ac:dyDescent="0.15">
      <c r="A12" s="371">
        <v>110102</v>
      </c>
      <c r="B12" s="372" t="s">
        <v>6089</v>
      </c>
      <c r="C12" s="370">
        <v>17879043585.310001</v>
      </c>
      <c r="D12" s="370">
        <v>12925776176</v>
      </c>
    </row>
    <row r="13" spans="1:4" x14ac:dyDescent="0.15">
      <c r="A13" s="373">
        <v>11010201</v>
      </c>
      <c r="B13" s="347" t="s">
        <v>5604</v>
      </c>
      <c r="C13" s="374">
        <v>17879043585.310001</v>
      </c>
      <c r="D13" s="374">
        <v>12925776176</v>
      </c>
    </row>
    <row r="14" spans="1:4" x14ac:dyDescent="0.15">
      <c r="A14" s="371">
        <v>110103</v>
      </c>
      <c r="B14" s="372" t="s">
        <v>6090</v>
      </c>
      <c r="C14" s="370">
        <v>4035917290.1500001</v>
      </c>
      <c r="D14" s="370">
        <v>2100000000</v>
      </c>
    </row>
    <row r="15" spans="1:4" x14ac:dyDescent="0.15">
      <c r="A15" s="373">
        <v>11010301</v>
      </c>
      <c r="B15" s="347" t="s">
        <v>5605</v>
      </c>
      <c r="C15" s="374">
        <v>4035917290.1500001</v>
      </c>
      <c r="D15" s="374">
        <v>2100000000</v>
      </c>
    </row>
    <row r="16" spans="1:4" x14ac:dyDescent="0.15">
      <c r="A16" s="368">
        <v>12</v>
      </c>
      <c r="B16" s="369" t="s">
        <v>6091</v>
      </c>
      <c r="C16" s="370">
        <v>24244763854.860001</v>
      </c>
      <c r="D16" s="370">
        <v>28778132248.490002</v>
      </c>
    </row>
    <row r="17" spans="1:4" x14ac:dyDescent="0.15">
      <c r="A17" s="368">
        <v>1201</v>
      </c>
      <c r="B17" s="369" t="s">
        <v>6092</v>
      </c>
      <c r="C17" s="370">
        <v>15451262902</v>
      </c>
      <c r="D17" s="370">
        <v>19150937000</v>
      </c>
    </row>
    <row r="18" spans="1:4" x14ac:dyDescent="0.15">
      <c r="A18" s="371">
        <v>120101</v>
      </c>
      <c r="B18" s="372" t="s">
        <v>6093</v>
      </c>
      <c r="C18" s="370">
        <v>15451262902</v>
      </c>
      <c r="D18" s="370">
        <v>19150937000</v>
      </c>
    </row>
    <row r="19" spans="1:4" x14ac:dyDescent="0.15">
      <c r="A19" s="373">
        <v>12010101</v>
      </c>
      <c r="B19" s="347" t="s">
        <v>5618</v>
      </c>
      <c r="C19" s="374">
        <v>12617912902</v>
      </c>
      <c r="D19" s="374">
        <v>16000000000</v>
      </c>
    </row>
    <row r="20" spans="1:4" x14ac:dyDescent="0.15">
      <c r="A20" s="373">
        <v>12010104</v>
      </c>
      <c r="B20" s="347" t="s">
        <v>5619</v>
      </c>
      <c r="C20" s="374">
        <v>50000000</v>
      </c>
      <c r="D20" s="374">
        <v>200000000</v>
      </c>
    </row>
    <row r="21" spans="1:4" x14ac:dyDescent="0.15">
      <c r="A21" s="373">
        <v>12010105</v>
      </c>
      <c r="B21" s="347" t="s">
        <v>6381</v>
      </c>
      <c r="C21" s="348">
        <v>0</v>
      </c>
      <c r="D21" s="348">
        <v>0</v>
      </c>
    </row>
    <row r="22" spans="1:4" x14ac:dyDescent="0.15">
      <c r="A22" s="373">
        <v>12010106</v>
      </c>
      <c r="B22" s="347" t="s">
        <v>6382</v>
      </c>
      <c r="C22" s="348">
        <v>0</v>
      </c>
      <c r="D22" s="348">
        <v>0</v>
      </c>
    </row>
    <row r="23" spans="1:4" x14ac:dyDescent="0.15">
      <c r="A23" s="373">
        <v>12010107</v>
      </c>
      <c r="B23" s="347" t="s">
        <v>5620</v>
      </c>
      <c r="C23" s="374">
        <v>33000000</v>
      </c>
      <c r="D23" s="374">
        <v>100000000</v>
      </c>
    </row>
    <row r="24" spans="1:4" x14ac:dyDescent="0.15">
      <c r="A24" s="373">
        <v>12010108</v>
      </c>
      <c r="B24" s="347" t="s">
        <v>6383</v>
      </c>
      <c r="C24" s="348">
        <v>0</v>
      </c>
      <c r="D24" s="348">
        <v>0</v>
      </c>
    </row>
    <row r="25" spans="1:4" x14ac:dyDescent="0.15">
      <c r="A25" s="373">
        <v>12010109</v>
      </c>
      <c r="B25" s="347" t="s">
        <v>6384</v>
      </c>
      <c r="C25" s="348">
        <v>0</v>
      </c>
      <c r="D25" s="348">
        <v>0</v>
      </c>
    </row>
    <row r="26" spans="1:4" x14ac:dyDescent="0.15">
      <c r="A26" s="373">
        <v>12010110</v>
      </c>
      <c r="B26" s="347" t="s">
        <v>5621</v>
      </c>
      <c r="C26" s="374">
        <v>1537500000</v>
      </c>
      <c r="D26" s="374">
        <v>2400000000</v>
      </c>
    </row>
    <row r="27" spans="1:4" x14ac:dyDescent="0.15">
      <c r="A27" s="373">
        <v>12010111</v>
      </c>
      <c r="B27" s="347" t="s">
        <v>6385</v>
      </c>
      <c r="C27" s="348">
        <v>0</v>
      </c>
      <c r="D27" s="348">
        <v>0</v>
      </c>
    </row>
    <row r="28" spans="1:4" x14ac:dyDescent="0.15">
      <c r="A28" s="373">
        <v>12010112</v>
      </c>
      <c r="B28" s="347" t="s">
        <v>5622</v>
      </c>
      <c r="C28" s="374">
        <v>720000000</v>
      </c>
      <c r="D28" s="374">
        <v>450937000</v>
      </c>
    </row>
    <row r="29" spans="1:4" x14ac:dyDescent="0.15">
      <c r="A29" s="373">
        <v>12010113</v>
      </c>
      <c r="B29" s="347" t="s">
        <v>5623</v>
      </c>
      <c r="C29" s="374">
        <v>492850000</v>
      </c>
      <c r="D29" s="348">
        <v>0</v>
      </c>
    </row>
    <row r="30" spans="1:4" x14ac:dyDescent="0.15">
      <c r="A30" s="371">
        <v>120102</v>
      </c>
      <c r="B30" s="372" t="s">
        <v>6094</v>
      </c>
      <c r="C30" s="375">
        <v>0</v>
      </c>
      <c r="D30" s="375">
        <v>0</v>
      </c>
    </row>
    <row r="31" spans="1:4" x14ac:dyDescent="0.15">
      <c r="A31" s="368">
        <v>1202</v>
      </c>
      <c r="B31" s="369" t="s">
        <v>6095</v>
      </c>
      <c r="C31" s="370">
        <v>8243500952.8599997</v>
      </c>
      <c r="D31" s="370">
        <v>9331625400.2199993</v>
      </c>
    </row>
    <row r="32" spans="1:4" ht="8.4499999999999993" hidden="1" customHeight="1" x14ac:dyDescent="0.15">
      <c r="A32" s="371">
        <v>120201</v>
      </c>
      <c r="B32" s="372" t="s">
        <v>6096</v>
      </c>
      <c r="C32" s="370">
        <v>1307097000</v>
      </c>
      <c r="D32" s="370">
        <v>1654947892.72</v>
      </c>
    </row>
    <row r="33" spans="1:4" ht="8.4499999999999993" hidden="1" customHeight="1" x14ac:dyDescent="0.15">
      <c r="A33" s="373">
        <v>12020105</v>
      </c>
      <c r="B33" s="347" t="s">
        <v>6386</v>
      </c>
      <c r="C33" s="348">
        <v>0</v>
      </c>
      <c r="D33" s="348">
        <v>0</v>
      </c>
    </row>
    <row r="34" spans="1:4" ht="8.4499999999999993" hidden="1" customHeight="1" x14ac:dyDescent="0.15">
      <c r="A34" s="373">
        <v>12020107</v>
      </c>
      <c r="B34" s="347" t="s">
        <v>6387</v>
      </c>
      <c r="C34" s="348">
        <v>0</v>
      </c>
      <c r="D34" s="348">
        <v>0</v>
      </c>
    </row>
    <row r="35" spans="1:4" x14ac:dyDescent="0.15">
      <c r="A35" s="373">
        <v>12020109</v>
      </c>
      <c r="B35" s="347" t="s">
        <v>5657</v>
      </c>
      <c r="C35" s="374">
        <v>500000</v>
      </c>
      <c r="D35" s="374">
        <v>960000</v>
      </c>
    </row>
    <row r="36" spans="1:4" x14ac:dyDescent="0.15">
      <c r="A36" s="373">
        <v>12020110</v>
      </c>
      <c r="B36" s="347" t="s">
        <v>6388</v>
      </c>
      <c r="C36" s="348">
        <v>0</v>
      </c>
      <c r="D36" s="348">
        <v>0</v>
      </c>
    </row>
    <row r="37" spans="1:4" x14ac:dyDescent="0.15">
      <c r="A37" s="373">
        <v>12020111</v>
      </c>
      <c r="B37" s="347" t="s">
        <v>6389</v>
      </c>
      <c r="C37" s="348">
        <v>0</v>
      </c>
      <c r="D37" s="348">
        <v>0</v>
      </c>
    </row>
    <row r="38" spans="1:4" x14ac:dyDescent="0.15">
      <c r="A38" s="373">
        <v>12020113</v>
      </c>
      <c r="B38" s="347" t="s">
        <v>6390</v>
      </c>
      <c r="C38" s="348">
        <v>0</v>
      </c>
      <c r="D38" s="348">
        <v>0</v>
      </c>
    </row>
    <row r="39" spans="1:4" ht="8.4499999999999993" hidden="1" customHeight="1" x14ac:dyDescent="0.15">
      <c r="A39" s="373">
        <v>12020114</v>
      </c>
      <c r="B39" s="347" t="s">
        <v>6391</v>
      </c>
      <c r="C39" s="348">
        <v>0</v>
      </c>
      <c r="D39" s="348">
        <v>0</v>
      </c>
    </row>
    <row r="40" spans="1:4" ht="8.4499999999999993" hidden="1" customHeight="1" x14ac:dyDescent="0.15">
      <c r="A40" s="373">
        <v>12020115</v>
      </c>
      <c r="B40" s="347" t="s">
        <v>6392</v>
      </c>
      <c r="C40" s="348">
        <v>0</v>
      </c>
      <c r="D40" s="348">
        <v>0</v>
      </c>
    </row>
    <row r="41" spans="1:4" ht="8.4499999999999993" hidden="1" customHeight="1" x14ac:dyDescent="0.15">
      <c r="A41" s="373">
        <v>12020116</v>
      </c>
      <c r="B41" s="347" t="s">
        <v>6393</v>
      </c>
      <c r="C41" s="348">
        <v>0</v>
      </c>
      <c r="D41" s="348">
        <v>0</v>
      </c>
    </row>
    <row r="42" spans="1:4" ht="8.4499999999999993" hidden="1" customHeight="1" x14ac:dyDescent="0.15">
      <c r="A42" s="373">
        <v>12020117</v>
      </c>
      <c r="B42" s="347" t="s">
        <v>6394</v>
      </c>
      <c r="C42" s="348">
        <v>0</v>
      </c>
      <c r="D42" s="348">
        <v>0</v>
      </c>
    </row>
    <row r="43" spans="1:4" ht="8.4499999999999993" hidden="1" customHeight="1" x14ac:dyDescent="0.15">
      <c r="A43" s="373">
        <v>12020118</v>
      </c>
      <c r="B43" s="347" t="s">
        <v>6395</v>
      </c>
      <c r="C43" s="348">
        <v>0</v>
      </c>
      <c r="D43" s="348">
        <v>0</v>
      </c>
    </row>
    <row r="44" spans="1:4" ht="8.4499999999999993" hidden="1" customHeight="1" x14ac:dyDescent="0.15">
      <c r="A44" s="373">
        <v>12020119</v>
      </c>
      <c r="B44" s="347" t="s">
        <v>5583</v>
      </c>
      <c r="C44" s="374">
        <v>21000000</v>
      </c>
      <c r="D44" s="374">
        <v>21000000</v>
      </c>
    </row>
    <row r="45" spans="1:4" ht="8.4499999999999993" hidden="1" customHeight="1" x14ac:dyDescent="0.15">
      <c r="A45" s="373">
        <v>12020120</v>
      </c>
      <c r="B45" s="347" t="s">
        <v>6396</v>
      </c>
      <c r="C45" s="348">
        <v>0</v>
      </c>
      <c r="D45" s="348">
        <v>0</v>
      </c>
    </row>
    <row r="46" spans="1:4" x14ac:dyDescent="0.15">
      <c r="A46" s="373">
        <v>12020121</v>
      </c>
      <c r="B46" s="347" t="s">
        <v>6397</v>
      </c>
      <c r="C46" s="348">
        <v>0</v>
      </c>
      <c r="D46" s="348">
        <v>0</v>
      </c>
    </row>
    <row r="47" spans="1:4" ht="8.4499999999999993" hidden="1" customHeight="1" x14ac:dyDescent="0.15">
      <c r="A47" s="373">
        <v>12020122</v>
      </c>
      <c r="B47" s="347" t="s">
        <v>5584</v>
      </c>
      <c r="C47" s="374">
        <v>7000000</v>
      </c>
      <c r="D47" s="374">
        <v>5000000</v>
      </c>
    </row>
    <row r="48" spans="1:4" x14ac:dyDescent="0.15">
      <c r="A48" s="373">
        <v>12020126</v>
      </c>
      <c r="B48" s="347" t="s">
        <v>5585</v>
      </c>
      <c r="C48" s="374">
        <v>5000000</v>
      </c>
      <c r="D48" s="374">
        <v>9000000</v>
      </c>
    </row>
    <row r="49" spans="1:4" ht="8.4499999999999993" hidden="1" customHeight="1" x14ac:dyDescent="0.15">
      <c r="A49" s="373">
        <v>12020128</v>
      </c>
      <c r="B49" s="347" t="s">
        <v>6398</v>
      </c>
      <c r="C49" s="348">
        <v>0</v>
      </c>
      <c r="D49" s="348">
        <v>0</v>
      </c>
    </row>
    <row r="50" spans="1:4" ht="8.4499999999999993" hidden="1" customHeight="1" x14ac:dyDescent="0.15">
      <c r="A50" s="373">
        <v>12020129</v>
      </c>
      <c r="B50" s="347" t="s">
        <v>5564</v>
      </c>
      <c r="C50" s="374">
        <v>60655000</v>
      </c>
      <c r="D50" s="374">
        <v>78056000</v>
      </c>
    </row>
    <row r="51" spans="1:4" ht="8.4499999999999993" hidden="1" customHeight="1" x14ac:dyDescent="0.15">
      <c r="A51" s="373">
        <v>12020130</v>
      </c>
      <c r="B51" s="347" t="s">
        <v>6399</v>
      </c>
      <c r="C51" s="348">
        <v>0</v>
      </c>
      <c r="D51" s="348">
        <v>0</v>
      </c>
    </row>
    <row r="52" spans="1:4" x14ac:dyDescent="0.15">
      <c r="A52" s="373">
        <v>12020132</v>
      </c>
      <c r="B52" s="347" t="s">
        <v>5624</v>
      </c>
      <c r="C52" s="374">
        <v>165000000</v>
      </c>
      <c r="D52" s="374">
        <v>300000000</v>
      </c>
    </row>
    <row r="53" spans="1:4" x14ac:dyDescent="0.15">
      <c r="A53" s="373">
        <v>12020133</v>
      </c>
      <c r="B53" s="347" t="s">
        <v>5625</v>
      </c>
      <c r="C53" s="374">
        <v>104500000</v>
      </c>
      <c r="D53" s="374">
        <v>82290000</v>
      </c>
    </row>
    <row r="54" spans="1:4" x14ac:dyDescent="0.15">
      <c r="A54" s="373">
        <v>12020134</v>
      </c>
      <c r="B54" s="347" t="s">
        <v>5664</v>
      </c>
      <c r="C54" s="374">
        <v>12000000</v>
      </c>
      <c r="D54" s="374">
        <v>14341308.800000001</v>
      </c>
    </row>
    <row r="55" spans="1:4" ht="8.4499999999999993" hidden="1" customHeight="1" x14ac:dyDescent="0.15">
      <c r="A55" s="373">
        <v>12020135</v>
      </c>
      <c r="B55" s="347" t="s">
        <v>5658</v>
      </c>
      <c r="C55" s="374">
        <v>67084000</v>
      </c>
      <c r="D55" s="374">
        <v>64724249.880000003</v>
      </c>
    </row>
    <row r="56" spans="1:4" ht="8.4499999999999993" hidden="1" customHeight="1" x14ac:dyDescent="0.15">
      <c r="A56" s="373">
        <v>12020136</v>
      </c>
      <c r="B56" s="347" t="s">
        <v>6400</v>
      </c>
      <c r="C56" s="348">
        <v>0</v>
      </c>
      <c r="D56" s="348">
        <v>0</v>
      </c>
    </row>
    <row r="57" spans="1:4" ht="8.4499999999999993" hidden="1" customHeight="1" x14ac:dyDescent="0.15">
      <c r="A57" s="373">
        <v>12020137</v>
      </c>
      <c r="B57" s="347" t="s">
        <v>6401</v>
      </c>
      <c r="C57" s="348">
        <v>0</v>
      </c>
      <c r="D57" s="348">
        <v>0</v>
      </c>
    </row>
    <row r="58" spans="1:4" ht="8.4499999999999993" hidden="1" customHeight="1" x14ac:dyDescent="0.15">
      <c r="A58" s="373">
        <v>12020138</v>
      </c>
      <c r="B58" s="347" t="s">
        <v>6402</v>
      </c>
      <c r="C58" s="348">
        <v>0</v>
      </c>
      <c r="D58" s="348">
        <v>0</v>
      </c>
    </row>
    <row r="59" spans="1:4" ht="8.4499999999999993" hidden="1" customHeight="1" x14ac:dyDescent="0.15">
      <c r="A59" s="373">
        <v>12020140</v>
      </c>
      <c r="B59" s="347" t="s">
        <v>6403</v>
      </c>
      <c r="C59" s="348">
        <v>0</v>
      </c>
      <c r="D59" s="348">
        <v>0</v>
      </c>
    </row>
    <row r="60" spans="1:4" ht="8.4499999999999993" hidden="1" customHeight="1" x14ac:dyDescent="0.15">
      <c r="A60" s="373">
        <v>12020141</v>
      </c>
      <c r="B60" s="347" t="s">
        <v>6404</v>
      </c>
      <c r="C60" s="348">
        <v>0</v>
      </c>
      <c r="D60" s="348">
        <v>0</v>
      </c>
    </row>
    <row r="61" spans="1:4" ht="8.4499999999999993" hidden="1" customHeight="1" x14ac:dyDescent="0.15">
      <c r="A61" s="373">
        <v>12020142</v>
      </c>
      <c r="B61" s="347" t="s">
        <v>6405</v>
      </c>
      <c r="C61" s="348">
        <v>0</v>
      </c>
      <c r="D61" s="348">
        <v>0</v>
      </c>
    </row>
    <row r="62" spans="1:4" x14ac:dyDescent="0.15">
      <c r="A62" s="373">
        <v>12020143</v>
      </c>
      <c r="B62" s="347" t="s">
        <v>5586</v>
      </c>
      <c r="C62" s="374">
        <v>65000000</v>
      </c>
      <c r="D62" s="374">
        <v>35000000</v>
      </c>
    </row>
    <row r="63" spans="1:4" x14ac:dyDescent="0.15">
      <c r="A63" s="373">
        <v>12020144</v>
      </c>
      <c r="B63" s="347" t="s">
        <v>5587</v>
      </c>
      <c r="C63" s="374">
        <v>6800000</v>
      </c>
      <c r="D63" s="374">
        <v>3000000</v>
      </c>
    </row>
    <row r="64" spans="1:4" ht="8.4499999999999993" hidden="1" customHeight="1" x14ac:dyDescent="0.15">
      <c r="A64" s="373">
        <v>12020145</v>
      </c>
      <c r="B64" s="347" t="s">
        <v>5588</v>
      </c>
      <c r="C64" s="374">
        <v>15000000</v>
      </c>
      <c r="D64" s="374">
        <v>10000000</v>
      </c>
    </row>
    <row r="65" spans="1:4" ht="8.4499999999999993" hidden="1" customHeight="1" x14ac:dyDescent="0.15">
      <c r="A65" s="373">
        <v>12020146</v>
      </c>
      <c r="B65" s="347" t="s">
        <v>5565</v>
      </c>
      <c r="C65" s="374">
        <v>10200000</v>
      </c>
      <c r="D65" s="374">
        <v>18000000</v>
      </c>
    </row>
    <row r="66" spans="1:4" ht="8.4499999999999993" hidden="1" customHeight="1" x14ac:dyDescent="0.15">
      <c r="A66" s="373">
        <v>12020147</v>
      </c>
      <c r="B66" s="347" t="s">
        <v>5566</v>
      </c>
      <c r="C66" s="374">
        <v>30817000</v>
      </c>
      <c r="D66" s="374">
        <v>60113576</v>
      </c>
    </row>
    <row r="67" spans="1:4" x14ac:dyDescent="0.15">
      <c r="A67" s="373">
        <v>12020148</v>
      </c>
      <c r="B67" s="347" t="s">
        <v>5671</v>
      </c>
      <c r="C67" s="374">
        <v>500000</v>
      </c>
      <c r="D67" s="374">
        <v>720000</v>
      </c>
    </row>
    <row r="68" spans="1:4" ht="18" x14ac:dyDescent="0.15">
      <c r="A68" s="373">
        <v>12020149</v>
      </c>
      <c r="B68" s="347" t="s">
        <v>5672</v>
      </c>
      <c r="C68" s="374">
        <v>200000</v>
      </c>
      <c r="D68" s="374">
        <v>210000</v>
      </c>
    </row>
    <row r="69" spans="1:4" ht="8.4499999999999993" hidden="1" customHeight="1" x14ac:dyDescent="0.15">
      <c r="A69" s="373">
        <v>12020150</v>
      </c>
      <c r="B69" s="347" t="s">
        <v>5576</v>
      </c>
      <c r="C69" s="374">
        <v>298541000</v>
      </c>
      <c r="D69" s="374">
        <v>350000000</v>
      </c>
    </row>
    <row r="70" spans="1:4" ht="8.4499999999999993" hidden="1" customHeight="1" x14ac:dyDescent="0.15">
      <c r="A70" s="373">
        <v>12020151</v>
      </c>
      <c r="B70" s="347" t="s">
        <v>5577</v>
      </c>
      <c r="C70" s="374">
        <v>100500000</v>
      </c>
      <c r="D70" s="374">
        <v>91502000</v>
      </c>
    </row>
    <row r="71" spans="1:4" ht="8.4499999999999993" hidden="1" customHeight="1" x14ac:dyDescent="0.15">
      <c r="A71" s="373">
        <v>12020152</v>
      </c>
      <c r="B71" s="347" t="s">
        <v>5660</v>
      </c>
      <c r="C71" s="374">
        <v>72500000</v>
      </c>
      <c r="D71" s="374">
        <v>72706750.040000007</v>
      </c>
    </row>
    <row r="72" spans="1:4" x14ac:dyDescent="0.15">
      <c r="A72" s="373">
        <v>12020153</v>
      </c>
      <c r="B72" s="347" t="s">
        <v>5634</v>
      </c>
      <c r="C72" s="374">
        <v>121800000</v>
      </c>
      <c r="D72" s="374">
        <v>94500000</v>
      </c>
    </row>
    <row r="73" spans="1:4" x14ac:dyDescent="0.15">
      <c r="A73" s="373">
        <v>12020154</v>
      </c>
      <c r="B73" s="347" t="s">
        <v>5626</v>
      </c>
      <c r="C73" s="374">
        <v>60000000</v>
      </c>
      <c r="D73" s="374">
        <v>300000000</v>
      </c>
    </row>
    <row r="74" spans="1:4" ht="8.4499999999999993" hidden="1" customHeight="1" x14ac:dyDescent="0.15">
      <c r="A74" s="373">
        <v>12020155</v>
      </c>
      <c r="B74" s="347" t="s">
        <v>5567</v>
      </c>
      <c r="C74" s="374">
        <v>1500000</v>
      </c>
      <c r="D74" s="374">
        <v>2000000</v>
      </c>
    </row>
    <row r="75" spans="1:4" ht="8.4499999999999993" hidden="1" customHeight="1" x14ac:dyDescent="0.15">
      <c r="A75" s="373">
        <v>12020156</v>
      </c>
      <c r="B75" s="347" t="s">
        <v>6406</v>
      </c>
      <c r="C75" s="348">
        <v>0</v>
      </c>
      <c r="D75" s="348">
        <v>0</v>
      </c>
    </row>
    <row r="76" spans="1:4" ht="8.4499999999999993" hidden="1" customHeight="1" x14ac:dyDescent="0.15">
      <c r="A76" s="373">
        <v>12020157</v>
      </c>
      <c r="B76" s="347" t="s">
        <v>5589</v>
      </c>
      <c r="C76" s="374">
        <v>7000000</v>
      </c>
      <c r="D76" s="374">
        <v>5000000</v>
      </c>
    </row>
    <row r="77" spans="1:4" x14ac:dyDescent="0.15">
      <c r="A77" s="373">
        <v>12020158</v>
      </c>
      <c r="B77" s="347" t="s">
        <v>6407</v>
      </c>
      <c r="C77" s="348">
        <v>0</v>
      </c>
      <c r="D77" s="348">
        <v>0</v>
      </c>
    </row>
    <row r="78" spans="1:4" x14ac:dyDescent="0.15">
      <c r="A78" s="373">
        <v>12020159</v>
      </c>
      <c r="B78" s="347" t="s">
        <v>5685</v>
      </c>
      <c r="C78" s="374">
        <v>54000000</v>
      </c>
      <c r="D78" s="374">
        <v>30824008</v>
      </c>
    </row>
    <row r="79" spans="1:4" ht="8.4499999999999993" hidden="1" customHeight="1" x14ac:dyDescent="0.15">
      <c r="A79" s="373">
        <v>12020160</v>
      </c>
      <c r="B79" s="347" t="s">
        <v>5686</v>
      </c>
      <c r="C79" s="374">
        <v>20000000</v>
      </c>
      <c r="D79" s="374">
        <v>6000000</v>
      </c>
    </row>
    <row r="80" spans="1:4" ht="8.4499999999999993" hidden="1" customHeight="1" x14ac:dyDescent="0.15">
      <c r="A80" s="371">
        <v>120202</v>
      </c>
      <c r="B80" s="372" t="s">
        <v>6097</v>
      </c>
      <c r="C80" s="375">
        <v>0</v>
      </c>
      <c r="D80" s="375">
        <v>0</v>
      </c>
    </row>
    <row r="81" spans="1:4" x14ac:dyDescent="0.15">
      <c r="A81" s="371">
        <v>120203</v>
      </c>
      <c r="B81" s="372" t="s">
        <v>6098</v>
      </c>
      <c r="C81" s="375">
        <v>0</v>
      </c>
      <c r="D81" s="375">
        <v>0</v>
      </c>
    </row>
    <row r="82" spans="1:4" x14ac:dyDescent="0.15">
      <c r="A82" s="371">
        <v>120204</v>
      </c>
      <c r="B82" s="372" t="s">
        <v>6099</v>
      </c>
      <c r="C82" s="370">
        <v>4085570952.8600001</v>
      </c>
      <c r="D82" s="370">
        <v>3596442411.4200001</v>
      </c>
    </row>
    <row r="83" spans="1:4" x14ac:dyDescent="0.15">
      <c r="A83" s="373">
        <v>12020401</v>
      </c>
      <c r="B83" s="347" t="s">
        <v>5651</v>
      </c>
      <c r="C83" s="374">
        <v>82900000</v>
      </c>
      <c r="D83" s="374">
        <v>98134000</v>
      </c>
    </row>
    <row r="84" spans="1:4" ht="8.4499999999999993" hidden="1" customHeight="1" x14ac:dyDescent="0.15">
      <c r="A84" s="373">
        <v>12020404</v>
      </c>
      <c r="B84" s="347" t="s">
        <v>6408</v>
      </c>
      <c r="C84" s="348">
        <v>0</v>
      </c>
      <c r="D84" s="348">
        <v>0</v>
      </c>
    </row>
    <row r="85" spans="1:4" ht="8.4499999999999993" hidden="1" customHeight="1" x14ac:dyDescent="0.15">
      <c r="A85" s="373">
        <v>12020409</v>
      </c>
      <c r="B85" s="347" t="s">
        <v>6409</v>
      </c>
      <c r="C85" s="348">
        <v>0</v>
      </c>
      <c r="D85" s="348">
        <v>0</v>
      </c>
    </row>
    <row r="86" spans="1:4" ht="8.4499999999999993" hidden="1" customHeight="1" x14ac:dyDescent="0.15">
      <c r="A86" s="373">
        <v>12020410</v>
      </c>
      <c r="B86" s="347" t="s">
        <v>6410</v>
      </c>
      <c r="C86" s="348">
        <v>0</v>
      </c>
      <c r="D86" s="348">
        <v>0</v>
      </c>
    </row>
    <row r="87" spans="1:4" ht="8.4499999999999993" hidden="1" customHeight="1" x14ac:dyDescent="0.15">
      <c r="A87" s="373">
        <v>12020412</v>
      </c>
      <c r="B87" s="347" t="s">
        <v>6411</v>
      </c>
      <c r="C87" s="348">
        <v>0</v>
      </c>
      <c r="D87" s="348">
        <v>0</v>
      </c>
    </row>
    <row r="88" spans="1:4" ht="8.4499999999999993" hidden="1" customHeight="1" x14ac:dyDescent="0.15">
      <c r="A88" s="373">
        <v>12020413</v>
      </c>
      <c r="B88" s="347" t="s">
        <v>6412</v>
      </c>
      <c r="C88" s="348">
        <v>0</v>
      </c>
      <c r="D88" s="348">
        <v>0</v>
      </c>
    </row>
    <row r="89" spans="1:4" x14ac:dyDescent="0.15">
      <c r="A89" s="373">
        <v>12020415</v>
      </c>
      <c r="B89" s="347" t="s">
        <v>6413</v>
      </c>
      <c r="C89" s="348">
        <v>0</v>
      </c>
      <c r="D89" s="348">
        <v>0</v>
      </c>
    </row>
    <row r="90" spans="1:4" x14ac:dyDescent="0.15">
      <c r="A90" s="373">
        <v>12020417</v>
      </c>
      <c r="B90" s="347" t="s">
        <v>5606</v>
      </c>
      <c r="C90" s="374">
        <v>263600000</v>
      </c>
      <c r="D90" s="374">
        <v>374451000</v>
      </c>
    </row>
    <row r="91" spans="1:4" x14ac:dyDescent="0.15">
      <c r="A91" s="373">
        <v>12020418</v>
      </c>
      <c r="B91" s="347" t="s">
        <v>6414</v>
      </c>
      <c r="C91" s="348">
        <v>0</v>
      </c>
      <c r="D91" s="348">
        <v>0</v>
      </c>
    </row>
    <row r="92" spans="1:4" ht="8.4499999999999993" hidden="1" customHeight="1" x14ac:dyDescent="0.15">
      <c r="A92" s="373">
        <v>12020419</v>
      </c>
      <c r="B92" s="347" t="s">
        <v>6415</v>
      </c>
      <c r="C92" s="348">
        <v>0</v>
      </c>
      <c r="D92" s="348">
        <v>0</v>
      </c>
    </row>
    <row r="93" spans="1:4" ht="8.4499999999999993" hidden="1" customHeight="1" x14ac:dyDescent="0.15">
      <c r="A93" s="373">
        <v>12020420</v>
      </c>
      <c r="B93" s="347" t="s">
        <v>6416</v>
      </c>
      <c r="C93" s="348">
        <v>0</v>
      </c>
      <c r="D93" s="348">
        <v>0</v>
      </c>
    </row>
    <row r="94" spans="1:4" ht="8.4499999999999993" hidden="1" customHeight="1" x14ac:dyDescent="0.15">
      <c r="A94" s="373">
        <v>12020424</v>
      </c>
      <c r="B94" s="347" t="s">
        <v>5661</v>
      </c>
      <c r="C94" s="374">
        <v>1500000</v>
      </c>
      <c r="D94" s="374">
        <v>10000000</v>
      </c>
    </row>
    <row r="95" spans="1:4" ht="8.4499999999999993" hidden="1" customHeight="1" x14ac:dyDescent="0.15">
      <c r="A95" s="373">
        <v>12020425</v>
      </c>
      <c r="B95" s="347" t="s">
        <v>5590</v>
      </c>
      <c r="C95" s="374">
        <v>7000000</v>
      </c>
      <c r="D95" s="374">
        <v>5000000</v>
      </c>
    </row>
    <row r="96" spans="1:4" x14ac:dyDescent="0.15">
      <c r="A96" s="373">
        <v>12020426</v>
      </c>
      <c r="B96" s="347" t="s">
        <v>5653</v>
      </c>
      <c r="C96" s="374">
        <v>48525000</v>
      </c>
      <c r="D96" s="374">
        <v>50529000</v>
      </c>
    </row>
    <row r="97" spans="1:4" x14ac:dyDescent="0.15">
      <c r="A97" s="373">
        <v>12020427</v>
      </c>
      <c r="B97" s="347" t="s">
        <v>5552</v>
      </c>
      <c r="C97" s="374">
        <v>164596000</v>
      </c>
      <c r="D97" s="374">
        <v>149855061.83000001</v>
      </c>
    </row>
    <row r="98" spans="1:4" x14ac:dyDescent="0.15">
      <c r="A98" s="373">
        <v>12020428</v>
      </c>
      <c r="B98" s="347" t="s">
        <v>5691</v>
      </c>
      <c r="C98" s="374">
        <v>1877000</v>
      </c>
      <c r="D98" s="374">
        <v>2000000</v>
      </c>
    </row>
    <row r="99" spans="1:4" x14ac:dyDescent="0.15">
      <c r="A99" s="373">
        <v>12020430</v>
      </c>
      <c r="B99" s="347" t="s">
        <v>6417</v>
      </c>
      <c r="C99" s="348">
        <v>0</v>
      </c>
      <c r="D99" s="348">
        <v>0</v>
      </c>
    </row>
    <row r="100" spans="1:4" x14ac:dyDescent="0.15">
      <c r="A100" s="373">
        <v>12020431</v>
      </c>
      <c r="B100" s="347" t="s">
        <v>5669</v>
      </c>
      <c r="C100" s="374">
        <v>3000000</v>
      </c>
      <c r="D100" s="374">
        <v>100000</v>
      </c>
    </row>
    <row r="101" spans="1:4" x14ac:dyDescent="0.15">
      <c r="A101" s="373">
        <v>12020436</v>
      </c>
      <c r="B101" s="347" t="s">
        <v>5578</v>
      </c>
      <c r="C101" s="374">
        <v>55000000</v>
      </c>
      <c r="D101" s="374">
        <v>23440000</v>
      </c>
    </row>
    <row r="102" spans="1:4" x14ac:dyDescent="0.15">
      <c r="A102" s="373">
        <v>12020437</v>
      </c>
      <c r="B102" s="347" t="s">
        <v>5643</v>
      </c>
      <c r="C102" s="374">
        <v>50624000</v>
      </c>
      <c r="D102" s="374">
        <v>31600000</v>
      </c>
    </row>
    <row r="103" spans="1:4" x14ac:dyDescent="0.15">
      <c r="A103" s="373">
        <v>12020438</v>
      </c>
      <c r="B103" s="347" t="s">
        <v>5644</v>
      </c>
      <c r="C103" s="374">
        <v>59500000</v>
      </c>
      <c r="D103" s="374">
        <v>57250000</v>
      </c>
    </row>
    <row r="104" spans="1:4" x14ac:dyDescent="0.15">
      <c r="A104" s="373">
        <v>12020439</v>
      </c>
      <c r="B104" s="347" t="s">
        <v>6418</v>
      </c>
      <c r="C104" s="348">
        <v>0</v>
      </c>
      <c r="D104" s="348">
        <v>0</v>
      </c>
    </row>
    <row r="105" spans="1:4" x14ac:dyDescent="0.15">
      <c r="A105" s="373">
        <v>12020440</v>
      </c>
      <c r="B105" s="347" t="s">
        <v>6419</v>
      </c>
      <c r="C105" s="348">
        <v>0</v>
      </c>
      <c r="D105" s="348">
        <v>0</v>
      </c>
    </row>
    <row r="106" spans="1:4" x14ac:dyDescent="0.15">
      <c r="A106" s="373">
        <v>12020441</v>
      </c>
      <c r="B106" s="347" t="s">
        <v>5591</v>
      </c>
      <c r="C106" s="374">
        <v>2500000</v>
      </c>
      <c r="D106" s="374">
        <v>3282750</v>
      </c>
    </row>
    <row r="107" spans="1:4" x14ac:dyDescent="0.15">
      <c r="A107" s="373">
        <v>12020442</v>
      </c>
      <c r="B107" s="347" t="s">
        <v>6420</v>
      </c>
      <c r="C107" s="348">
        <v>0</v>
      </c>
      <c r="D107" s="348">
        <v>0</v>
      </c>
    </row>
    <row r="108" spans="1:4" x14ac:dyDescent="0.15">
      <c r="A108" s="373">
        <v>12020443</v>
      </c>
      <c r="B108" s="347" t="s">
        <v>6421</v>
      </c>
      <c r="C108" s="348">
        <v>0</v>
      </c>
      <c r="D108" s="348">
        <v>0</v>
      </c>
    </row>
    <row r="109" spans="1:4" x14ac:dyDescent="0.15">
      <c r="A109" s="373">
        <v>12020444</v>
      </c>
      <c r="B109" s="347" t="s">
        <v>6422</v>
      </c>
      <c r="C109" s="348">
        <v>0</v>
      </c>
      <c r="D109" s="348">
        <v>0</v>
      </c>
    </row>
    <row r="110" spans="1:4" x14ac:dyDescent="0.15">
      <c r="A110" s="373">
        <v>12020445</v>
      </c>
      <c r="B110" s="347" t="s">
        <v>5654</v>
      </c>
      <c r="C110" s="374">
        <v>5000000</v>
      </c>
      <c r="D110" s="374">
        <v>6000000</v>
      </c>
    </row>
    <row r="111" spans="1:4" x14ac:dyDescent="0.15">
      <c r="A111" s="373">
        <v>12020446</v>
      </c>
      <c r="B111" s="347" t="s">
        <v>5592</v>
      </c>
      <c r="C111" s="374">
        <v>5000000</v>
      </c>
      <c r="D111" s="374">
        <v>5000004</v>
      </c>
    </row>
    <row r="112" spans="1:4" x14ac:dyDescent="0.15">
      <c r="A112" s="373">
        <v>12020447</v>
      </c>
      <c r="B112" s="347" t="s">
        <v>5627</v>
      </c>
      <c r="C112" s="374">
        <v>1223442000</v>
      </c>
      <c r="D112" s="374">
        <v>1088182400.22</v>
      </c>
    </row>
    <row r="113" spans="1:4" x14ac:dyDescent="0.15">
      <c r="A113" s="373">
        <v>12020448</v>
      </c>
      <c r="B113" s="347" t="s">
        <v>5628</v>
      </c>
      <c r="C113" s="374">
        <v>160798952.86000001</v>
      </c>
      <c r="D113" s="374">
        <v>50000000</v>
      </c>
    </row>
    <row r="114" spans="1:4" x14ac:dyDescent="0.15">
      <c r="A114" s="373">
        <v>12020449</v>
      </c>
      <c r="B114" s="347" t="s">
        <v>5629</v>
      </c>
      <c r="C114" s="374">
        <v>140000000</v>
      </c>
      <c r="D114" s="374">
        <v>30000000</v>
      </c>
    </row>
    <row r="115" spans="1:4" x14ac:dyDescent="0.15">
      <c r="A115" s="373">
        <v>12020450</v>
      </c>
      <c r="B115" s="347" t="s">
        <v>5579</v>
      </c>
      <c r="C115" s="374">
        <v>371648000</v>
      </c>
      <c r="D115" s="374">
        <v>332002000</v>
      </c>
    </row>
    <row r="116" spans="1:4" x14ac:dyDescent="0.15">
      <c r="A116" s="373">
        <v>12020451</v>
      </c>
      <c r="B116" s="347" t="s">
        <v>5593</v>
      </c>
      <c r="C116" s="374">
        <v>80000000</v>
      </c>
      <c r="D116" s="374">
        <v>60000000</v>
      </c>
    </row>
    <row r="117" spans="1:4" x14ac:dyDescent="0.15">
      <c r="A117" s="373">
        <v>12020452</v>
      </c>
      <c r="B117" s="347" t="s">
        <v>5580</v>
      </c>
      <c r="C117" s="374">
        <v>200677000</v>
      </c>
      <c r="D117" s="374">
        <v>210620000</v>
      </c>
    </row>
    <row r="118" spans="1:4" x14ac:dyDescent="0.15">
      <c r="A118" s="373">
        <v>12020453</v>
      </c>
      <c r="B118" s="347" t="s">
        <v>5555</v>
      </c>
      <c r="C118" s="374">
        <v>26709000</v>
      </c>
      <c r="D118" s="374">
        <v>28514000</v>
      </c>
    </row>
    <row r="119" spans="1:4" x14ac:dyDescent="0.15">
      <c r="A119" s="373">
        <v>12020454</v>
      </c>
      <c r="B119" s="347" t="s">
        <v>5688</v>
      </c>
      <c r="C119" s="374">
        <v>15000000</v>
      </c>
      <c r="D119" s="374">
        <v>4999992</v>
      </c>
    </row>
    <row r="120" spans="1:4" x14ac:dyDescent="0.15">
      <c r="A120" s="373">
        <v>12020455</v>
      </c>
      <c r="B120" s="347" t="s">
        <v>6423</v>
      </c>
      <c r="C120" s="348">
        <v>0</v>
      </c>
      <c r="D120" s="348">
        <v>0</v>
      </c>
    </row>
    <row r="121" spans="1:4" x14ac:dyDescent="0.15">
      <c r="A121" s="373">
        <v>12020456</v>
      </c>
      <c r="B121" s="347" t="s">
        <v>6424</v>
      </c>
      <c r="C121" s="348">
        <v>0</v>
      </c>
      <c r="D121" s="348">
        <v>0</v>
      </c>
    </row>
    <row r="122" spans="1:4" x14ac:dyDescent="0.15">
      <c r="A122" s="373">
        <v>12020457</v>
      </c>
      <c r="B122" s="347" t="s">
        <v>6425</v>
      </c>
      <c r="C122" s="348">
        <v>0</v>
      </c>
      <c r="D122" s="348">
        <v>0</v>
      </c>
    </row>
    <row r="123" spans="1:4" x14ac:dyDescent="0.15">
      <c r="A123" s="373">
        <v>12020458</v>
      </c>
      <c r="B123" s="347" t="s">
        <v>6426</v>
      </c>
      <c r="C123" s="348">
        <v>0</v>
      </c>
      <c r="D123" s="348">
        <v>0</v>
      </c>
    </row>
    <row r="124" spans="1:4" x14ac:dyDescent="0.15">
      <c r="A124" s="373">
        <v>12020459</v>
      </c>
      <c r="B124" s="347" t="s">
        <v>5607</v>
      </c>
      <c r="C124" s="374">
        <v>101000000</v>
      </c>
      <c r="D124" s="374">
        <v>125965200</v>
      </c>
    </row>
    <row r="125" spans="1:4" x14ac:dyDescent="0.15">
      <c r="A125" s="373">
        <v>12020460</v>
      </c>
      <c r="B125" s="347" t="s">
        <v>5649</v>
      </c>
      <c r="C125" s="374">
        <v>138000000</v>
      </c>
      <c r="D125" s="374">
        <v>116000000</v>
      </c>
    </row>
    <row r="126" spans="1:4" x14ac:dyDescent="0.15">
      <c r="A126" s="373">
        <v>12020461</v>
      </c>
      <c r="B126" s="347" t="s">
        <v>6427</v>
      </c>
      <c r="C126" s="348">
        <v>0</v>
      </c>
      <c r="D126" s="348">
        <v>0</v>
      </c>
    </row>
    <row r="127" spans="1:4" x14ac:dyDescent="0.15">
      <c r="A127" s="373">
        <v>12020462</v>
      </c>
      <c r="B127" s="347" t="s">
        <v>6428</v>
      </c>
      <c r="C127" s="348">
        <v>0</v>
      </c>
      <c r="D127" s="348">
        <v>0</v>
      </c>
    </row>
    <row r="128" spans="1:4" x14ac:dyDescent="0.15">
      <c r="A128" s="373">
        <v>12020463</v>
      </c>
      <c r="B128" s="347" t="s">
        <v>6429</v>
      </c>
      <c r="C128" s="348">
        <v>0</v>
      </c>
      <c r="D128" s="348">
        <v>0</v>
      </c>
    </row>
    <row r="129" spans="1:4" x14ac:dyDescent="0.15">
      <c r="A129" s="373">
        <v>12020464</v>
      </c>
      <c r="B129" s="347" t="s">
        <v>6430</v>
      </c>
      <c r="C129" s="348">
        <v>0</v>
      </c>
      <c r="D129" s="348">
        <v>0</v>
      </c>
    </row>
    <row r="130" spans="1:4" x14ac:dyDescent="0.15">
      <c r="A130" s="373">
        <v>12020465</v>
      </c>
      <c r="B130" s="347" t="s">
        <v>6431</v>
      </c>
      <c r="C130" s="348">
        <v>0</v>
      </c>
      <c r="D130" s="348">
        <v>0</v>
      </c>
    </row>
    <row r="131" spans="1:4" x14ac:dyDescent="0.15">
      <c r="A131" s="373">
        <v>12020466</v>
      </c>
      <c r="B131" s="347" t="s">
        <v>6432</v>
      </c>
      <c r="C131" s="348">
        <v>0</v>
      </c>
      <c r="D131" s="348">
        <v>0</v>
      </c>
    </row>
    <row r="132" spans="1:4" x14ac:dyDescent="0.15">
      <c r="A132" s="373">
        <v>12020478</v>
      </c>
      <c r="B132" s="347" t="s">
        <v>6433</v>
      </c>
      <c r="C132" s="348">
        <v>0</v>
      </c>
      <c r="D132" s="348">
        <v>0</v>
      </c>
    </row>
    <row r="133" spans="1:4" x14ac:dyDescent="0.15">
      <c r="A133" s="373">
        <v>12020480</v>
      </c>
      <c r="B133" s="347" t="s">
        <v>5638</v>
      </c>
      <c r="C133" s="374">
        <v>5500000</v>
      </c>
      <c r="D133" s="374">
        <v>3250000</v>
      </c>
    </row>
    <row r="134" spans="1:4" x14ac:dyDescent="0.15">
      <c r="A134" s="373">
        <v>12020481</v>
      </c>
      <c r="B134" s="347" t="s">
        <v>5582</v>
      </c>
      <c r="C134" s="374">
        <v>3817000</v>
      </c>
      <c r="D134" s="348">
        <v>0</v>
      </c>
    </row>
    <row r="135" spans="1:4" x14ac:dyDescent="0.15">
      <c r="A135" s="373">
        <v>12020482</v>
      </c>
      <c r="B135" s="347" t="s">
        <v>5633</v>
      </c>
      <c r="C135" s="374">
        <v>112174000</v>
      </c>
      <c r="D135" s="374">
        <v>71454000</v>
      </c>
    </row>
    <row r="136" spans="1:4" x14ac:dyDescent="0.15">
      <c r="A136" s="373">
        <v>12020483</v>
      </c>
      <c r="B136" s="347" t="s">
        <v>5659</v>
      </c>
      <c r="C136" s="374">
        <v>250000</v>
      </c>
      <c r="D136" s="374">
        <v>265000</v>
      </c>
    </row>
    <row r="137" spans="1:4" x14ac:dyDescent="0.15">
      <c r="A137" s="373">
        <v>12020484</v>
      </c>
      <c r="B137" s="347" t="s">
        <v>5594</v>
      </c>
      <c r="C137" s="374">
        <v>200000000</v>
      </c>
      <c r="D137" s="374">
        <v>190300000</v>
      </c>
    </row>
    <row r="138" spans="1:4" hidden="1" x14ac:dyDescent="0.15">
      <c r="A138" s="373">
        <v>12020485</v>
      </c>
      <c r="B138" s="347" t="s">
        <v>6434</v>
      </c>
      <c r="C138" s="348">
        <v>0</v>
      </c>
      <c r="D138" s="348">
        <v>0</v>
      </c>
    </row>
    <row r="139" spans="1:4" hidden="1" x14ac:dyDescent="0.15">
      <c r="A139" s="373">
        <v>12020486</v>
      </c>
      <c r="B139" s="347" t="s">
        <v>6435</v>
      </c>
      <c r="C139" s="348">
        <v>0</v>
      </c>
      <c r="D139" s="348">
        <v>0</v>
      </c>
    </row>
    <row r="140" spans="1:4" hidden="1" x14ac:dyDescent="0.15">
      <c r="A140" s="373">
        <v>12020487</v>
      </c>
      <c r="B140" s="347" t="s">
        <v>6436</v>
      </c>
      <c r="C140" s="348">
        <v>0</v>
      </c>
      <c r="D140" s="348">
        <v>0</v>
      </c>
    </row>
    <row r="141" spans="1:4" x14ac:dyDescent="0.15">
      <c r="A141" s="373">
        <v>12020488</v>
      </c>
      <c r="B141" s="347" t="s">
        <v>5645</v>
      </c>
      <c r="C141" s="374">
        <v>65000000</v>
      </c>
      <c r="D141" s="374">
        <v>60000000</v>
      </c>
    </row>
    <row r="142" spans="1:4" x14ac:dyDescent="0.15">
      <c r="A142" s="373">
        <v>12020489</v>
      </c>
      <c r="B142" s="347" t="s">
        <v>5595</v>
      </c>
      <c r="C142" s="374">
        <v>29730000</v>
      </c>
      <c r="D142" s="374">
        <v>20000000</v>
      </c>
    </row>
    <row r="143" spans="1:4" x14ac:dyDescent="0.15">
      <c r="A143" s="373">
        <v>12020490</v>
      </c>
      <c r="B143" s="347" t="s">
        <v>5596</v>
      </c>
      <c r="C143" s="374">
        <v>30000000</v>
      </c>
      <c r="D143" s="374">
        <v>15000000</v>
      </c>
    </row>
    <row r="144" spans="1:4" x14ac:dyDescent="0.15">
      <c r="A144" s="373">
        <v>12020491</v>
      </c>
      <c r="B144" s="347" t="s">
        <v>5639</v>
      </c>
      <c r="C144" s="374">
        <v>700000</v>
      </c>
      <c r="D144" s="374">
        <v>500000</v>
      </c>
    </row>
    <row r="145" spans="1:4" x14ac:dyDescent="0.15">
      <c r="A145" s="373">
        <v>12020492</v>
      </c>
      <c r="B145" s="347" t="s">
        <v>5650</v>
      </c>
      <c r="C145" s="374">
        <v>4020000</v>
      </c>
      <c r="D145" s="374">
        <v>3000000</v>
      </c>
    </row>
    <row r="146" spans="1:4" x14ac:dyDescent="0.15">
      <c r="A146" s="373">
        <v>12020493</v>
      </c>
      <c r="B146" s="347" t="s">
        <v>5561</v>
      </c>
      <c r="C146" s="374">
        <v>100000000</v>
      </c>
      <c r="D146" s="374">
        <v>20000000</v>
      </c>
    </row>
    <row r="147" spans="1:4" x14ac:dyDescent="0.15">
      <c r="A147" s="373">
        <v>12020494</v>
      </c>
      <c r="B147" s="347" t="s">
        <v>6437</v>
      </c>
      <c r="C147" s="348">
        <v>0</v>
      </c>
      <c r="D147" s="348">
        <v>0</v>
      </c>
    </row>
    <row r="148" spans="1:4" x14ac:dyDescent="0.15">
      <c r="A148" s="373">
        <v>12020495</v>
      </c>
      <c r="B148" s="347" t="s">
        <v>5562</v>
      </c>
      <c r="C148" s="374">
        <v>288483000</v>
      </c>
      <c r="D148" s="374">
        <v>344514000</v>
      </c>
    </row>
    <row r="149" spans="1:4" x14ac:dyDescent="0.15">
      <c r="A149" s="373">
        <v>12020496</v>
      </c>
      <c r="B149" s="347" t="s">
        <v>5689</v>
      </c>
      <c r="C149" s="374">
        <v>36000000</v>
      </c>
      <c r="D149" s="374">
        <v>3000000</v>
      </c>
    </row>
    <row r="150" spans="1:4" x14ac:dyDescent="0.15">
      <c r="A150" s="373">
        <v>12020497</v>
      </c>
      <c r="B150" s="347" t="s">
        <v>6438</v>
      </c>
      <c r="C150" s="348">
        <v>0</v>
      </c>
      <c r="D150" s="348">
        <v>0</v>
      </c>
    </row>
    <row r="151" spans="1:4" x14ac:dyDescent="0.15">
      <c r="A151" s="373">
        <v>12020498</v>
      </c>
      <c r="B151" s="347" t="s">
        <v>5666</v>
      </c>
      <c r="C151" s="374">
        <v>2000000</v>
      </c>
      <c r="D151" s="374">
        <v>2234003.37</v>
      </c>
    </row>
    <row r="152" spans="1:4" x14ac:dyDescent="0.15">
      <c r="A152" s="371">
        <v>120205</v>
      </c>
      <c r="B152" s="372" t="s">
        <v>6100</v>
      </c>
      <c r="C152" s="370">
        <v>112280000</v>
      </c>
      <c r="D152" s="370">
        <v>86026200</v>
      </c>
    </row>
    <row r="153" spans="1:4" x14ac:dyDescent="0.15">
      <c r="A153" s="373">
        <v>12020501</v>
      </c>
      <c r="B153" s="347" t="s">
        <v>5568</v>
      </c>
      <c r="C153" s="374">
        <v>93280000</v>
      </c>
      <c r="D153" s="374">
        <v>68300000</v>
      </c>
    </row>
    <row r="154" spans="1:4" x14ac:dyDescent="0.15">
      <c r="A154" s="373">
        <v>12020502</v>
      </c>
      <c r="B154" s="347" t="s">
        <v>5655</v>
      </c>
      <c r="C154" s="374">
        <v>12000000</v>
      </c>
      <c r="D154" s="374">
        <v>13000000</v>
      </c>
    </row>
    <row r="155" spans="1:4" x14ac:dyDescent="0.15">
      <c r="A155" s="373">
        <v>12020503</v>
      </c>
      <c r="B155" s="347" t="s">
        <v>5670</v>
      </c>
      <c r="C155" s="374">
        <v>5000000</v>
      </c>
      <c r="D155" s="374">
        <v>100000</v>
      </c>
    </row>
    <row r="156" spans="1:4" x14ac:dyDescent="0.15">
      <c r="A156" s="373">
        <v>12020504</v>
      </c>
      <c r="B156" s="347" t="s">
        <v>5667</v>
      </c>
      <c r="C156" s="374">
        <v>2000000</v>
      </c>
      <c r="D156" s="374">
        <v>4626200</v>
      </c>
    </row>
    <row r="157" spans="1:4" x14ac:dyDescent="0.15">
      <c r="A157" s="371">
        <v>120206</v>
      </c>
      <c r="B157" s="372" t="s">
        <v>6101</v>
      </c>
      <c r="C157" s="370">
        <v>1105602000</v>
      </c>
      <c r="D157" s="370">
        <v>2673929008.0799999</v>
      </c>
    </row>
    <row r="158" spans="1:4" x14ac:dyDescent="0.15">
      <c r="A158" s="373">
        <v>12020601</v>
      </c>
      <c r="B158" s="347" t="s">
        <v>5572</v>
      </c>
      <c r="C158" s="374">
        <v>2445000</v>
      </c>
      <c r="D158" s="374">
        <v>2561750</v>
      </c>
    </row>
    <row r="159" spans="1:4" x14ac:dyDescent="0.15">
      <c r="A159" s="373">
        <v>12020602</v>
      </c>
      <c r="B159" s="347" t="s">
        <v>6439</v>
      </c>
      <c r="C159" s="348">
        <v>0</v>
      </c>
      <c r="D159" s="348">
        <v>0</v>
      </c>
    </row>
    <row r="160" spans="1:4" x14ac:dyDescent="0.15">
      <c r="A160" s="373">
        <v>12020603</v>
      </c>
      <c r="B160" s="347" t="s">
        <v>6440</v>
      </c>
      <c r="C160" s="348">
        <v>0</v>
      </c>
      <c r="D160" s="348">
        <v>0</v>
      </c>
    </row>
    <row r="161" spans="1:4" x14ac:dyDescent="0.15">
      <c r="A161" s="373">
        <v>12020604</v>
      </c>
      <c r="B161" s="347" t="s">
        <v>5553</v>
      </c>
      <c r="C161" s="374">
        <v>1092000</v>
      </c>
      <c r="D161" s="374">
        <v>1292750</v>
      </c>
    </row>
    <row r="162" spans="1:4" x14ac:dyDescent="0.15">
      <c r="A162" s="373">
        <v>12020605</v>
      </c>
      <c r="B162" s="347" t="s">
        <v>6441</v>
      </c>
      <c r="C162" s="348">
        <v>0</v>
      </c>
      <c r="D162" s="348">
        <v>0</v>
      </c>
    </row>
    <row r="163" spans="1:4" x14ac:dyDescent="0.15">
      <c r="A163" s="373">
        <v>12020606</v>
      </c>
      <c r="B163" s="347" t="s">
        <v>5563</v>
      </c>
      <c r="C163" s="374">
        <v>7459000</v>
      </c>
      <c r="D163" s="374">
        <v>10700000</v>
      </c>
    </row>
    <row r="164" spans="1:4" x14ac:dyDescent="0.15">
      <c r="A164" s="373">
        <v>12020607</v>
      </c>
      <c r="B164" s="347" t="s">
        <v>6442</v>
      </c>
      <c r="C164" s="348">
        <v>0</v>
      </c>
      <c r="D164" s="348">
        <v>0</v>
      </c>
    </row>
    <row r="165" spans="1:4" x14ac:dyDescent="0.15">
      <c r="A165" s="373">
        <v>12020608</v>
      </c>
      <c r="B165" s="347" t="s">
        <v>5600</v>
      </c>
      <c r="C165" s="374">
        <v>3117000</v>
      </c>
      <c r="D165" s="348">
        <v>0</v>
      </c>
    </row>
    <row r="166" spans="1:4" x14ac:dyDescent="0.15">
      <c r="A166" s="373">
        <v>12020609</v>
      </c>
      <c r="B166" s="347" t="s">
        <v>5556</v>
      </c>
      <c r="C166" s="374">
        <v>90772000</v>
      </c>
      <c r="D166" s="374">
        <v>54141008</v>
      </c>
    </row>
    <row r="167" spans="1:4" x14ac:dyDescent="0.15">
      <c r="A167" s="373">
        <v>12020610</v>
      </c>
      <c r="B167" s="347" t="s">
        <v>6443</v>
      </c>
      <c r="C167" s="348">
        <v>0</v>
      </c>
      <c r="D167" s="348">
        <v>0</v>
      </c>
    </row>
    <row r="168" spans="1:4" x14ac:dyDescent="0.15">
      <c r="A168" s="373">
        <v>12020611</v>
      </c>
      <c r="B168" s="347" t="s">
        <v>5608</v>
      </c>
      <c r="C168" s="374">
        <v>4500000</v>
      </c>
      <c r="D168" s="374">
        <v>3000000</v>
      </c>
    </row>
    <row r="169" spans="1:4" x14ac:dyDescent="0.15">
      <c r="A169" s="373">
        <v>12020612</v>
      </c>
      <c r="B169" s="347" t="s">
        <v>6444</v>
      </c>
      <c r="C169" s="348">
        <v>0</v>
      </c>
      <c r="D169" s="348">
        <v>0</v>
      </c>
    </row>
    <row r="170" spans="1:4" x14ac:dyDescent="0.15">
      <c r="A170" s="373">
        <v>12020613</v>
      </c>
      <c r="B170" s="347" t="s">
        <v>6445</v>
      </c>
      <c r="C170" s="348">
        <v>0</v>
      </c>
      <c r="D170" s="348">
        <v>0</v>
      </c>
    </row>
    <row r="171" spans="1:4" x14ac:dyDescent="0.15">
      <c r="A171" s="373">
        <v>12020614</v>
      </c>
      <c r="B171" s="347" t="s">
        <v>5642</v>
      </c>
      <c r="C171" s="374">
        <v>160000000</v>
      </c>
      <c r="D171" s="374">
        <v>132801000</v>
      </c>
    </row>
    <row r="172" spans="1:4" x14ac:dyDescent="0.15">
      <c r="A172" s="373">
        <v>12020615</v>
      </c>
      <c r="B172" s="347" t="s">
        <v>6446</v>
      </c>
      <c r="C172" s="348">
        <v>0</v>
      </c>
      <c r="D172" s="348">
        <v>0</v>
      </c>
    </row>
    <row r="173" spans="1:4" x14ac:dyDescent="0.15">
      <c r="A173" s="373">
        <v>12020616</v>
      </c>
      <c r="B173" s="347" t="s">
        <v>5560</v>
      </c>
      <c r="C173" s="374">
        <v>12317000</v>
      </c>
      <c r="D173" s="374">
        <v>10322750.039999999</v>
      </c>
    </row>
    <row r="174" spans="1:4" x14ac:dyDescent="0.15">
      <c r="A174" s="373">
        <v>12020617</v>
      </c>
      <c r="B174" s="347" t="s">
        <v>6447</v>
      </c>
      <c r="C174" s="348">
        <v>0</v>
      </c>
      <c r="D174" s="348">
        <v>0</v>
      </c>
    </row>
    <row r="175" spans="1:4" x14ac:dyDescent="0.15">
      <c r="A175" s="373">
        <v>12020618</v>
      </c>
      <c r="B175" s="347" t="s">
        <v>6448</v>
      </c>
      <c r="C175" s="348">
        <v>0</v>
      </c>
      <c r="D175" s="348">
        <v>0</v>
      </c>
    </row>
    <row r="176" spans="1:4" x14ac:dyDescent="0.15">
      <c r="A176" s="373">
        <v>12020619</v>
      </c>
      <c r="B176" s="347" t="s">
        <v>6449</v>
      </c>
      <c r="C176" s="348">
        <v>0</v>
      </c>
      <c r="D176" s="348">
        <v>0</v>
      </c>
    </row>
    <row r="177" spans="1:4" x14ac:dyDescent="0.15">
      <c r="A177" s="373">
        <v>12020620</v>
      </c>
      <c r="B177" s="347" t="s">
        <v>6450</v>
      </c>
      <c r="C177" s="348">
        <v>0</v>
      </c>
      <c r="D177" s="348">
        <v>0</v>
      </c>
    </row>
    <row r="178" spans="1:4" x14ac:dyDescent="0.15">
      <c r="A178" s="373">
        <v>12020621</v>
      </c>
      <c r="B178" s="347" t="s">
        <v>6451</v>
      </c>
      <c r="C178" s="348">
        <v>0</v>
      </c>
      <c r="D178" s="348">
        <v>0</v>
      </c>
    </row>
    <row r="179" spans="1:4" x14ac:dyDescent="0.15">
      <c r="A179" s="373">
        <v>12020622</v>
      </c>
      <c r="B179" s="347" t="s">
        <v>6452</v>
      </c>
      <c r="C179" s="348">
        <v>0</v>
      </c>
      <c r="D179" s="348">
        <v>0</v>
      </c>
    </row>
    <row r="180" spans="1:4" x14ac:dyDescent="0.15">
      <c r="A180" s="373">
        <v>12020623</v>
      </c>
      <c r="B180" s="347" t="s">
        <v>6453</v>
      </c>
      <c r="C180" s="348">
        <v>0</v>
      </c>
      <c r="D180" s="348">
        <v>0</v>
      </c>
    </row>
    <row r="181" spans="1:4" x14ac:dyDescent="0.15">
      <c r="A181" s="373">
        <v>12020624</v>
      </c>
      <c r="B181" s="347" t="s">
        <v>5630</v>
      </c>
      <c r="C181" s="374">
        <v>137500000</v>
      </c>
      <c r="D181" s="374">
        <v>200000000</v>
      </c>
    </row>
    <row r="182" spans="1:4" x14ac:dyDescent="0.15">
      <c r="A182" s="373">
        <v>12020625</v>
      </c>
      <c r="B182" s="347" t="s">
        <v>5656</v>
      </c>
      <c r="C182" s="374">
        <v>15811000</v>
      </c>
      <c r="D182" s="374">
        <v>23714000</v>
      </c>
    </row>
    <row r="183" spans="1:4" x14ac:dyDescent="0.15">
      <c r="A183" s="373">
        <v>12020626</v>
      </c>
      <c r="B183" s="347" t="s">
        <v>5575</v>
      </c>
      <c r="C183" s="374">
        <v>50189000</v>
      </c>
      <c r="D183" s="374">
        <v>15895750.039999999</v>
      </c>
    </row>
    <row r="184" spans="1:4" x14ac:dyDescent="0.15">
      <c r="A184" s="373">
        <v>12020627</v>
      </c>
      <c r="B184" s="347" t="s">
        <v>5601</v>
      </c>
      <c r="C184" s="374">
        <v>400000</v>
      </c>
      <c r="D184" s="374">
        <v>500000</v>
      </c>
    </row>
    <row r="185" spans="1:4" x14ac:dyDescent="0.15">
      <c r="A185" s="373">
        <v>12020628</v>
      </c>
      <c r="B185" s="347" t="s">
        <v>5631</v>
      </c>
      <c r="C185" s="374">
        <v>520000000</v>
      </c>
      <c r="D185" s="374">
        <v>2000000000</v>
      </c>
    </row>
    <row r="186" spans="1:4" x14ac:dyDescent="0.15">
      <c r="A186" s="373">
        <v>12020629</v>
      </c>
      <c r="B186" s="347" t="s">
        <v>6454</v>
      </c>
      <c r="C186" s="348">
        <v>0</v>
      </c>
      <c r="D186" s="348">
        <v>0</v>
      </c>
    </row>
    <row r="187" spans="1:4" x14ac:dyDescent="0.15">
      <c r="A187" s="373">
        <v>12020630</v>
      </c>
      <c r="B187" s="347" t="s">
        <v>5678</v>
      </c>
      <c r="C187" s="374">
        <v>100000000</v>
      </c>
      <c r="D187" s="374">
        <v>219000000</v>
      </c>
    </row>
    <row r="188" spans="1:4" x14ac:dyDescent="0.15">
      <c r="A188" s="371">
        <v>120207</v>
      </c>
      <c r="B188" s="372" t="s">
        <v>6102</v>
      </c>
      <c r="C188" s="370">
        <v>123889098</v>
      </c>
      <c r="D188" s="370">
        <v>94405100</v>
      </c>
    </row>
    <row r="189" spans="1:4" x14ac:dyDescent="0.15">
      <c r="A189" s="373">
        <v>12020701</v>
      </c>
      <c r="B189" s="347" t="s">
        <v>6455</v>
      </c>
      <c r="C189" s="348">
        <v>0</v>
      </c>
      <c r="D189" s="348">
        <v>0</v>
      </c>
    </row>
    <row r="190" spans="1:4" x14ac:dyDescent="0.15">
      <c r="A190" s="373">
        <v>12020702</v>
      </c>
      <c r="B190" s="347" t="s">
        <v>5640</v>
      </c>
      <c r="C190" s="374">
        <v>1870098</v>
      </c>
      <c r="D190" s="374">
        <v>1935000</v>
      </c>
    </row>
    <row r="191" spans="1:4" x14ac:dyDescent="0.15">
      <c r="A191" s="373">
        <v>12020703</v>
      </c>
      <c r="B191" s="347" t="s">
        <v>5574</v>
      </c>
      <c r="C191" s="374">
        <v>1800000</v>
      </c>
      <c r="D191" s="374">
        <v>1925000</v>
      </c>
    </row>
    <row r="192" spans="1:4" x14ac:dyDescent="0.15">
      <c r="A192" s="373">
        <v>12020704</v>
      </c>
      <c r="B192" s="347" t="s">
        <v>5559</v>
      </c>
      <c r="C192" s="374">
        <v>8455000</v>
      </c>
      <c r="D192" s="374">
        <v>8150000</v>
      </c>
    </row>
    <row r="193" spans="1:4" x14ac:dyDescent="0.15">
      <c r="A193" s="373">
        <v>12020705</v>
      </c>
      <c r="B193" s="347" t="s">
        <v>5635</v>
      </c>
      <c r="C193" s="374">
        <v>1300000</v>
      </c>
      <c r="D193" s="374">
        <v>1300000</v>
      </c>
    </row>
    <row r="194" spans="1:4" x14ac:dyDescent="0.15">
      <c r="A194" s="373">
        <v>12020706</v>
      </c>
      <c r="B194" s="347" t="s">
        <v>6456</v>
      </c>
      <c r="C194" s="348">
        <v>0</v>
      </c>
      <c r="D194" s="348">
        <v>0</v>
      </c>
    </row>
    <row r="195" spans="1:4" x14ac:dyDescent="0.15">
      <c r="A195" s="373">
        <v>12020707</v>
      </c>
      <c r="B195" s="347" t="s">
        <v>6457</v>
      </c>
      <c r="C195" s="348">
        <v>0</v>
      </c>
      <c r="D195" s="348">
        <v>0</v>
      </c>
    </row>
    <row r="196" spans="1:4" x14ac:dyDescent="0.15">
      <c r="A196" s="373">
        <v>12020708</v>
      </c>
      <c r="B196" s="347" t="s">
        <v>6458</v>
      </c>
      <c r="C196" s="348">
        <v>0</v>
      </c>
      <c r="D196" s="348">
        <v>0</v>
      </c>
    </row>
    <row r="197" spans="1:4" x14ac:dyDescent="0.15">
      <c r="A197" s="373">
        <v>12020709</v>
      </c>
      <c r="B197" s="347" t="s">
        <v>5636</v>
      </c>
      <c r="C197" s="374">
        <v>1250000</v>
      </c>
      <c r="D197" s="374">
        <v>1827100</v>
      </c>
    </row>
    <row r="198" spans="1:4" x14ac:dyDescent="0.15">
      <c r="A198" s="373">
        <v>12020710</v>
      </c>
      <c r="B198" s="347" t="s">
        <v>6459</v>
      </c>
      <c r="C198" s="348">
        <v>0</v>
      </c>
      <c r="D198" s="348">
        <v>0</v>
      </c>
    </row>
    <row r="199" spans="1:4" x14ac:dyDescent="0.15">
      <c r="A199" s="373">
        <v>12020711</v>
      </c>
      <c r="B199" s="347" t="s">
        <v>5641</v>
      </c>
      <c r="C199" s="374">
        <v>16214000</v>
      </c>
      <c r="D199" s="374">
        <v>11255000</v>
      </c>
    </row>
    <row r="200" spans="1:4" hidden="1" x14ac:dyDescent="0.15">
      <c r="A200" s="373">
        <v>12020712</v>
      </c>
      <c r="B200" s="347" t="s">
        <v>6460</v>
      </c>
      <c r="C200" s="348">
        <v>0</v>
      </c>
      <c r="D200" s="348">
        <v>0</v>
      </c>
    </row>
    <row r="201" spans="1:4" hidden="1" x14ac:dyDescent="0.15">
      <c r="A201" s="373">
        <v>12020713</v>
      </c>
      <c r="B201" s="347" t="s">
        <v>6461</v>
      </c>
      <c r="C201" s="348">
        <v>0</v>
      </c>
      <c r="D201" s="348">
        <v>0</v>
      </c>
    </row>
    <row r="202" spans="1:4" hidden="1" x14ac:dyDescent="0.15">
      <c r="A202" s="373">
        <v>12020714</v>
      </c>
      <c r="B202" s="347" t="s">
        <v>6462</v>
      </c>
      <c r="C202" s="348">
        <v>0</v>
      </c>
      <c r="D202" s="348">
        <v>0</v>
      </c>
    </row>
    <row r="203" spans="1:4" hidden="1" x14ac:dyDescent="0.15">
      <c r="A203" s="373">
        <v>12020715</v>
      </c>
      <c r="B203" s="347" t="s">
        <v>6463</v>
      </c>
      <c r="C203" s="348">
        <v>0</v>
      </c>
      <c r="D203" s="348">
        <v>0</v>
      </c>
    </row>
    <row r="204" spans="1:4" hidden="1" x14ac:dyDescent="0.15">
      <c r="A204" s="373">
        <v>12020720</v>
      </c>
      <c r="B204" s="347" t="s">
        <v>6464</v>
      </c>
      <c r="C204" s="348">
        <v>0</v>
      </c>
      <c r="D204" s="348">
        <v>0</v>
      </c>
    </row>
    <row r="205" spans="1:4" x14ac:dyDescent="0.15">
      <c r="A205" s="373">
        <v>12020721</v>
      </c>
      <c r="B205" s="347" t="s">
        <v>5597</v>
      </c>
      <c r="C205" s="374">
        <v>49000000</v>
      </c>
      <c r="D205" s="374">
        <v>44000000</v>
      </c>
    </row>
    <row r="206" spans="1:4" x14ac:dyDescent="0.15">
      <c r="A206" s="373">
        <v>12020722</v>
      </c>
      <c r="B206" s="347" t="s">
        <v>5598</v>
      </c>
      <c r="C206" s="374">
        <v>24000000</v>
      </c>
      <c r="D206" s="374">
        <v>13637000</v>
      </c>
    </row>
    <row r="207" spans="1:4" x14ac:dyDescent="0.15">
      <c r="A207" s="373">
        <v>12020723</v>
      </c>
      <c r="B207" s="347" t="s">
        <v>6465</v>
      </c>
      <c r="C207" s="348">
        <v>0</v>
      </c>
      <c r="D207" s="348">
        <v>0</v>
      </c>
    </row>
    <row r="208" spans="1:4" x14ac:dyDescent="0.15">
      <c r="A208" s="373">
        <v>12020724</v>
      </c>
      <c r="B208" s="347" t="s">
        <v>5662</v>
      </c>
      <c r="C208" s="374">
        <v>20000000</v>
      </c>
      <c r="D208" s="374">
        <v>10376000</v>
      </c>
    </row>
    <row r="209" spans="1:4" x14ac:dyDescent="0.15">
      <c r="A209" s="371">
        <v>120208</v>
      </c>
      <c r="B209" s="372" t="s">
        <v>6103</v>
      </c>
      <c r="C209" s="370">
        <v>1395000</v>
      </c>
      <c r="D209" s="370">
        <v>1860000</v>
      </c>
    </row>
    <row r="210" spans="1:4" x14ac:dyDescent="0.15">
      <c r="A210" s="373">
        <v>12020801</v>
      </c>
      <c r="B210" s="347" t="s">
        <v>6466</v>
      </c>
      <c r="C210" s="348">
        <v>0</v>
      </c>
      <c r="D210" s="348">
        <v>0</v>
      </c>
    </row>
    <row r="211" spans="1:4" x14ac:dyDescent="0.15">
      <c r="A211" s="373">
        <v>12020802</v>
      </c>
      <c r="B211" s="347" t="s">
        <v>5573</v>
      </c>
      <c r="C211" s="374">
        <v>50000</v>
      </c>
      <c r="D211" s="374">
        <v>60000</v>
      </c>
    </row>
    <row r="212" spans="1:4" x14ac:dyDescent="0.15">
      <c r="A212" s="373">
        <v>12020803</v>
      </c>
      <c r="B212" s="347" t="s">
        <v>6467</v>
      </c>
      <c r="C212" s="348">
        <v>0</v>
      </c>
      <c r="D212" s="348">
        <v>0</v>
      </c>
    </row>
    <row r="213" spans="1:4" x14ac:dyDescent="0.15">
      <c r="A213" s="373">
        <v>12020804</v>
      </c>
      <c r="B213" s="347" t="s">
        <v>5646</v>
      </c>
      <c r="C213" s="374">
        <v>1345000</v>
      </c>
      <c r="D213" s="374">
        <v>1800000</v>
      </c>
    </row>
    <row r="214" spans="1:4" x14ac:dyDescent="0.15">
      <c r="A214" s="373">
        <v>12020805</v>
      </c>
      <c r="B214" s="347" t="s">
        <v>6468</v>
      </c>
      <c r="C214" s="348">
        <v>0</v>
      </c>
      <c r="D214" s="348">
        <v>0</v>
      </c>
    </row>
    <row r="215" spans="1:4" x14ac:dyDescent="0.15">
      <c r="A215" s="371">
        <v>120209</v>
      </c>
      <c r="B215" s="372" t="s">
        <v>6104</v>
      </c>
      <c r="C215" s="370">
        <v>1123257902</v>
      </c>
      <c r="D215" s="370">
        <v>855598788</v>
      </c>
    </row>
    <row r="216" spans="1:4" x14ac:dyDescent="0.15">
      <c r="A216" s="373">
        <v>12020901</v>
      </c>
      <c r="B216" s="347" t="s">
        <v>5569</v>
      </c>
      <c r="C216" s="374">
        <v>791299902</v>
      </c>
      <c r="D216" s="374">
        <v>635892972</v>
      </c>
    </row>
    <row r="217" spans="1:4" x14ac:dyDescent="0.15">
      <c r="A217" s="373">
        <v>12020902</v>
      </c>
      <c r="B217" s="347" t="s">
        <v>6469</v>
      </c>
      <c r="C217" s="348">
        <v>0</v>
      </c>
      <c r="D217" s="348">
        <v>0</v>
      </c>
    </row>
    <row r="218" spans="1:4" x14ac:dyDescent="0.15">
      <c r="A218" s="373">
        <v>12020903</v>
      </c>
      <c r="B218" s="347" t="s">
        <v>5647</v>
      </c>
      <c r="C218" s="374">
        <v>250000000</v>
      </c>
      <c r="D218" s="374">
        <v>161547800</v>
      </c>
    </row>
    <row r="219" spans="1:4" x14ac:dyDescent="0.15">
      <c r="A219" s="373">
        <v>12020904</v>
      </c>
      <c r="B219" s="347" t="s">
        <v>6470</v>
      </c>
      <c r="C219" s="348">
        <v>0</v>
      </c>
      <c r="D219" s="348">
        <v>0</v>
      </c>
    </row>
    <row r="220" spans="1:4" x14ac:dyDescent="0.15">
      <c r="A220" s="373">
        <v>12020905</v>
      </c>
      <c r="B220" s="347" t="s">
        <v>5680</v>
      </c>
      <c r="C220" s="374">
        <v>1060000</v>
      </c>
      <c r="D220" s="374">
        <v>1060008</v>
      </c>
    </row>
    <row r="221" spans="1:4" x14ac:dyDescent="0.15">
      <c r="A221" s="373">
        <v>12020906</v>
      </c>
      <c r="B221" s="347" t="s">
        <v>5554</v>
      </c>
      <c r="C221" s="374">
        <v>80898000</v>
      </c>
      <c r="D221" s="374">
        <v>57098008</v>
      </c>
    </row>
    <row r="222" spans="1:4" x14ac:dyDescent="0.15">
      <c r="A222" s="373">
        <v>12020907</v>
      </c>
      <c r="B222" s="347" t="s">
        <v>6471</v>
      </c>
      <c r="C222" s="348">
        <v>0</v>
      </c>
      <c r="D222" s="348">
        <v>0</v>
      </c>
    </row>
    <row r="223" spans="1:4" x14ac:dyDescent="0.15">
      <c r="A223" s="373">
        <v>12020908</v>
      </c>
      <c r="B223" s="347" t="s">
        <v>6472</v>
      </c>
      <c r="C223" s="348">
        <v>0</v>
      </c>
      <c r="D223" s="348">
        <v>0</v>
      </c>
    </row>
    <row r="224" spans="1:4" x14ac:dyDescent="0.15">
      <c r="A224" s="371">
        <v>120210</v>
      </c>
      <c r="B224" s="372" t="s">
        <v>6105</v>
      </c>
      <c r="C224" s="370">
        <v>2000000</v>
      </c>
      <c r="D224" s="370">
        <v>2145000</v>
      </c>
    </row>
    <row r="225" spans="1:4" x14ac:dyDescent="0.15">
      <c r="A225" s="373">
        <v>12021002</v>
      </c>
      <c r="B225" s="347" t="s">
        <v>6473</v>
      </c>
      <c r="C225" s="374">
        <v>2000000</v>
      </c>
      <c r="D225" s="374">
        <v>2145000</v>
      </c>
    </row>
    <row r="226" spans="1:4" x14ac:dyDescent="0.15">
      <c r="A226" s="373">
        <v>12021003</v>
      </c>
      <c r="B226" s="347" t="s">
        <v>6474</v>
      </c>
      <c r="C226" s="348">
        <v>0</v>
      </c>
      <c r="D226" s="348">
        <v>0</v>
      </c>
    </row>
    <row r="227" spans="1:4" x14ac:dyDescent="0.15">
      <c r="A227" s="373">
        <v>12021004</v>
      </c>
      <c r="B227" s="347" t="s">
        <v>6475</v>
      </c>
      <c r="C227" s="348">
        <v>0</v>
      </c>
      <c r="D227" s="348">
        <v>0</v>
      </c>
    </row>
    <row r="228" spans="1:4" x14ac:dyDescent="0.15">
      <c r="A228" s="373">
        <v>12021005</v>
      </c>
      <c r="B228" s="347" t="s">
        <v>6476</v>
      </c>
      <c r="C228" s="348">
        <v>0</v>
      </c>
      <c r="D228" s="348">
        <v>0</v>
      </c>
    </row>
    <row r="229" spans="1:4" x14ac:dyDescent="0.15">
      <c r="A229" s="373">
        <v>12021006</v>
      </c>
      <c r="B229" s="347" t="s">
        <v>6477</v>
      </c>
      <c r="C229" s="348">
        <v>0</v>
      </c>
      <c r="D229" s="348">
        <v>0</v>
      </c>
    </row>
    <row r="230" spans="1:4" x14ac:dyDescent="0.15">
      <c r="A230" s="371">
        <v>120211</v>
      </c>
      <c r="B230" s="372" t="s">
        <v>6106</v>
      </c>
      <c r="C230" s="370">
        <v>265000000</v>
      </c>
      <c r="D230" s="370">
        <v>265000000</v>
      </c>
    </row>
    <row r="231" spans="1:4" x14ac:dyDescent="0.15">
      <c r="A231" s="373">
        <v>12021101</v>
      </c>
      <c r="B231" s="347" t="s">
        <v>6478</v>
      </c>
      <c r="C231" s="348">
        <v>0</v>
      </c>
      <c r="D231" s="348">
        <v>0</v>
      </c>
    </row>
    <row r="232" spans="1:4" x14ac:dyDescent="0.15">
      <c r="A232" s="373">
        <v>12021102</v>
      </c>
      <c r="B232" s="347" t="s">
        <v>5570</v>
      </c>
      <c r="C232" s="374">
        <v>265000000</v>
      </c>
      <c r="D232" s="374">
        <v>265000000</v>
      </c>
    </row>
    <row r="233" spans="1:4" x14ac:dyDescent="0.15">
      <c r="A233" s="373">
        <v>12021103</v>
      </c>
      <c r="B233" s="347" t="s">
        <v>6479</v>
      </c>
      <c r="C233" s="348">
        <v>0</v>
      </c>
      <c r="D233" s="348">
        <v>0</v>
      </c>
    </row>
    <row r="234" spans="1:4" x14ac:dyDescent="0.15">
      <c r="A234" s="371">
        <v>120212</v>
      </c>
      <c r="B234" s="372" t="s">
        <v>6107</v>
      </c>
      <c r="C234" s="370">
        <v>66406000</v>
      </c>
      <c r="D234" s="370">
        <v>25000000</v>
      </c>
    </row>
    <row r="235" spans="1:4" hidden="1" x14ac:dyDescent="0.15">
      <c r="A235" s="373">
        <v>12021201</v>
      </c>
      <c r="B235" s="347" t="s">
        <v>6480</v>
      </c>
      <c r="C235" s="348">
        <v>0</v>
      </c>
      <c r="D235" s="348">
        <v>0</v>
      </c>
    </row>
    <row r="236" spans="1:4" hidden="1" x14ac:dyDescent="0.15">
      <c r="A236" s="373">
        <v>12021202</v>
      </c>
      <c r="B236" s="347" t="s">
        <v>6481</v>
      </c>
      <c r="C236" s="348">
        <v>0</v>
      </c>
      <c r="D236" s="348">
        <v>0</v>
      </c>
    </row>
    <row r="237" spans="1:4" hidden="1" x14ac:dyDescent="0.15">
      <c r="A237" s="373">
        <v>12021203</v>
      </c>
      <c r="B237" s="347" t="s">
        <v>6482</v>
      </c>
      <c r="C237" s="348">
        <v>0</v>
      </c>
      <c r="D237" s="348">
        <v>0</v>
      </c>
    </row>
    <row r="238" spans="1:4" hidden="1" x14ac:dyDescent="0.15">
      <c r="A238" s="373">
        <v>12021204</v>
      </c>
      <c r="B238" s="347" t="s">
        <v>6483</v>
      </c>
      <c r="C238" s="348">
        <v>0</v>
      </c>
      <c r="D238" s="348">
        <v>0</v>
      </c>
    </row>
    <row r="239" spans="1:4" hidden="1" x14ac:dyDescent="0.15">
      <c r="A239" s="373">
        <v>12021205</v>
      </c>
      <c r="B239" s="347" t="s">
        <v>6484</v>
      </c>
      <c r="C239" s="348">
        <v>0</v>
      </c>
      <c r="D239" s="348">
        <v>0</v>
      </c>
    </row>
    <row r="240" spans="1:4" hidden="1" x14ac:dyDescent="0.15">
      <c r="A240" s="373">
        <v>12021206</v>
      </c>
      <c r="B240" s="347" t="s">
        <v>6485</v>
      </c>
      <c r="C240" s="348">
        <v>0</v>
      </c>
      <c r="D240" s="348">
        <v>0</v>
      </c>
    </row>
    <row r="241" spans="1:4" hidden="1" x14ac:dyDescent="0.15">
      <c r="A241" s="373">
        <v>12021207</v>
      </c>
      <c r="B241" s="347" t="s">
        <v>6486</v>
      </c>
      <c r="C241" s="348">
        <v>0</v>
      </c>
      <c r="D241" s="348">
        <v>0</v>
      </c>
    </row>
    <row r="242" spans="1:4" hidden="1" x14ac:dyDescent="0.15">
      <c r="A242" s="373">
        <v>12021208</v>
      </c>
      <c r="B242" s="347" t="s">
        <v>6487</v>
      </c>
      <c r="C242" s="348">
        <v>0</v>
      </c>
      <c r="D242" s="348">
        <v>0</v>
      </c>
    </row>
    <row r="243" spans="1:4" hidden="1" x14ac:dyDescent="0.15">
      <c r="A243" s="373">
        <v>12021209</v>
      </c>
      <c r="B243" s="347" t="s">
        <v>6488</v>
      </c>
      <c r="C243" s="348">
        <v>0</v>
      </c>
      <c r="D243" s="348">
        <v>0</v>
      </c>
    </row>
    <row r="244" spans="1:4" x14ac:dyDescent="0.15">
      <c r="A244" s="373">
        <v>12021210</v>
      </c>
      <c r="B244" s="347" t="s">
        <v>5609</v>
      </c>
      <c r="C244" s="374">
        <v>66406000</v>
      </c>
      <c r="D244" s="374">
        <v>25000000</v>
      </c>
    </row>
    <row r="245" spans="1:4" x14ac:dyDescent="0.15">
      <c r="A245" s="373">
        <v>12021212</v>
      </c>
      <c r="B245" s="347" t="s">
        <v>6489</v>
      </c>
      <c r="C245" s="348">
        <v>0</v>
      </c>
      <c r="D245" s="348">
        <v>0</v>
      </c>
    </row>
    <row r="246" spans="1:4" x14ac:dyDescent="0.15">
      <c r="A246" s="371">
        <v>120213</v>
      </c>
      <c r="B246" s="372" t="s">
        <v>6108</v>
      </c>
      <c r="C246" s="370">
        <v>51003000</v>
      </c>
      <c r="D246" s="370">
        <v>76271000</v>
      </c>
    </row>
    <row r="247" spans="1:4" x14ac:dyDescent="0.15">
      <c r="A247" s="373">
        <v>12021301</v>
      </c>
      <c r="B247" s="347" t="s">
        <v>6490</v>
      </c>
      <c r="C247" s="348">
        <v>0</v>
      </c>
      <c r="D247" s="348">
        <v>0</v>
      </c>
    </row>
    <row r="248" spans="1:4" x14ac:dyDescent="0.15">
      <c r="A248" s="373">
        <v>12021302</v>
      </c>
      <c r="B248" s="347" t="s">
        <v>5581</v>
      </c>
      <c r="C248" s="374">
        <v>51003000</v>
      </c>
      <c r="D248" s="374">
        <v>76271000</v>
      </c>
    </row>
    <row r="249" spans="1:4" x14ac:dyDescent="0.15">
      <c r="A249" s="368">
        <v>1203</v>
      </c>
      <c r="B249" s="369" t="s">
        <v>6109</v>
      </c>
      <c r="C249" s="370">
        <v>550000000</v>
      </c>
      <c r="D249" s="370">
        <v>295569848.26999998</v>
      </c>
    </row>
    <row r="250" spans="1:4" x14ac:dyDescent="0.15">
      <c r="A250" s="371">
        <v>120301</v>
      </c>
      <c r="B250" s="372" t="s">
        <v>6110</v>
      </c>
      <c r="C250" s="370">
        <v>550000000</v>
      </c>
      <c r="D250" s="370">
        <v>295569848.26999998</v>
      </c>
    </row>
    <row r="251" spans="1:4" x14ac:dyDescent="0.15">
      <c r="A251" s="373">
        <v>12030101</v>
      </c>
      <c r="B251" s="347" t="s">
        <v>5663</v>
      </c>
      <c r="C251" s="374">
        <v>550000000</v>
      </c>
      <c r="D251" s="374">
        <v>295569848.26999998</v>
      </c>
    </row>
    <row r="252" spans="1:4" x14ac:dyDescent="0.15">
      <c r="A252" s="368">
        <v>1204</v>
      </c>
      <c r="B252" s="369" t="s">
        <v>6111</v>
      </c>
      <c r="C252" s="375">
        <v>0</v>
      </c>
      <c r="D252" s="375">
        <v>0</v>
      </c>
    </row>
    <row r="253" spans="1:4" x14ac:dyDescent="0.15">
      <c r="A253" s="371">
        <v>120401</v>
      </c>
      <c r="B253" s="372" t="s">
        <v>6112</v>
      </c>
      <c r="C253" s="375">
        <v>0</v>
      </c>
      <c r="D253" s="375">
        <v>0</v>
      </c>
    </row>
    <row r="254" spans="1:4" x14ac:dyDescent="0.15">
      <c r="A254" s="373">
        <v>12040101</v>
      </c>
      <c r="B254" s="347" t="s">
        <v>6491</v>
      </c>
      <c r="C254" s="348">
        <v>0</v>
      </c>
      <c r="D254" s="348">
        <v>0</v>
      </c>
    </row>
    <row r="255" spans="1:4" x14ac:dyDescent="0.15">
      <c r="A255" s="368">
        <v>13</v>
      </c>
      <c r="B255" s="369" t="s">
        <v>6113</v>
      </c>
      <c r="C255" s="370">
        <v>12707484078.860001</v>
      </c>
      <c r="D255" s="370">
        <v>10475715003.280001</v>
      </c>
    </row>
    <row r="256" spans="1:4" x14ac:dyDescent="0.15">
      <c r="A256" s="368">
        <v>1301</v>
      </c>
      <c r="B256" s="369" t="s">
        <v>6114</v>
      </c>
      <c r="C256" s="375">
        <v>0</v>
      </c>
      <c r="D256" s="375">
        <v>0</v>
      </c>
    </row>
    <row r="257" spans="1:4" x14ac:dyDescent="0.15">
      <c r="A257" s="371">
        <v>130101</v>
      </c>
      <c r="B257" s="372" t="s">
        <v>6115</v>
      </c>
      <c r="C257" s="375">
        <v>0</v>
      </c>
      <c r="D257" s="375">
        <v>0</v>
      </c>
    </row>
    <row r="258" spans="1:4" x14ac:dyDescent="0.15">
      <c r="A258" s="373">
        <v>13010101</v>
      </c>
      <c r="B258" s="347" t="s">
        <v>6492</v>
      </c>
      <c r="C258" s="348">
        <v>0</v>
      </c>
      <c r="D258" s="348">
        <v>0</v>
      </c>
    </row>
    <row r="259" spans="1:4" x14ac:dyDescent="0.15">
      <c r="A259" s="371">
        <v>130102</v>
      </c>
      <c r="B259" s="372" t="s">
        <v>6116</v>
      </c>
      <c r="C259" s="375">
        <v>0</v>
      </c>
      <c r="D259" s="375">
        <v>0</v>
      </c>
    </row>
    <row r="260" spans="1:4" x14ac:dyDescent="0.15">
      <c r="A260" s="373">
        <v>13010201</v>
      </c>
      <c r="B260" s="347" t="s">
        <v>6493</v>
      </c>
      <c r="C260" s="348">
        <v>0</v>
      </c>
      <c r="D260" s="348">
        <v>0</v>
      </c>
    </row>
    <row r="261" spans="1:4" x14ac:dyDescent="0.15">
      <c r="A261" s="368">
        <v>1302</v>
      </c>
      <c r="B261" s="369" t="s">
        <v>6117</v>
      </c>
      <c r="C261" s="370">
        <v>12707484078.860001</v>
      </c>
      <c r="D261" s="370">
        <v>10475715003.280001</v>
      </c>
    </row>
    <row r="262" spans="1:4" x14ac:dyDescent="0.15">
      <c r="A262" s="371">
        <v>130203</v>
      </c>
      <c r="B262" s="372" t="s">
        <v>5571</v>
      </c>
      <c r="C262" s="370">
        <v>11127484078.860001</v>
      </c>
      <c r="D262" s="370">
        <v>8749764674.0799999</v>
      </c>
    </row>
    <row r="263" spans="1:4" x14ac:dyDescent="0.15">
      <c r="A263" s="373">
        <v>13020301</v>
      </c>
      <c r="B263" s="347" t="s">
        <v>5571</v>
      </c>
      <c r="C263" s="374">
        <v>11127484078.860001</v>
      </c>
      <c r="D263" s="374">
        <v>8749764674.0799999</v>
      </c>
    </row>
    <row r="264" spans="1:4" x14ac:dyDescent="0.15">
      <c r="A264" s="373">
        <v>13020303</v>
      </c>
      <c r="B264" s="347" t="s">
        <v>6494</v>
      </c>
      <c r="C264" s="348">
        <v>0</v>
      </c>
      <c r="D264" s="348">
        <v>0</v>
      </c>
    </row>
    <row r="265" spans="1:4" x14ac:dyDescent="0.15">
      <c r="A265" s="373">
        <v>13020304</v>
      </c>
      <c r="B265" s="347" t="s">
        <v>6495</v>
      </c>
      <c r="C265" s="348">
        <v>0</v>
      </c>
      <c r="D265" s="348">
        <v>0</v>
      </c>
    </row>
    <row r="266" spans="1:4" x14ac:dyDescent="0.15">
      <c r="A266" s="371">
        <v>130204</v>
      </c>
      <c r="B266" s="372" t="s">
        <v>5637</v>
      </c>
      <c r="C266" s="370">
        <v>1580000000</v>
      </c>
      <c r="D266" s="370">
        <v>1725950329.2</v>
      </c>
    </row>
    <row r="267" spans="1:4" x14ac:dyDescent="0.15">
      <c r="A267" s="373">
        <v>13020401</v>
      </c>
      <c r="B267" s="347" t="s">
        <v>5637</v>
      </c>
      <c r="C267" s="374">
        <v>1580000000</v>
      </c>
      <c r="D267" s="374">
        <v>1725950329.2</v>
      </c>
    </row>
    <row r="268" spans="1:4" x14ac:dyDescent="0.15">
      <c r="A268" s="368">
        <v>14</v>
      </c>
      <c r="B268" s="369" t="s">
        <v>6118</v>
      </c>
      <c r="C268" s="370">
        <v>10813230745.219999</v>
      </c>
      <c r="D268" s="370">
        <v>34690000000</v>
      </c>
    </row>
    <row r="269" spans="1:4" hidden="1" x14ac:dyDescent="0.15">
      <c r="A269" s="368">
        <v>1401</v>
      </c>
      <c r="B269" s="369" t="s">
        <v>6119</v>
      </c>
      <c r="C269" s="375">
        <v>0</v>
      </c>
      <c r="D269" s="375">
        <v>0</v>
      </c>
    </row>
    <row r="270" spans="1:4" hidden="1" x14ac:dyDescent="0.15">
      <c r="A270" s="371">
        <v>140101</v>
      </c>
      <c r="B270" s="372" t="s">
        <v>6119</v>
      </c>
      <c r="C270" s="375">
        <v>0</v>
      </c>
      <c r="D270" s="375">
        <v>0</v>
      </c>
    </row>
    <row r="271" spans="1:4" hidden="1" x14ac:dyDescent="0.15">
      <c r="A271" s="373">
        <v>14010101</v>
      </c>
      <c r="B271" s="347" t="s">
        <v>6496</v>
      </c>
      <c r="C271" s="348">
        <v>0</v>
      </c>
      <c r="D271" s="348">
        <v>0</v>
      </c>
    </row>
    <row r="272" spans="1:4" hidden="1" x14ac:dyDescent="0.15">
      <c r="A272" s="368">
        <v>1402</v>
      </c>
      <c r="B272" s="369" t="s">
        <v>6120</v>
      </c>
      <c r="C272" s="375">
        <v>0</v>
      </c>
      <c r="D272" s="375">
        <v>0</v>
      </c>
    </row>
    <row r="273" spans="1:4" hidden="1" x14ac:dyDescent="0.15">
      <c r="A273" s="371">
        <v>140202</v>
      </c>
      <c r="B273" s="372" t="s">
        <v>6120</v>
      </c>
      <c r="C273" s="375">
        <v>0</v>
      </c>
      <c r="D273" s="375">
        <v>0</v>
      </c>
    </row>
    <row r="274" spans="1:4" hidden="1" x14ac:dyDescent="0.15">
      <c r="A274" s="373">
        <v>14020201</v>
      </c>
      <c r="B274" s="347" t="s">
        <v>6497</v>
      </c>
      <c r="C274" s="348">
        <v>0</v>
      </c>
      <c r="D274" s="348">
        <v>0</v>
      </c>
    </row>
    <row r="275" spans="1:4" hidden="1" x14ac:dyDescent="0.15">
      <c r="A275" s="373">
        <v>14020202</v>
      </c>
      <c r="B275" s="347" t="s">
        <v>6498</v>
      </c>
      <c r="C275" s="348">
        <v>0</v>
      </c>
      <c r="D275" s="348">
        <v>0</v>
      </c>
    </row>
    <row r="276" spans="1:4" hidden="1" x14ac:dyDescent="0.15">
      <c r="A276" s="368">
        <v>1404</v>
      </c>
      <c r="B276" s="369" t="s">
        <v>6121</v>
      </c>
      <c r="C276" s="375">
        <v>0</v>
      </c>
      <c r="D276" s="375">
        <v>0</v>
      </c>
    </row>
    <row r="277" spans="1:4" hidden="1" x14ac:dyDescent="0.15">
      <c r="A277" s="371">
        <v>140401</v>
      </c>
      <c r="B277" s="372" t="s">
        <v>6122</v>
      </c>
      <c r="C277" s="375">
        <v>0</v>
      </c>
      <c r="D277" s="375">
        <v>0</v>
      </c>
    </row>
    <row r="278" spans="1:4" hidden="1" x14ac:dyDescent="0.15">
      <c r="A278" s="373">
        <v>14040101</v>
      </c>
      <c r="B278" s="347" t="s">
        <v>6122</v>
      </c>
      <c r="C278" s="348">
        <v>0</v>
      </c>
      <c r="D278" s="348">
        <v>0</v>
      </c>
    </row>
    <row r="279" spans="1:4" hidden="1" x14ac:dyDescent="0.15">
      <c r="A279" s="371">
        <v>140402</v>
      </c>
      <c r="B279" s="372" t="s">
        <v>6123</v>
      </c>
      <c r="C279" s="375">
        <v>0</v>
      </c>
      <c r="D279" s="375">
        <v>0</v>
      </c>
    </row>
    <row r="280" spans="1:4" hidden="1" x14ac:dyDescent="0.15">
      <c r="A280" s="373">
        <v>14040201</v>
      </c>
      <c r="B280" s="347" t="s">
        <v>6123</v>
      </c>
      <c r="C280" s="348">
        <v>0</v>
      </c>
      <c r="D280" s="348">
        <v>0</v>
      </c>
    </row>
    <row r="281" spans="1:4" x14ac:dyDescent="0.15">
      <c r="A281" s="368">
        <v>1405</v>
      </c>
      <c r="B281" s="369" t="s">
        <v>6124</v>
      </c>
      <c r="C281" s="375">
        <v>0</v>
      </c>
      <c r="D281" s="370">
        <v>5500000000</v>
      </c>
    </row>
    <row r="282" spans="1:4" x14ac:dyDescent="0.15">
      <c r="A282" s="371">
        <v>140501</v>
      </c>
      <c r="B282" s="372" t="s">
        <v>6125</v>
      </c>
      <c r="C282" s="375">
        <v>0</v>
      </c>
      <c r="D282" s="375">
        <v>0</v>
      </c>
    </row>
    <row r="283" spans="1:4" x14ac:dyDescent="0.15">
      <c r="A283" s="373">
        <v>14050101</v>
      </c>
      <c r="B283" s="347" t="s">
        <v>6125</v>
      </c>
      <c r="C283" s="348">
        <v>0</v>
      </c>
      <c r="D283" s="348">
        <v>0</v>
      </c>
    </row>
    <row r="284" spans="1:4" x14ac:dyDescent="0.15">
      <c r="A284" s="371">
        <v>140502</v>
      </c>
      <c r="B284" s="372" t="s">
        <v>5692</v>
      </c>
      <c r="C284" s="375">
        <v>0</v>
      </c>
      <c r="D284" s="370">
        <v>5500000000</v>
      </c>
    </row>
    <row r="285" spans="1:4" x14ac:dyDescent="0.15">
      <c r="A285" s="373">
        <v>14050201</v>
      </c>
      <c r="B285" s="347" t="s">
        <v>5692</v>
      </c>
      <c r="C285" s="348">
        <v>0</v>
      </c>
      <c r="D285" s="374">
        <v>5500000000</v>
      </c>
    </row>
    <row r="286" spans="1:4" hidden="1" x14ac:dyDescent="0.15">
      <c r="A286" s="371">
        <v>140503</v>
      </c>
      <c r="B286" s="372" t="s">
        <v>6126</v>
      </c>
      <c r="C286" s="375">
        <v>0</v>
      </c>
      <c r="D286" s="375">
        <v>0</v>
      </c>
    </row>
    <row r="287" spans="1:4" hidden="1" x14ac:dyDescent="0.15">
      <c r="A287" s="373">
        <v>14050301</v>
      </c>
      <c r="B287" s="347" t="s">
        <v>6499</v>
      </c>
      <c r="C287" s="348">
        <v>0</v>
      </c>
      <c r="D287" s="348">
        <v>0</v>
      </c>
    </row>
    <row r="288" spans="1:4" hidden="1" x14ac:dyDescent="0.15">
      <c r="A288" s="368">
        <v>1406</v>
      </c>
      <c r="B288" s="369" t="s">
        <v>6127</v>
      </c>
      <c r="C288" s="375">
        <v>0</v>
      </c>
      <c r="D288" s="375">
        <v>0</v>
      </c>
    </row>
    <row r="289" spans="1:4" hidden="1" x14ac:dyDescent="0.15">
      <c r="A289" s="371">
        <v>140601</v>
      </c>
      <c r="B289" s="372" t="s">
        <v>6127</v>
      </c>
      <c r="C289" s="375">
        <v>0</v>
      </c>
      <c r="D289" s="375">
        <v>0</v>
      </c>
    </row>
    <row r="290" spans="1:4" hidden="1" x14ac:dyDescent="0.15">
      <c r="A290" s="373">
        <v>14060101</v>
      </c>
      <c r="B290" s="347" t="s">
        <v>6127</v>
      </c>
      <c r="C290" s="348">
        <v>0</v>
      </c>
      <c r="D290" s="348">
        <v>0</v>
      </c>
    </row>
    <row r="291" spans="1:4" x14ac:dyDescent="0.15">
      <c r="A291" s="368">
        <v>1407</v>
      </c>
      <c r="B291" s="369" t="s">
        <v>6128</v>
      </c>
      <c r="C291" s="370">
        <v>9313230745.2199993</v>
      </c>
      <c r="D291" s="370">
        <v>27190000000</v>
      </c>
    </row>
    <row r="292" spans="1:4" x14ac:dyDescent="0.15">
      <c r="A292" s="371">
        <v>140701</v>
      </c>
      <c r="B292" s="372" t="s">
        <v>6128</v>
      </c>
      <c r="C292" s="375">
        <v>0</v>
      </c>
      <c r="D292" s="370">
        <v>590000000</v>
      </c>
    </row>
    <row r="293" spans="1:4" hidden="1" x14ac:dyDescent="0.15">
      <c r="A293" s="373">
        <v>14070101</v>
      </c>
      <c r="B293" s="347" t="s">
        <v>6128</v>
      </c>
      <c r="C293" s="348">
        <v>0</v>
      </c>
      <c r="D293" s="348">
        <v>0</v>
      </c>
    </row>
    <row r="294" spans="1:4" hidden="1" x14ac:dyDescent="0.15">
      <c r="A294" s="373">
        <v>14070102</v>
      </c>
      <c r="B294" s="347" t="s">
        <v>6500</v>
      </c>
      <c r="C294" s="348">
        <v>0</v>
      </c>
      <c r="D294" s="348">
        <v>0</v>
      </c>
    </row>
    <row r="295" spans="1:4" hidden="1" x14ac:dyDescent="0.15">
      <c r="A295" s="373">
        <v>14070103</v>
      </c>
      <c r="B295" s="347" t="s">
        <v>6501</v>
      </c>
      <c r="C295" s="348">
        <v>0</v>
      </c>
      <c r="D295" s="348">
        <v>0</v>
      </c>
    </row>
    <row r="296" spans="1:4" hidden="1" x14ac:dyDescent="0.15">
      <c r="A296" s="373">
        <v>14070104</v>
      </c>
      <c r="B296" s="347" t="s">
        <v>6502</v>
      </c>
      <c r="C296" s="348">
        <v>0</v>
      </c>
      <c r="D296" s="348">
        <v>0</v>
      </c>
    </row>
    <row r="297" spans="1:4" hidden="1" x14ac:dyDescent="0.15">
      <c r="A297" s="373">
        <v>14070105</v>
      </c>
      <c r="B297" s="347" t="s">
        <v>6503</v>
      </c>
      <c r="C297" s="348">
        <v>0</v>
      </c>
      <c r="D297" s="348">
        <v>0</v>
      </c>
    </row>
    <row r="298" spans="1:4" x14ac:dyDescent="0.15">
      <c r="A298" s="373">
        <v>14070106</v>
      </c>
      <c r="B298" s="347" t="s">
        <v>5693</v>
      </c>
      <c r="C298" s="348">
        <v>0</v>
      </c>
      <c r="D298" s="374">
        <v>590000000</v>
      </c>
    </row>
    <row r="299" spans="1:4" x14ac:dyDescent="0.15">
      <c r="A299" s="371">
        <v>140702</v>
      </c>
      <c r="B299" s="372" t="s">
        <v>6129</v>
      </c>
      <c r="C299" s="370">
        <v>9313230745.2199993</v>
      </c>
      <c r="D299" s="370">
        <v>26600000000</v>
      </c>
    </row>
    <row r="300" spans="1:4" x14ac:dyDescent="0.15">
      <c r="A300" s="373">
        <v>14070201</v>
      </c>
      <c r="B300" s="347" t="s">
        <v>5610</v>
      </c>
      <c r="C300" s="374">
        <v>8000000000</v>
      </c>
      <c r="D300" s="348">
        <v>0</v>
      </c>
    </row>
    <row r="301" spans="1:4" hidden="1" x14ac:dyDescent="0.15">
      <c r="A301" s="373">
        <v>14070202</v>
      </c>
      <c r="B301" s="347" t="s">
        <v>6504</v>
      </c>
      <c r="C301" s="348">
        <v>0</v>
      </c>
      <c r="D301" s="348">
        <v>0</v>
      </c>
    </row>
    <row r="302" spans="1:4" hidden="1" x14ac:dyDescent="0.15">
      <c r="A302" s="373">
        <v>14070203</v>
      </c>
      <c r="B302" s="347" t="s">
        <v>6505</v>
      </c>
      <c r="C302" s="348">
        <v>0</v>
      </c>
      <c r="D302" s="348">
        <v>0</v>
      </c>
    </row>
    <row r="303" spans="1:4" hidden="1" x14ac:dyDescent="0.15">
      <c r="A303" s="373">
        <v>14070204</v>
      </c>
      <c r="B303" s="347" t="s">
        <v>6506</v>
      </c>
      <c r="C303" s="348">
        <v>0</v>
      </c>
      <c r="D303" s="348">
        <v>0</v>
      </c>
    </row>
    <row r="304" spans="1:4" hidden="1" x14ac:dyDescent="0.15">
      <c r="A304" s="373">
        <v>14070205</v>
      </c>
      <c r="B304" s="347" t="s">
        <v>6507</v>
      </c>
      <c r="C304" s="348">
        <v>0</v>
      </c>
      <c r="D304" s="348">
        <v>0</v>
      </c>
    </row>
    <row r="305" spans="1:4" x14ac:dyDescent="0.15">
      <c r="A305" s="373">
        <v>14070206</v>
      </c>
      <c r="B305" s="347" t="s">
        <v>5611</v>
      </c>
      <c r="C305" s="374">
        <v>313230745.22000003</v>
      </c>
      <c r="D305" s="348">
        <v>0</v>
      </c>
    </row>
    <row r="306" spans="1:4" x14ac:dyDescent="0.15">
      <c r="A306" s="373">
        <v>14070207</v>
      </c>
      <c r="B306" s="347" t="s">
        <v>5612</v>
      </c>
      <c r="C306" s="374">
        <v>1000000000</v>
      </c>
      <c r="D306" s="348">
        <v>0</v>
      </c>
    </row>
    <row r="307" spans="1:4" x14ac:dyDescent="0.15">
      <c r="A307" s="373">
        <v>14070208</v>
      </c>
      <c r="B307" s="347" t="s">
        <v>5613</v>
      </c>
      <c r="C307" s="348">
        <v>0</v>
      </c>
      <c r="D307" s="374">
        <v>26600000000</v>
      </c>
    </row>
    <row r="308" spans="1:4" hidden="1" x14ac:dyDescent="0.15">
      <c r="A308" s="368">
        <v>1408</v>
      </c>
      <c r="B308" s="369" t="s">
        <v>6130</v>
      </c>
      <c r="C308" s="375">
        <v>0</v>
      </c>
      <c r="D308" s="375">
        <v>0</v>
      </c>
    </row>
    <row r="309" spans="1:4" hidden="1" x14ac:dyDescent="0.15">
      <c r="A309" s="371">
        <v>140801</v>
      </c>
      <c r="B309" s="372" t="s">
        <v>6131</v>
      </c>
      <c r="C309" s="375">
        <v>0</v>
      </c>
      <c r="D309" s="375">
        <v>0</v>
      </c>
    </row>
    <row r="310" spans="1:4" hidden="1" x14ac:dyDescent="0.15">
      <c r="A310" s="373">
        <v>14080101</v>
      </c>
      <c r="B310" s="347" t="s">
        <v>6131</v>
      </c>
      <c r="C310" s="348">
        <v>0</v>
      </c>
      <c r="D310" s="348">
        <v>0</v>
      </c>
    </row>
    <row r="311" spans="1:4" hidden="1" x14ac:dyDescent="0.15">
      <c r="A311" s="371">
        <v>140802</v>
      </c>
      <c r="B311" s="372" t="s">
        <v>6132</v>
      </c>
      <c r="C311" s="375">
        <v>0</v>
      </c>
      <c r="D311" s="375">
        <v>0</v>
      </c>
    </row>
    <row r="312" spans="1:4" hidden="1" x14ac:dyDescent="0.15">
      <c r="A312" s="373">
        <v>14080201</v>
      </c>
      <c r="B312" s="347" t="s">
        <v>6132</v>
      </c>
      <c r="C312" s="348">
        <v>0</v>
      </c>
      <c r="D312" s="348">
        <v>0</v>
      </c>
    </row>
    <row r="313" spans="1:4" hidden="1" x14ac:dyDescent="0.15">
      <c r="A313" s="371">
        <v>140803</v>
      </c>
      <c r="B313" s="372" t="s">
        <v>6133</v>
      </c>
      <c r="C313" s="375">
        <v>0</v>
      </c>
      <c r="D313" s="375">
        <v>0</v>
      </c>
    </row>
    <row r="314" spans="1:4" hidden="1" x14ac:dyDescent="0.15">
      <c r="A314" s="373">
        <v>14080301</v>
      </c>
      <c r="B314" s="347" t="s">
        <v>6133</v>
      </c>
      <c r="C314" s="348">
        <v>0</v>
      </c>
      <c r="D314" s="348">
        <v>0</v>
      </c>
    </row>
    <row r="315" spans="1:4" hidden="1" x14ac:dyDescent="0.15">
      <c r="A315" s="371">
        <v>140804</v>
      </c>
      <c r="B315" s="372" t="s">
        <v>6134</v>
      </c>
      <c r="C315" s="375">
        <v>0</v>
      </c>
      <c r="D315" s="375">
        <v>0</v>
      </c>
    </row>
    <row r="316" spans="1:4" hidden="1" x14ac:dyDescent="0.15">
      <c r="A316" s="373">
        <v>14080401</v>
      </c>
      <c r="B316" s="347" t="s">
        <v>6134</v>
      </c>
      <c r="C316" s="348">
        <v>0</v>
      </c>
      <c r="D316" s="348">
        <v>0</v>
      </c>
    </row>
    <row r="317" spans="1:4" hidden="1" x14ac:dyDescent="0.15">
      <c r="A317" s="368">
        <v>1409</v>
      </c>
      <c r="B317" s="369" t="s">
        <v>6135</v>
      </c>
      <c r="C317" s="375">
        <v>0</v>
      </c>
      <c r="D317" s="375">
        <v>0</v>
      </c>
    </row>
    <row r="318" spans="1:4" hidden="1" x14ac:dyDescent="0.15">
      <c r="A318" s="371">
        <v>140901</v>
      </c>
      <c r="B318" s="372" t="s">
        <v>6135</v>
      </c>
      <c r="C318" s="375">
        <v>0</v>
      </c>
      <c r="D318" s="375">
        <v>0</v>
      </c>
    </row>
    <row r="319" spans="1:4" hidden="1" x14ac:dyDescent="0.15">
      <c r="A319" s="373">
        <v>14090101</v>
      </c>
      <c r="B319" s="347" t="s">
        <v>6508</v>
      </c>
      <c r="C319" s="348">
        <v>0</v>
      </c>
      <c r="D319" s="348">
        <v>0</v>
      </c>
    </row>
    <row r="320" spans="1:4" x14ac:dyDescent="0.15">
      <c r="A320" s="368">
        <v>1410</v>
      </c>
      <c r="B320" s="369" t="s">
        <v>5614</v>
      </c>
      <c r="C320" s="370">
        <v>1500000000</v>
      </c>
      <c r="D320" s="370">
        <v>2000000000</v>
      </c>
    </row>
    <row r="321" spans="1:4" x14ac:dyDescent="0.15">
      <c r="A321" s="371">
        <v>141001</v>
      </c>
      <c r="B321" s="372" t="s">
        <v>5614</v>
      </c>
      <c r="C321" s="370">
        <v>1500000000</v>
      </c>
      <c r="D321" s="370">
        <v>2000000000</v>
      </c>
    </row>
    <row r="322" spans="1:4" x14ac:dyDescent="0.15">
      <c r="A322" s="373">
        <v>14100101</v>
      </c>
      <c r="B322" s="347" t="s">
        <v>5614</v>
      </c>
      <c r="C322" s="374">
        <v>1500000000</v>
      </c>
      <c r="D322" s="374">
        <v>2000000000</v>
      </c>
    </row>
    <row r="323" spans="1:4" hidden="1" x14ac:dyDescent="0.15">
      <c r="A323" s="368">
        <v>15</v>
      </c>
      <c r="B323" s="369" t="s">
        <v>6136</v>
      </c>
      <c r="C323" s="375">
        <v>0</v>
      </c>
      <c r="D323" s="375">
        <v>0</v>
      </c>
    </row>
    <row r="324" spans="1:4" hidden="1" x14ac:dyDescent="0.15">
      <c r="A324" s="368">
        <v>1501</v>
      </c>
      <c r="B324" s="369" t="s">
        <v>6137</v>
      </c>
      <c r="C324" s="375">
        <v>0</v>
      </c>
      <c r="D324" s="375">
        <v>0</v>
      </c>
    </row>
    <row r="325" spans="1:4" hidden="1" x14ac:dyDescent="0.15">
      <c r="A325" s="371">
        <v>150101</v>
      </c>
      <c r="B325" s="372" t="s">
        <v>6137</v>
      </c>
      <c r="C325" s="375">
        <v>0</v>
      </c>
      <c r="D325" s="375">
        <v>0</v>
      </c>
    </row>
    <row r="326" spans="1:4" hidden="1" x14ac:dyDescent="0.15">
      <c r="A326" s="373">
        <v>15010101</v>
      </c>
      <c r="B326" s="347" t="s">
        <v>6509</v>
      </c>
      <c r="C326" s="348">
        <v>0</v>
      </c>
      <c r="D326" s="348">
        <v>0</v>
      </c>
    </row>
    <row r="327" spans="1:4" hidden="1" x14ac:dyDescent="0.15">
      <c r="A327" s="373">
        <v>15010102</v>
      </c>
      <c r="B327" s="347" t="s">
        <v>6510</v>
      </c>
      <c r="C327" s="348">
        <v>0</v>
      </c>
      <c r="D327" s="348">
        <v>0</v>
      </c>
    </row>
    <row r="328" spans="1:4" hidden="1" x14ac:dyDescent="0.15">
      <c r="A328" s="373">
        <v>15010103</v>
      </c>
      <c r="B328" s="347" t="s">
        <v>6511</v>
      </c>
      <c r="C328" s="348">
        <v>0</v>
      </c>
      <c r="D328" s="348">
        <v>0</v>
      </c>
    </row>
    <row r="329" spans="1:4" x14ac:dyDescent="0.15">
      <c r="A329" s="365">
        <v>2</v>
      </c>
      <c r="B329" s="366" t="s">
        <v>6512</v>
      </c>
      <c r="C329" s="367">
        <v>87468176068.110001</v>
      </c>
      <c r="D329" s="367">
        <v>91844184126.029999</v>
      </c>
    </row>
    <row r="330" spans="1:4" x14ac:dyDescent="0.15">
      <c r="A330" s="368">
        <v>21</v>
      </c>
      <c r="B330" s="369" t="s">
        <v>6513</v>
      </c>
      <c r="C330" s="370">
        <v>50710774547.919998</v>
      </c>
      <c r="D330" s="370">
        <v>53143793104.57</v>
      </c>
    </row>
    <row r="331" spans="1:4" x14ac:dyDescent="0.15">
      <c r="A331" s="368">
        <v>2101</v>
      </c>
      <c r="B331" s="369" t="s">
        <v>6514</v>
      </c>
      <c r="C331" s="370">
        <v>40059974547.919998</v>
      </c>
      <c r="D331" s="370">
        <v>42227913104.57</v>
      </c>
    </row>
    <row r="332" spans="1:4" x14ac:dyDescent="0.15">
      <c r="A332" s="371">
        <v>210101</v>
      </c>
      <c r="B332" s="372" t="s">
        <v>6016</v>
      </c>
      <c r="C332" s="370">
        <v>40059974547.919998</v>
      </c>
      <c r="D332" s="370">
        <v>42227913104.57</v>
      </c>
    </row>
    <row r="333" spans="1:4" x14ac:dyDescent="0.15">
      <c r="A333" s="373">
        <v>21010101</v>
      </c>
      <c r="B333" s="347" t="s">
        <v>6514</v>
      </c>
      <c r="C333" s="374">
        <v>40059974547.919998</v>
      </c>
      <c r="D333" s="374">
        <v>42227913104.57</v>
      </c>
    </row>
    <row r="334" spans="1:4" x14ac:dyDescent="0.15">
      <c r="A334" s="373">
        <v>21010102</v>
      </c>
      <c r="B334" s="347" t="s">
        <v>6515</v>
      </c>
      <c r="C334" s="348">
        <v>0</v>
      </c>
      <c r="D334" s="348">
        <v>0</v>
      </c>
    </row>
    <row r="335" spans="1:4" x14ac:dyDescent="0.15">
      <c r="A335" s="373">
        <v>21010103</v>
      </c>
      <c r="B335" s="347" t="s">
        <v>6516</v>
      </c>
      <c r="C335" s="348">
        <v>0</v>
      </c>
      <c r="D335" s="348">
        <v>0</v>
      </c>
    </row>
    <row r="336" spans="1:4" x14ac:dyDescent="0.15">
      <c r="A336" s="368">
        <v>2102</v>
      </c>
      <c r="B336" s="369" t="s">
        <v>6517</v>
      </c>
      <c r="C336" s="370">
        <v>1000000000</v>
      </c>
      <c r="D336" s="370">
        <v>1000000000</v>
      </c>
    </row>
    <row r="337" spans="1:4" x14ac:dyDescent="0.15">
      <c r="A337" s="371">
        <v>210201</v>
      </c>
      <c r="B337" s="372" t="s">
        <v>6518</v>
      </c>
      <c r="C337" s="375">
        <v>0</v>
      </c>
      <c r="D337" s="375">
        <v>0</v>
      </c>
    </row>
    <row r="338" spans="1:4" hidden="1" x14ac:dyDescent="0.15">
      <c r="A338" s="373">
        <v>21020101</v>
      </c>
      <c r="B338" s="347" t="s">
        <v>6519</v>
      </c>
      <c r="C338" s="348">
        <v>0</v>
      </c>
      <c r="D338" s="348">
        <v>0</v>
      </c>
    </row>
    <row r="339" spans="1:4" hidden="1" x14ac:dyDescent="0.15">
      <c r="A339" s="373">
        <v>21020102</v>
      </c>
      <c r="B339" s="347" t="s">
        <v>6520</v>
      </c>
      <c r="C339" s="348">
        <v>0</v>
      </c>
      <c r="D339" s="348">
        <v>0</v>
      </c>
    </row>
    <row r="340" spans="1:4" hidden="1" x14ac:dyDescent="0.15">
      <c r="A340" s="373">
        <v>21020103</v>
      </c>
      <c r="B340" s="347" t="s">
        <v>6521</v>
      </c>
      <c r="C340" s="348">
        <v>0</v>
      </c>
      <c r="D340" s="348">
        <v>0</v>
      </c>
    </row>
    <row r="341" spans="1:4" hidden="1" x14ac:dyDescent="0.15">
      <c r="A341" s="373">
        <v>21020104</v>
      </c>
      <c r="B341" s="347" t="s">
        <v>6522</v>
      </c>
      <c r="C341" s="348">
        <v>0</v>
      </c>
      <c r="D341" s="348">
        <v>0</v>
      </c>
    </row>
    <row r="342" spans="1:4" hidden="1" x14ac:dyDescent="0.15">
      <c r="A342" s="373">
        <v>21020105</v>
      </c>
      <c r="B342" s="347" t="s">
        <v>6523</v>
      </c>
      <c r="C342" s="348">
        <v>0</v>
      </c>
      <c r="D342" s="348">
        <v>0</v>
      </c>
    </row>
    <row r="343" spans="1:4" hidden="1" x14ac:dyDescent="0.15">
      <c r="A343" s="373">
        <v>21020106</v>
      </c>
      <c r="B343" s="347" t="s">
        <v>6524</v>
      </c>
      <c r="C343" s="348">
        <v>0</v>
      </c>
      <c r="D343" s="348">
        <v>0</v>
      </c>
    </row>
    <row r="344" spans="1:4" hidden="1" x14ac:dyDescent="0.15">
      <c r="A344" s="373">
        <v>21020107</v>
      </c>
      <c r="B344" s="347" t="s">
        <v>6525</v>
      </c>
      <c r="C344" s="348">
        <v>0</v>
      </c>
      <c r="D344" s="348">
        <v>0</v>
      </c>
    </row>
    <row r="345" spans="1:4" x14ac:dyDescent="0.15">
      <c r="A345" s="371">
        <v>210202</v>
      </c>
      <c r="B345" s="372" t="s">
        <v>6526</v>
      </c>
      <c r="C345" s="370">
        <v>1000000000</v>
      </c>
      <c r="D345" s="370">
        <v>1000000000</v>
      </c>
    </row>
    <row r="346" spans="1:4" x14ac:dyDescent="0.15">
      <c r="A346" s="373">
        <v>21020201</v>
      </c>
      <c r="B346" s="347" t="s">
        <v>5837</v>
      </c>
      <c r="C346" s="374">
        <v>600000000</v>
      </c>
      <c r="D346" s="374">
        <v>500000000</v>
      </c>
    </row>
    <row r="347" spans="1:4" x14ac:dyDescent="0.15">
      <c r="A347" s="373">
        <v>21020202</v>
      </c>
      <c r="B347" s="347" t="s">
        <v>5838</v>
      </c>
      <c r="C347" s="374">
        <v>400000000</v>
      </c>
      <c r="D347" s="374">
        <v>500000000</v>
      </c>
    </row>
    <row r="348" spans="1:4" x14ac:dyDescent="0.15">
      <c r="A348" s="373">
        <v>21020203</v>
      </c>
      <c r="B348" s="347" t="s">
        <v>6527</v>
      </c>
      <c r="C348" s="348">
        <v>0</v>
      </c>
      <c r="D348" s="348">
        <v>0</v>
      </c>
    </row>
    <row r="349" spans="1:4" x14ac:dyDescent="0.15">
      <c r="A349" s="373">
        <v>21020204</v>
      </c>
      <c r="B349" s="347" t="s">
        <v>6528</v>
      </c>
      <c r="C349" s="348">
        <v>0</v>
      </c>
      <c r="D349" s="348">
        <v>0</v>
      </c>
    </row>
    <row r="350" spans="1:4" x14ac:dyDescent="0.15">
      <c r="A350" s="373">
        <v>21020205</v>
      </c>
      <c r="B350" s="347" t="s">
        <v>6529</v>
      </c>
      <c r="C350" s="348">
        <v>0</v>
      </c>
      <c r="D350" s="348">
        <v>0</v>
      </c>
    </row>
    <row r="351" spans="1:4" x14ac:dyDescent="0.15">
      <c r="A351" s="368">
        <v>2103</v>
      </c>
      <c r="B351" s="369" t="s">
        <v>6530</v>
      </c>
      <c r="C351" s="370">
        <v>9650800000</v>
      </c>
      <c r="D351" s="370">
        <v>9915880000</v>
      </c>
    </row>
    <row r="352" spans="1:4" x14ac:dyDescent="0.15">
      <c r="A352" s="371">
        <v>210301</v>
      </c>
      <c r="B352" s="372" t="s">
        <v>6530</v>
      </c>
      <c r="C352" s="370">
        <v>9650800000</v>
      </c>
      <c r="D352" s="370">
        <v>9915880000</v>
      </c>
    </row>
    <row r="353" spans="1:4" x14ac:dyDescent="0.15">
      <c r="A353" s="373">
        <v>21030101</v>
      </c>
      <c r="B353" s="347" t="s">
        <v>5839</v>
      </c>
      <c r="C353" s="374">
        <v>1125800000</v>
      </c>
      <c r="D353" s="374">
        <v>1390880000</v>
      </c>
    </row>
    <row r="354" spans="1:4" x14ac:dyDescent="0.15">
      <c r="A354" s="373">
        <v>21030102</v>
      </c>
      <c r="B354" s="347" t="s">
        <v>5840</v>
      </c>
      <c r="C354" s="374">
        <v>8500000000</v>
      </c>
      <c r="D354" s="374">
        <v>8500000000</v>
      </c>
    </row>
    <row r="355" spans="1:4" x14ac:dyDescent="0.15">
      <c r="A355" s="373">
        <v>21030103</v>
      </c>
      <c r="B355" s="347" t="s">
        <v>6531</v>
      </c>
      <c r="C355" s="348">
        <v>0</v>
      </c>
      <c r="D355" s="348">
        <v>0</v>
      </c>
    </row>
    <row r="356" spans="1:4" x14ac:dyDescent="0.15">
      <c r="A356" s="373">
        <v>21030104</v>
      </c>
      <c r="B356" s="347" t="s">
        <v>5841</v>
      </c>
      <c r="C356" s="374">
        <v>25000000</v>
      </c>
      <c r="D356" s="374">
        <v>25000000</v>
      </c>
    </row>
    <row r="357" spans="1:4" x14ac:dyDescent="0.15">
      <c r="A357" s="368">
        <v>22</v>
      </c>
      <c r="B357" s="369" t="s">
        <v>6532</v>
      </c>
      <c r="C357" s="370">
        <v>36371076520.190002</v>
      </c>
      <c r="D357" s="370">
        <v>38180321021.459999</v>
      </c>
    </row>
    <row r="358" spans="1:4" x14ac:dyDescent="0.15">
      <c r="A358" s="368">
        <v>2202</v>
      </c>
      <c r="B358" s="369" t="s">
        <v>6533</v>
      </c>
      <c r="C358" s="370">
        <v>3763973550</v>
      </c>
      <c r="D358" s="370">
        <v>4285477741</v>
      </c>
    </row>
    <row r="359" spans="1:4" x14ac:dyDescent="0.15">
      <c r="A359" s="371">
        <v>220201</v>
      </c>
      <c r="B359" s="372" t="s">
        <v>6534</v>
      </c>
      <c r="C359" s="370">
        <v>1019621876.61</v>
      </c>
      <c r="D359" s="370">
        <v>1293224490.9300001</v>
      </c>
    </row>
    <row r="360" spans="1:4" x14ac:dyDescent="0.15">
      <c r="A360" s="373">
        <v>22020101</v>
      </c>
      <c r="B360" s="347" t="s">
        <v>4279</v>
      </c>
      <c r="C360" s="374">
        <v>11830000</v>
      </c>
      <c r="D360" s="374">
        <v>18480000</v>
      </c>
    </row>
    <row r="361" spans="1:4" x14ac:dyDescent="0.15">
      <c r="A361" s="373">
        <v>22020102</v>
      </c>
      <c r="B361" s="347" t="s">
        <v>4210</v>
      </c>
      <c r="C361" s="374">
        <v>1005491876.61</v>
      </c>
      <c r="D361" s="374">
        <v>1272244490.9300001</v>
      </c>
    </row>
    <row r="362" spans="1:4" x14ac:dyDescent="0.15">
      <c r="A362" s="373">
        <v>22020103</v>
      </c>
      <c r="B362" s="347" t="s">
        <v>6535</v>
      </c>
      <c r="C362" s="348">
        <v>0</v>
      </c>
      <c r="D362" s="348">
        <v>0</v>
      </c>
    </row>
    <row r="363" spans="1:4" x14ac:dyDescent="0.15">
      <c r="A363" s="373">
        <v>22020104</v>
      </c>
      <c r="B363" s="347" t="s">
        <v>4263</v>
      </c>
      <c r="C363" s="374">
        <v>2300000</v>
      </c>
      <c r="D363" s="374">
        <v>2500000</v>
      </c>
    </row>
    <row r="364" spans="1:4" x14ac:dyDescent="0.15">
      <c r="A364" s="371">
        <v>220202</v>
      </c>
      <c r="B364" s="372" t="s">
        <v>6536</v>
      </c>
      <c r="C364" s="370">
        <v>374269132.56999999</v>
      </c>
      <c r="D364" s="370">
        <v>421131811.20999998</v>
      </c>
    </row>
    <row r="365" spans="1:4" x14ac:dyDescent="0.15">
      <c r="A365" s="373">
        <v>22020201</v>
      </c>
      <c r="B365" s="347" t="s">
        <v>4225</v>
      </c>
      <c r="C365" s="374">
        <v>183569777.13999999</v>
      </c>
      <c r="D365" s="374">
        <v>230991240.46000001</v>
      </c>
    </row>
    <row r="366" spans="1:4" x14ac:dyDescent="0.15">
      <c r="A366" s="373">
        <v>22020202</v>
      </c>
      <c r="B366" s="347" t="s">
        <v>4211</v>
      </c>
      <c r="C366" s="374">
        <v>181599355.43000001</v>
      </c>
      <c r="D366" s="374">
        <v>180205570.75</v>
      </c>
    </row>
    <row r="367" spans="1:4" x14ac:dyDescent="0.15">
      <c r="A367" s="373">
        <v>22020203</v>
      </c>
      <c r="B367" s="347" t="s">
        <v>4212</v>
      </c>
      <c r="C367" s="374">
        <v>4900000</v>
      </c>
      <c r="D367" s="374">
        <v>5945000</v>
      </c>
    </row>
    <row r="368" spans="1:4" x14ac:dyDescent="0.15">
      <c r="A368" s="373">
        <v>22020204</v>
      </c>
      <c r="B368" s="347" t="s">
        <v>6537</v>
      </c>
      <c r="C368" s="348">
        <v>0</v>
      </c>
      <c r="D368" s="348">
        <v>0</v>
      </c>
    </row>
    <row r="369" spans="1:4" x14ac:dyDescent="0.15">
      <c r="A369" s="373">
        <v>22020205</v>
      </c>
      <c r="B369" s="347" t="s">
        <v>4269</v>
      </c>
      <c r="C369" s="374">
        <v>450000</v>
      </c>
      <c r="D369" s="374">
        <v>450000</v>
      </c>
    </row>
    <row r="370" spans="1:4" x14ac:dyDescent="0.15">
      <c r="A370" s="373">
        <v>22020206</v>
      </c>
      <c r="B370" s="347" t="s">
        <v>4226</v>
      </c>
      <c r="C370" s="374">
        <v>3500000</v>
      </c>
      <c r="D370" s="374">
        <v>3240000</v>
      </c>
    </row>
    <row r="371" spans="1:4" x14ac:dyDescent="0.15">
      <c r="A371" s="373">
        <v>22020207</v>
      </c>
      <c r="B371" s="347" t="s">
        <v>6538</v>
      </c>
      <c r="C371" s="348">
        <v>0</v>
      </c>
      <c r="D371" s="348">
        <v>0</v>
      </c>
    </row>
    <row r="372" spans="1:4" x14ac:dyDescent="0.15">
      <c r="A372" s="373">
        <v>22020208</v>
      </c>
      <c r="B372" s="347" t="s">
        <v>6539</v>
      </c>
      <c r="C372" s="348">
        <v>0</v>
      </c>
      <c r="D372" s="348">
        <v>0</v>
      </c>
    </row>
    <row r="373" spans="1:4" x14ac:dyDescent="0.15">
      <c r="A373" s="373">
        <v>22020209</v>
      </c>
      <c r="B373" s="347" t="s">
        <v>6540</v>
      </c>
      <c r="C373" s="348">
        <v>0</v>
      </c>
      <c r="D373" s="348">
        <v>0</v>
      </c>
    </row>
    <row r="374" spans="1:4" x14ac:dyDescent="0.15">
      <c r="A374" s="373">
        <v>22020210</v>
      </c>
      <c r="B374" s="347" t="s">
        <v>4371</v>
      </c>
      <c r="C374" s="374">
        <v>250000</v>
      </c>
      <c r="D374" s="374">
        <v>300000</v>
      </c>
    </row>
    <row r="375" spans="1:4" x14ac:dyDescent="0.15">
      <c r="A375" s="371">
        <v>220203</v>
      </c>
      <c r="B375" s="372" t="s">
        <v>6541</v>
      </c>
      <c r="C375" s="370">
        <v>562503215.87</v>
      </c>
      <c r="D375" s="370">
        <v>664735515.00999999</v>
      </c>
    </row>
    <row r="376" spans="1:4" x14ac:dyDescent="0.15">
      <c r="A376" s="373">
        <v>22020301</v>
      </c>
      <c r="B376" s="347" t="s">
        <v>4213</v>
      </c>
      <c r="C376" s="374">
        <v>337167320.88</v>
      </c>
      <c r="D376" s="374">
        <v>353050972.69999999</v>
      </c>
    </row>
    <row r="377" spans="1:4" x14ac:dyDescent="0.15">
      <c r="A377" s="373">
        <v>22020302</v>
      </c>
      <c r="B377" s="347" t="s">
        <v>6542</v>
      </c>
      <c r="C377" s="348">
        <v>0</v>
      </c>
      <c r="D377" s="348">
        <v>0</v>
      </c>
    </row>
    <row r="378" spans="1:4" x14ac:dyDescent="0.15">
      <c r="A378" s="373">
        <v>22020303</v>
      </c>
      <c r="B378" s="347" t="s">
        <v>4214</v>
      </c>
      <c r="C378" s="374">
        <v>6980000</v>
      </c>
      <c r="D378" s="374">
        <v>6660000</v>
      </c>
    </row>
    <row r="379" spans="1:4" x14ac:dyDescent="0.15">
      <c r="A379" s="373">
        <v>22020304</v>
      </c>
      <c r="B379" s="347" t="s">
        <v>4215</v>
      </c>
      <c r="C379" s="374">
        <v>4400000</v>
      </c>
      <c r="D379" s="374">
        <v>4395000</v>
      </c>
    </row>
    <row r="380" spans="1:4" x14ac:dyDescent="0.15">
      <c r="A380" s="373">
        <v>22020305</v>
      </c>
      <c r="B380" s="347" t="s">
        <v>4216</v>
      </c>
      <c r="C380" s="374">
        <v>185305894.99000001</v>
      </c>
      <c r="D380" s="374">
        <v>263529542.31</v>
      </c>
    </row>
    <row r="381" spans="1:4" x14ac:dyDescent="0.15">
      <c r="A381" s="373">
        <v>22020306</v>
      </c>
      <c r="B381" s="347" t="s">
        <v>4252</v>
      </c>
      <c r="C381" s="374">
        <v>26150000</v>
      </c>
      <c r="D381" s="374">
        <v>35900000</v>
      </c>
    </row>
    <row r="382" spans="1:4" x14ac:dyDescent="0.15">
      <c r="A382" s="373">
        <v>22020307</v>
      </c>
      <c r="B382" s="347" t="s">
        <v>4227</v>
      </c>
      <c r="C382" s="374">
        <v>1000000</v>
      </c>
      <c r="D382" s="374">
        <v>1000000</v>
      </c>
    </row>
    <row r="383" spans="1:4" x14ac:dyDescent="0.15">
      <c r="A383" s="373">
        <v>22020308</v>
      </c>
      <c r="B383" s="347" t="s">
        <v>6543</v>
      </c>
      <c r="C383" s="348">
        <v>0</v>
      </c>
      <c r="D383" s="348">
        <v>0</v>
      </c>
    </row>
    <row r="384" spans="1:4" x14ac:dyDescent="0.15">
      <c r="A384" s="373">
        <v>22020309</v>
      </c>
      <c r="B384" s="347" t="s">
        <v>6544</v>
      </c>
      <c r="C384" s="348">
        <v>0</v>
      </c>
      <c r="D384" s="348">
        <v>0</v>
      </c>
    </row>
    <row r="385" spans="1:4" x14ac:dyDescent="0.15">
      <c r="A385" s="373">
        <v>22020310</v>
      </c>
      <c r="B385" s="347" t="s">
        <v>6545</v>
      </c>
      <c r="C385" s="348">
        <v>0</v>
      </c>
      <c r="D385" s="348">
        <v>0</v>
      </c>
    </row>
    <row r="386" spans="1:4" x14ac:dyDescent="0.15">
      <c r="A386" s="373">
        <v>22020311</v>
      </c>
      <c r="B386" s="347" t="s">
        <v>6546</v>
      </c>
      <c r="C386" s="348">
        <v>0</v>
      </c>
      <c r="D386" s="348">
        <v>0</v>
      </c>
    </row>
    <row r="387" spans="1:4" x14ac:dyDescent="0.15">
      <c r="A387" s="373">
        <v>22020312</v>
      </c>
      <c r="B387" s="347" t="s">
        <v>6547</v>
      </c>
      <c r="C387" s="348">
        <v>0</v>
      </c>
      <c r="D387" s="348">
        <v>0</v>
      </c>
    </row>
    <row r="388" spans="1:4" x14ac:dyDescent="0.15">
      <c r="A388" s="373">
        <v>22020313</v>
      </c>
      <c r="B388" s="347" t="s">
        <v>4380</v>
      </c>
      <c r="C388" s="374">
        <v>1500000</v>
      </c>
      <c r="D388" s="374">
        <v>200000</v>
      </c>
    </row>
    <row r="389" spans="1:4" x14ac:dyDescent="0.15">
      <c r="A389" s="373">
        <v>22020314</v>
      </c>
      <c r="B389" s="347" t="s">
        <v>6548</v>
      </c>
      <c r="C389" s="348">
        <v>0</v>
      </c>
      <c r="D389" s="348">
        <v>0</v>
      </c>
    </row>
    <row r="390" spans="1:4" x14ac:dyDescent="0.15">
      <c r="A390" s="371">
        <v>220204</v>
      </c>
      <c r="B390" s="372" t="s">
        <v>6549</v>
      </c>
      <c r="C390" s="370">
        <v>644190096.90999997</v>
      </c>
      <c r="D390" s="370">
        <v>751295560.04999995</v>
      </c>
    </row>
    <row r="391" spans="1:4" x14ac:dyDescent="0.15">
      <c r="A391" s="373">
        <v>22020401</v>
      </c>
      <c r="B391" s="347" t="s">
        <v>4217</v>
      </c>
      <c r="C391" s="374">
        <v>366688246.36000001</v>
      </c>
      <c r="D391" s="374">
        <v>457912609.68000001</v>
      </c>
    </row>
    <row r="392" spans="1:4" x14ac:dyDescent="0.15">
      <c r="A392" s="373">
        <v>22020402</v>
      </c>
      <c r="B392" s="347" t="s">
        <v>4228</v>
      </c>
      <c r="C392" s="374">
        <v>254351850.55000001</v>
      </c>
      <c r="D392" s="374">
        <v>266142950.37</v>
      </c>
    </row>
    <row r="393" spans="1:4" x14ac:dyDescent="0.15">
      <c r="A393" s="373">
        <v>22020403</v>
      </c>
      <c r="B393" s="347" t="s">
        <v>4229</v>
      </c>
      <c r="C393" s="374">
        <v>2350000</v>
      </c>
      <c r="D393" s="374">
        <v>2150000</v>
      </c>
    </row>
    <row r="394" spans="1:4" x14ac:dyDescent="0.15">
      <c r="A394" s="373">
        <v>22020404</v>
      </c>
      <c r="B394" s="347" t="s">
        <v>4230</v>
      </c>
      <c r="C394" s="374">
        <v>4750000</v>
      </c>
      <c r="D394" s="374">
        <v>7950000</v>
      </c>
    </row>
    <row r="395" spans="1:4" x14ac:dyDescent="0.15">
      <c r="A395" s="373">
        <v>22020405</v>
      </c>
      <c r="B395" s="347" t="s">
        <v>4231</v>
      </c>
      <c r="C395" s="374">
        <v>4950000</v>
      </c>
      <c r="D395" s="374">
        <v>5360000</v>
      </c>
    </row>
    <row r="396" spans="1:4" x14ac:dyDescent="0.15">
      <c r="A396" s="373">
        <v>22020406</v>
      </c>
      <c r="B396" s="347" t="s">
        <v>4218</v>
      </c>
      <c r="C396" s="374">
        <v>10100000</v>
      </c>
      <c r="D396" s="374">
        <v>10780000</v>
      </c>
    </row>
    <row r="397" spans="1:4" hidden="1" x14ac:dyDescent="0.15">
      <c r="A397" s="373">
        <v>22020407</v>
      </c>
      <c r="B397" s="347" t="s">
        <v>6550</v>
      </c>
      <c r="C397" s="348">
        <v>0</v>
      </c>
      <c r="D397" s="348">
        <v>0</v>
      </c>
    </row>
    <row r="398" spans="1:4" hidden="1" x14ac:dyDescent="0.15">
      <c r="A398" s="373">
        <v>22020408</v>
      </c>
      <c r="B398" s="347" t="s">
        <v>6551</v>
      </c>
      <c r="C398" s="348">
        <v>0</v>
      </c>
      <c r="D398" s="348">
        <v>0</v>
      </c>
    </row>
    <row r="399" spans="1:4" hidden="1" x14ac:dyDescent="0.15">
      <c r="A399" s="373">
        <v>22020409</v>
      </c>
      <c r="B399" s="347" t="s">
        <v>6552</v>
      </c>
      <c r="C399" s="348">
        <v>0</v>
      </c>
      <c r="D399" s="348">
        <v>0</v>
      </c>
    </row>
    <row r="400" spans="1:4" hidden="1" x14ac:dyDescent="0.15">
      <c r="A400" s="373">
        <v>22020410</v>
      </c>
      <c r="B400" s="347" t="s">
        <v>6553</v>
      </c>
      <c r="C400" s="348">
        <v>0</v>
      </c>
      <c r="D400" s="348">
        <v>0</v>
      </c>
    </row>
    <row r="401" spans="1:4" hidden="1" x14ac:dyDescent="0.15">
      <c r="A401" s="373">
        <v>22020411</v>
      </c>
      <c r="B401" s="347" t="s">
        <v>6554</v>
      </c>
      <c r="C401" s="348">
        <v>0</v>
      </c>
      <c r="D401" s="348">
        <v>0</v>
      </c>
    </row>
    <row r="402" spans="1:4" hidden="1" x14ac:dyDescent="0.15">
      <c r="A402" s="373">
        <v>22020412</v>
      </c>
      <c r="B402" s="347" t="s">
        <v>6555</v>
      </c>
      <c r="C402" s="348">
        <v>0</v>
      </c>
      <c r="D402" s="348">
        <v>0</v>
      </c>
    </row>
    <row r="403" spans="1:4" hidden="1" x14ac:dyDescent="0.15">
      <c r="A403" s="373">
        <v>22020413</v>
      </c>
      <c r="B403" s="347" t="s">
        <v>6556</v>
      </c>
      <c r="C403" s="348">
        <v>0</v>
      </c>
      <c r="D403" s="348">
        <v>0</v>
      </c>
    </row>
    <row r="404" spans="1:4" hidden="1" x14ac:dyDescent="0.15">
      <c r="A404" s="373">
        <v>22020414</v>
      </c>
      <c r="B404" s="347" t="s">
        <v>6557</v>
      </c>
      <c r="C404" s="348">
        <v>0</v>
      </c>
      <c r="D404" s="348">
        <v>0</v>
      </c>
    </row>
    <row r="405" spans="1:4" x14ac:dyDescent="0.15">
      <c r="A405" s="373">
        <v>22020415</v>
      </c>
      <c r="B405" s="347" t="s">
        <v>4243</v>
      </c>
      <c r="C405" s="374">
        <v>1000000</v>
      </c>
      <c r="D405" s="374">
        <v>1000000</v>
      </c>
    </row>
    <row r="406" spans="1:4" x14ac:dyDescent="0.15">
      <c r="A406" s="371">
        <v>220205</v>
      </c>
      <c r="B406" s="372" t="s">
        <v>6558</v>
      </c>
      <c r="C406" s="370">
        <v>411610879.62</v>
      </c>
      <c r="D406" s="370">
        <v>400355525.42000002</v>
      </c>
    </row>
    <row r="407" spans="1:4" x14ac:dyDescent="0.15">
      <c r="A407" s="373">
        <v>22020501</v>
      </c>
      <c r="B407" s="347" t="s">
        <v>4232</v>
      </c>
      <c r="C407" s="374">
        <v>384595079.62</v>
      </c>
      <c r="D407" s="374">
        <v>372672225.42000002</v>
      </c>
    </row>
    <row r="408" spans="1:4" x14ac:dyDescent="0.15">
      <c r="A408" s="373">
        <v>22020502</v>
      </c>
      <c r="B408" s="347" t="s">
        <v>4260</v>
      </c>
      <c r="C408" s="348">
        <v>0</v>
      </c>
      <c r="D408" s="374">
        <v>600000</v>
      </c>
    </row>
    <row r="409" spans="1:4" x14ac:dyDescent="0.15">
      <c r="A409" s="373">
        <v>22020503</v>
      </c>
      <c r="B409" s="347" t="s">
        <v>4219</v>
      </c>
      <c r="C409" s="374">
        <v>21665800</v>
      </c>
      <c r="D409" s="374">
        <v>21783300</v>
      </c>
    </row>
    <row r="410" spans="1:4" x14ac:dyDescent="0.15">
      <c r="A410" s="373">
        <v>22020504</v>
      </c>
      <c r="B410" s="347" t="s">
        <v>4261</v>
      </c>
      <c r="C410" s="374">
        <v>350000</v>
      </c>
      <c r="D410" s="374">
        <v>300000</v>
      </c>
    </row>
    <row r="411" spans="1:4" x14ac:dyDescent="0.15">
      <c r="A411" s="373">
        <v>22020505</v>
      </c>
      <c r="B411" s="347" t="s">
        <v>4220</v>
      </c>
      <c r="C411" s="374">
        <v>5000000</v>
      </c>
      <c r="D411" s="374">
        <v>5000000</v>
      </c>
    </row>
    <row r="412" spans="1:4" x14ac:dyDescent="0.15">
      <c r="A412" s="371">
        <v>220206</v>
      </c>
      <c r="B412" s="372" t="s">
        <v>6559</v>
      </c>
      <c r="C412" s="370">
        <v>34514000</v>
      </c>
      <c r="D412" s="370">
        <v>17239000</v>
      </c>
    </row>
    <row r="413" spans="1:4" x14ac:dyDescent="0.15">
      <c r="A413" s="373">
        <v>22020601</v>
      </c>
      <c r="B413" s="347" t="s">
        <v>4233</v>
      </c>
      <c r="C413" s="374">
        <v>27500000</v>
      </c>
      <c r="D413" s="374">
        <v>11835000</v>
      </c>
    </row>
    <row r="414" spans="1:4" x14ac:dyDescent="0.15">
      <c r="A414" s="373">
        <v>22020602</v>
      </c>
      <c r="B414" s="347" t="s">
        <v>6560</v>
      </c>
      <c r="C414" s="348">
        <v>0</v>
      </c>
      <c r="D414" s="348">
        <v>0</v>
      </c>
    </row>
    <row r="415" spans="1:4" x14ac:dyDescent="0.15">
      <c r="A415" s="373">
        <v>22020603</v>
      </c>
      <c r="B415" s="347" t="s">
        <v>6561</v>
      </c>
      <c r="C415" s="348">
        <v>0</v>
      </c>
      <c r="D415" s="348">
        <v>0</v>
      </c>
    </row>
    <row r="416" spans="1:4" x14ac:dyDescent="0.15">
      <c r="A416" s="373">
        <v>22020604</v>
      </c>
      <c r="B416" s="347" t="s">
        <v>4332</v>
      </c>
      <c r="C416" s="374">
        <v>5800000</v>
      </c>
      <c r="D416" s="374">
        <v>4500000</v>
      </c>
    </row>
    <row r="417" spans="1:4" x14ac:dyDescent="0.15">
      <c r="A417" s="373">
        <v>22020605</v>
      </c>
      <c r="B417" s="347" t="s">
        <v>4280</v>
      </c>
      <c r="C417" s="374">
        <v>1214000</v>
      </c>
      <c r="D417" s="374">
        <v>904000</v>
      </c>
    </row>
    <row r="418" spans="1:4" x14ac:dyDescent="0.15">
      <c r="A418" s="373">
        <v>22020606</v>
      </c>
      <c r="B418" s="347" t="s">
        <v>6562</v>
      </c>
      <c r="C418" s="348">
        <v>0</v>
      </c>
      <c r="D418" s="348">
        <v>0</v>
      </c>
    </row>
    <row r="419" spans="1:4" x14ac:dyDescent="0.15">
      <c r="A419" s="373">
        <v>22020607</v>
      </c>
      <c r="B419" s="347" t="s">
        <v>6563</v>
      </c>
      <c r="C419" s="348">
        <v>0</v>
      </c>
      <c r="D419" s="348">
        <v>0</v>
      </c>
    </row>
    <row r="420" spans="1:4" x14ac:dyDescent="0.15">
      <c r="A420" s="371">
        <v>220207</v>
      </c>
      <c r="B420" s="372" t="s">
        <v>6564</v>
      </c>
      <c r="C420" s="370">
        <v>47194200</v>
      </c>
      <c r="D420" s="370">
        <v>44025700</v>
      </c>
    </row>
    <row r="421" spans="1:4" x14ac:dyDescent="0.15">
      <c r="A421" s="373">
        <v>22020701</v>
      </c>
      <c r="B421" s="347" t="s">
        <v>4374</v>
      </c>
      <c r="C421" s="374">
        <v>2000000</v>
      </c>
      <c r="D421" s="374">
        <v>3500000</v>
      </c>
    </row>
    <row r="422" spans="1:4" x14ac:dyDescent="0.15">
      <c r="A422" s="373">
        <v>22020702</v>
      </c>
      <c r="B422" s="347" t="s">
        <v>6565</v>
      </c>
      <c r="C422" s="348">
        <v>0</v>
      </c>
      <c r="D422" s="348">
        <v>0</v>
      </c>
    </row>
    <row r="423" spans="1:4" x14ac:dyDescent="0.15">
      <c r="A423" s="373">
        <v>22020703</v>
      </c>
      <c r="B423" s="347" t="s">
        <v>4336</v>
      </c>
      <c r="C423" s="374">
        <v>400000</v>
      </c>
      <c r="D423" s="374">
        <v>400000</v>
      </c>
    </row>
    <row r="424" spans="1:4" x14ac:dyDescent="0.15">
      <c r="A424" s="373">
        <v>22020704</v>
      </c>
      <c r="B424" s="347" t="s">
        <v>6566</v>
      </c>
      <c r="C424" s="348">
        <v>0</v>
      </c>
      <c r="D424" s="348">
        <v>0</v>
      </c>
    </row>
    <row r="425" spans="1:4" x14ac:dyDescent="0.15">
      <c r="A425" s="373">
        <v>22020705</v>
      </c>
      <c r="B425" s="347" t="s">
        <v>6567</v>
      </c>
      <c r="C425" s="348">
        <v>0</v>
      </c>
      <c r="D425" s="348">
        <v>0</v>
      </c>
    </row>
    <row r="426" spans="1:4" x14ac:dyDescent="0.15">
      <c r="A426" s="373">
        <v>22020706</v>
      </c>
      <c r="B426" s="347" t="s">
        <v>6568</v>
      </c>
      <c r="C426" s="348">
        <v>0</v>
      </c>
      <c r="D426" s="348">
        <v>0</v>
      </c>
    </row>
    <row r="427" spans="1:4" x14ac:dyDescent="0.15">
      <c r="A427" s="373">
        <v>22020707</v>
      </c>
      <c r="B427" s="347" t="s">
        <v>4300</v>
      </c>
      <c r="C427" s="374">
        <v>150000</v>
      </c>
      <c r="D427" s="374">
        <v>150000</v>
      </c>
    </row>
    <row r="428" spans="1:4" x14ac:dyDescent="0.15">
      <c r="A428" s="373">
        <v>22020708</v>
      </c>
      <c r="B428" s="347" t="s">
        <v>4333</v>
      </c>
      <c r="C428" s="374">
        <v>500000</v>
      </c>
      <c r="D428" s="374">
        <v>500000</v>
      </c>
    </row>
    <row r="429" spans="1:4" x14ac:dyDescent="0.15">
      <c r="A429" s="373">
        <v>22020709</v>
      </c>
      <c r="B429" s="347" t="s">
        <v>4322</v>
      </c>
      <c r="C429" s="374">
        <v>3050000</v>
      </c>
      <c r="D429" s="374">
        <v>2972500</v>
      </c>
    </row>
    <row r="430" spans="1:4" x14ac:dyDescent="0.15">
      <c r="A430" s="373">
        <v>22020711</v>
      </c>
      <c r="B430" s="347" t="s">
        <v>4372</v>
      </c>
      <c r="C430" s="374">
        <v>300000</v>
      </c>
      <c r="D430" s="374">
        <v>285000</v>
      </c>
    </row>
    <row r="431" spans="1:4" x14ac:dyDescent="0.15">
      <c r="A431" s="373">
        <v>22020712</v>
      </c>
      <c r="B431" s="347" t="s">
        <v>4245</v>
      </c>
      <c r="C431" s="374">
        <v>40794200</v>
      </c>
      <c r="D431" s="374">
        <v>36218200</v>
      </c>
    </row>
    <row r="432" spans="1:4" x14ac:dyDescent="0.15">
      <c r="A432" s="371">
        <v>220208</v>
      </c>
      <c r="B432" s="372" t="s">
        <v>6569</v>
      </c>
      <c r="C432" s="370">
        <v>26290000</v>
      </c>
      <c r="D432" s="370">
        <v>28022937.5</v>
      </c>
    </row>
    <row r="433" spans="1:4" x14ac:dyDescent="0.15">
      <c r="A433" s="373">
        <v>22020801</v>
      </c>
      <c r="B433" s="347" t="s">
        <v>4234</v>
      </c>
      <c r="C433" s="374">
        <v>9730000</v>
      </c>
      <c r="D433" s="374">
        <v>11466800</v>
      </c>
    </row>
    <row r="434" spans="1:4" x14ac:dyDescent="0.15">
      <c r="A434" s="373">
        <v>22020802</v>
      </c>
      <c r="B434" s="347" t="s">
        <v>6570</v>
      </c>
      <c r="C434" s="348">
        <v>0</v>
      </c>
      <c r="D434" s="348">
        <v>0</v>
      </c>
    </row>
    <row r="435" spans="1:4" x14ac:dyDescent="0.15">
      <c r="A435" s="373">
        <v>22020803</v>
      </c>
      <c r="B435" s="347" t="s">
        <v>4235</v>
      </c>
      <c r="C435" s="374">
        <v>15560000</v>
      </c>
      <c r="D435" s="374">
        <v>15556137.5</v>
      </c>
    </row>
    <row r="436" spans="1:4" x14ac:dyDescent="0.15">
      <c r="A436" s="373">
        <v>22020804</v>
      </c>
      <c r="B436" s="347" t="s">
        <v>6571</v>
      </c>
      <c r="C436" s="348">
        <v>0</v>
      </c>
      <c r="D436" s="348">
        <v>0</v>
      </c>
    </row>
    <row r="437" spans="1:4" x14ac:dyDescent="0.15">
      <c r="A437" s="373">
        <v>22020805</v>
      </c>
      <c r="B437" s="347" t="s">
        <v>6572</v>
      </c>
      <c r="C437" s="348">
        <v>0</v>
      </c>
      <c r="D437" s="348">
        <v>0</v>
      </c>
    </row>
    <row r="438" spans="1:4" x14ac:dyDescent="0.15">
      <c r="A438" s="373">
        <v>22020806</v>
      </c>
      <c r="B438" s="347" t="s">
        <v>4334</v>
      </c>
      <c r="C438" s="374">
        <v>1000000</v>
      </c>
      <c r="D438" s="374">
        <v>1000000</v>
      </c>
    </row>
    <row r="439" spans="1:4" x14ac:dyDescent="0.15">
      <c r="A439" s="371">
        <v>220209</v>
      </c>
      <c r="B439" s="372" t="s">
        <v>6573</v>
      </c>
      <c r="C439" s="370">
        <v>145000</v>
      </c>
      <c r="D439" s="370">
        <v>255000</v>
      </c>
    </row>
    <row r="440" spans="1:4" x14ac:dyDescent="0.15">
      <c r="A440" s="373">
        <v>22020901</v>
      </c>
      <c r="B440" s="347" t="s">
        <v>4236</v>
      </c>
      <c r="C440" s="374">
        <v>145000</v>
      </c>
      <c r="D440" s="374">
        <v>255000</v>
      </c>
    </row>
    <row r="441" spans="1:4" hidden="1" x14ac:dyDescent="0.15">
      <c r="A441" s="373">
        <v>22020902</v>
      </c>
      <c r="B441" s="347" t="s">
        <v>6574</v>
      </c>
      <c r="C441" s="348">
        <v>0</v>
      </c>
      <c r="D441" s="348">
        <v>0</v>
      </c>
    </row>
    <row r="442" spans="1:4" hidden="1" x14ac:dyDescent="0.15">
      <c r="A442" s="373">
        <v>22020904</v>
      </c>
      <c r="B442" s="347" t="s">
        <v>6575</v>
      </c>
      <c r="C442" s="348">
        <v>0</v>
      </c>
      <c r="D442" s="348">
        <v>0</v>
      </c>
    </row>
    <row r="443" spans="1:4" hidden="1" x14ac:dyDescent="0.15">
      <c r="A443" s="373">
        <v>22020905</v>
      </c>
      <c r="B443" s="347" t="s">
        <v>6576</v>
      </c>
      <c r="C443" s="348">
        <v>0</v>
      </c>
      <c r="D443" s="348">
        <v>0</v>
      </c>
    </row>
    <row r="444" spans="1:4" hidden="1" x14ac:dyDescent="0.15">
      <c r="A444" s="373">
        <v>22020906</v>
      </c>
      <c r="B444" s="347" t="s">
        <v>6577</v>
      </c>
      <c r="C444" s="348">
        <v>0</v>
      </c>
      <c r="D444" s="348">
        <v>0</v>
      </c>
    </row>
    <row r="445" spans="1:4" hidden="1" x14ac:dyDescent="0.15">
      <c r="A445" s="373">
        <v>22020907</v>
      </c>
      <c r="B445" s="347" t="s">
        <v>6578</v>
      </c>
      <c r="C445" s="348">
        <v>0</v>
      </c>
      <c r="D445" s="348">
        <v>0</v>
      </c>
    </row>
    <row r="446" spans="1:4" hidden="1" x14ac:dyDescent="0.15">
      <c r="A446" s="373">
        <v>22020908</v>
      </c>
      <c r="B446" s="347" t="s">
        <v>6579</v>
      </c>
      <c r="C446" s="348">
        <v>0</v>
      </c>
      <c r="D446" s="348">
        <v>0</v>
      </c>
    </row>
    <row r="447" spans="1:4" x14ac:dyDescent="0.15">
      <c r="A447" s="371">
        <v>220210</v>
      </c>
      <c r="B447" s="372" t="s">
        <v>6580</v>
      </c>
      <c r="C447" s="370">
        <v>643435148.41999996</v>
      </c>
      <c r="D447" s="370">
        <v>665002200.88</v>
      </c>
    </row>
    <row r="448" spans="1:4" x14ac:dyDescent="0.15">
      <c r="A448" s="373">
        <v>22021001</v>
      </c>
      <c r="B448" s="347" t="s">
        <v>4221</v>
      </c>
      <c r="C448" s="374">
        <v>281087598.79000002</v>
      </c>
      <c r="D448" s="374">
        <v>307503331.81999999</v>
      </c>
    </row>
    <row r="449" spans="1:4" x14ac:dyDescent="0.15">
      <c r="A449" s="373">
        <v>22021002</v>
      </c>
      <c r="B449" s="347" t="s">
        <v>4237</v>
      </c>
      <c r="C449" s="374">
        <v>12800000</v>
      </c>
      <c r="D449" s="374">
        <v>9575000</v>
      </c>
    </row>
    <row r="450" spans="1:4" x14ac:dyDescent="0.15">
      <c r="A450" s="373">
        <v>22021003</v>
      </c>
      <c r="B450" s="347" t="s">
        <v>4238</v>
      </c>
      <c r="C450" s="374">
        <v>6850000</v>
      </c>
      <c r="D450" s="374">
        <v>6262500</v>
      </c>
    </row>
    <row r="451" spans="1:4" x14ac:dyDescent="0.15">
      <c r="A451" s="373">
        <v>22021004</v>
      </c>
      <c r="B451" s="347" t="s">
        <v>4239</v>
      </c>
      <c r="C451" s="374">
        <v>11500000</v>
      </c>
      <c r="D451" s="374">
        <v>11500000</v>
      </c>
    </row>
    <row r="452" spans="1:4" x14ac:dyDescent="0.15">
      <c r="A452" s="373">
        <v>22021005</v>
      </c>
      <c r="B452" s="347" t="s">
        <v>6581</v>
      </c>
      <c r="C452" s="348">
        <v>0</v>
      </c>
      <c r="D452" s="348">
        <v>0</v>
      </c>
    </row>
    <row r="453" spans="1:4" x14ac:dyDescent="0.15">
      <c r="A453" s="373">
        <v>22021006</v>
      </c>
      <c r="B453" s="347" t="s">
        <v>4222</v>
      </c>
      <c r="C453" s="374">
        <v>7900000</v>
      </c>
      <c r="D453" s="374">
        <v>8490000</v>
      </c>
    </row>
    <row r="454" spans="1:4" x14ac:dyDescent="0.15">
      <c r="A454" s="373">
        <v>22021007</v>
      </c>
      <c r="B454" s="347" t="s">
        <v>4223</v>
      </c>
      <c r="C454" s="374">
        <v>309586549.63</v>
      </c>
      <c r="D454" s="374">
        <v>307935369.06</v>
      </c>
    </row>
    <row r="455" spans="1:4" x14ac:dyDescent="0.15">
      <c r="A455" s="373">
        <v>22021008</v>
      </c>
      <c r="B455" s="347" t="s">
        <v>4240</v>
      </c>
      <c r="C455" s="374">
        <v>2300000</v>
      </c>
      <c r="D455" s="374">
        <v>2485000</v>
      </c>
    </row>
    <row r="456" spans="1:4" x14ac:dyDescent="0.15">
      <c r="A456" s="373">
        <v>22021009</v>
      </c>
      <c r="B456" s="347" t="s">
        <v>4375</v>
      </c>
      <c r="C456" s="374">
        <v>500000</v>
      </c>
      <c r="D456" s="374">
        <v>500000</v>
      </c>
    </row>
    <row r="457" spans="1:4" x14ac:dyDescent="0.15">
      <c r="A457" s="373">
        <v>22021010</v>
      </c>
      <c r="B457" s="347" t="s">
        <v>6582</v>
      </c>
      <c r="C457" s="348">
        <v>0</v>
      </c>
      <c r="D457" s="348">
        <v>0</v>
      </c>
    </row>
    <row r="458" spans="1:4" x14ac:dyDescent="0.15">
      <c r="A458" s="373">
        <v>22021011</v>
      </c>
      <c r="B458" s="347" t="s">
        <v>4330</v>
      </c>
      <c r="C458" s="374">
        <v>1000000</v>
      </c>
      <c r="D458" s="374">
        <v>1000000</v>
      </c>
    </row>
    <row r="459" spans="1:4" x14ac:dyDescent="0.15">
      <c r="A459" s="373">
        <v>22021012</v>
      </c>
      <c r="B459" s="347" t="s">
        <v>6583</v>
      </c>
      <c r="C459" s="348">
        <v>0</v>
      </c>
      <c r="D459" s="348">
        <v>0</v>
      </c>
    </row>
    <row r="460" spans="1:4" x14ac:dyDescent="0.15">
      <c r="A460" s="373">
        <v>22021013</v>
      </c>
      <c r="B460" s="347" t="s">
        <v>4381</v>
      </c>
      <c r="C460" s="374">
        <v>500000</v>
      </c>
      <c r="D460" s="374">
        <v>200000</v>
      </c>
    </row>
    <row r="461" spans="1:4" x14ac:dyDescent="0.15">
      <c r="A461" s="373">
        <v>22021014</v>
      </c>
      <c r="B461" s="347" t="s">
        <v>4294</v>
      </c>
      <c r="C461" s="374">
        <v>450000</v>
      </c>
      <c r="D461" s="374">
        <v>800000</v>
      </c>
    </row>
    <row r="462" spans="1:4" x14ac:dyDescent="0.15">
      <c r="A462" s="373">
        <v>22021020</v>
      </c>
      <c r="B462" s="347" t="s">
        <v>6584</v>
      </c>
      <c r="C462" s="348">
        <v>0</v>
      </c>
      <c r="D462" s="348">
        <v>0</v>
      </c>
    </row>
    <row r="463" spans="1:4" x14ac:dyDescent="0.15">
      <c r="A463" s="373">
        <v>22021037</v>
      </c>
      <c r="B463" s="347" t="s">
        <v>6585</v>
      </c>
      <c r="C463" s="348">
        <v>0</v>
      </c>
      <c r="D463" s="348">
        <v>0</v>
      </c>
    </row>
    <row r="464" spans="1:4" x14ac:dyDescent="0.15">
      <c r="A464" s="373">
        <v>22021041</v>
      </c>
      <c r="B464" s="347" t="s">
        <v>4342</v>
      </c>
      <c r="C464" s="374">
        <v>2411000</v>
      </c>
      <c r="D464" s="374">
        <v>1411000</v>
      </c>
    </row>
    <row r="465" spans="1:4" hidden="1" x14ac:dyDescent="0.15">
      <c r="A465" s="373">
        <v>22021042</v>
      </c>
      <c r="B465" s="347" t="s">
        <v>6586</v>
      </c>
      <c r="C465" s="348">
        <v>0</v>
      </c>
      <c r="D465" s="348">
        <v>0</v>
      </c>
    </row>
    <row r="466" spans="1:4" hidden="1" x14ac:dyDescent="0.15">
      <c r="A466" s="373">
        <v>22021047</v>
      </c>
      <c r="B466" s="347" t="s">
        <v>6587</v>
      </c>
      <c r="C466" s="348">
        <v>0</v>
      </c>
      <c r="D466" s="348">
        <v>0</v>
      </c>
    </row>
    <row r="467" spans="1:4" hidden="1" x14ac:dyDescent="0.15">
      <c r="A467" s="373">
        <v>22021048</v>
      </c>
      <c r="B467" s="347" t="s">
        <v>6588</v>
      </c>
      <c r="C467" s="348">
        <v>0</v>
      </c>
      <c r="D467" s="348">
        <v>0</v>
      </c>
    </row>
    <row r="468" spans="1:4" hidden="1" x14ac:dyDescent="0.15">
      <c r="A468" s="373">
        <v>22021049</v>
      </c>
      <c r="B468" s="347" t="s">
        <v>6589</v>
      </c>
      <c r="C468" s="348">
        <v>0</v>
      </c>
      <c r="D468" s="348">
        <v>0</v>
      </c>
    </row>
    <row r="469" spans="1:4" hidden="1" x14ac:dyDescent="0.15">
      <c r="A469" s="373">
        <v>22021050</v>
      </c>
      <c r="B469" s="347" t="s">
        <v>6590</v>
      </c>
      <c r="C469" s="348">
        <v>0</v>
      </c>
      <c r="D469" s="348">
        <v>0</v>
      </c>
    </row>
    <row r="470" spans="1:4" hidden="1" x14ac:dyDescent="0.15">
      <c r="A470" s="373">
        <v>22021051</v>
      </c>
      <c r="B470" s="347" t="s">
        <v>6591</v>
      </c>
      <c r="C470" s="348">
        <v>0</v>
      </c>
      <c r="D470" s="348">
        <v>0</v>
      </c>
    </row>
    <row r="471" spans="1:4" x14ac:dyDescent="0.15">
      <c r="A471" s="373">
        <v>22021052</v>
      </c>
      <c r="B471" s="347" t="s">
        <v>4241</v>
      </c>
      <c r="C471" s="374">
        <v>5650000</v>
      </c>
      <c r="D471" s="374">
        <v>6640000</v>
      </c>
    </row>
    <row r="472" spans="1:4" hidden="1" x14ac:dyDescent="0.15">
      <c r="A472" s="373">
        <v>22021053</v>
      </c>
      <c r="B472" s="347" t="s">
        <v>6592</v>
      </c>
      <c r="C472" s="348">
        <v>0</v>
      </c>
      <c r="D472" s="348">
        <v>0</v>
      </c>
    </row>
    <row r="473" spans="1:4" hidden="1" x14ac:dyDescent="0.15">
      <c r="A473" s="373">
        <v>22021054</v>
      </c>
      <c r="B473" s="347" t="s">
        <v>6593</v>
      </c>
      <c r="C473" s="348">
        <v>0</v>
      </c>
      <c r="D473" s="348">
        <v>0</v>
      </c>
    </row>
    <row r="474" spans="1:4" hidden="1" x14ac:dyDescent="0.15">
      <c r="A474" s="373">
        <v>22021055</v>
      </c>
      <c r="B474" s="347" t="s">
        <v>6594</v>
      </c>
      <c r="C474" s="348">
        <v>0</v>
      </c>
      <c r="D474" s="348">
        <v>0</v>
      </c>
    </row>
    <row r="475" spans="1:4" hidden="1" x14ac:dyDescent="0.15">
      <c r="A475" s="373">
        <v>22021056</v>
      </c>
      <c r="B475" s="347" t="s">
        <v>6595</v>
      </c>
      <c r="C475" s="348">
        <v>0</v>
      </c>
      <c r="D475" s="348">
        <v>0</v>
      </c>
    </row>
    <row r="476" spans="1:4" hidden="1" x14ac:dyDescent="0.15">
      <c r="A476" s="373">
        <v>22021057</v>
      </c>
      <c r="B476" s="347" t="s">
        <v>6596</v>
      </c>
      <c r="C476" s="348">
        <v>0</v>
      </c>
      <c r="D476" s="348">
        <v>0</v>
      </c>
    </row>
    <row r="477" spans="1:4" x14ac:dyDescent="0.15">
      <c r="A477" s="373">
        <v>22021058</v>
      </c>
      <c r="B477" s="347" t="s">
        <v>4337</v>
      </c>
      <c r="C477" s="374">
        <v>900000</v>
      </c>
      <c r="D477" s="374">
        <v>700000</v>
      </c>
    </row>
    <row r="478" spans="1:4" x14ac:dyDescent="0.15">
      <c r="A478" s="371">
        <v>220211</v>
      </c>
      <c r="B478" s="372" t="s">
        <v>6597</v>
      </c>
      <c r="C478" s="370">
        <v>200000</v>
      </c>
      <c r="D478" s="370">
        <v>190000</v>
      </c>
    </row>
    <row r="479" spans="1:4" x14ac:dyDescent="0.15">
      <c r="A479" s="373">
        <v>22021101</v>
      </c>
      <c r="B479" s="347" t="s">
        <v>4290</v>
      </c>
      <c r="C479" s="374">
        <v>200000</v>
      </c>
      <c r="D479" s="374">
        <v>190000</v>
      </c>
    </row>
    <row r="480" spans="1:4" x14ac:dyDescent="0.15">
      <c r="A480" s="373">
        <v>22021102</v>
      </c>
      <c r="B480" s="347" t="s">
        <v>6598</v>
      </c>
      <c r="C480" s="348">
        <v>0</v>
      </c>
      <c r="D480" s="348">
        <v>0</v>
      </c>
    </row>
    <row r="481" spans="1:4" x14ac:dyDescent="0.15">
      <c r="A481" s="368">
        <v>2203</v>
      </c>
      <c r="B481" s="369" t="s">
        <v>6599</v>
      </c>
      <c r="C481" s="375">
        <v>0</v>
      </c>
      <c r="D481" s="375">
        <v>0</v>
      </c>
    </row>
    <row r="482" spans="1:4" x14ac:dyDescent="0.15">
      <c r="A482" s="371">
        <v>220301</v>
      </c>
      <c r="B482" s="372" t="s">
        <v>6600</v>
      </c>
      <c r="C482" s="375">
        <v>0</v>
      </c>
      <c r="D482" s="375">
        <v>0</v>
      </c>
    </row>
    <row r="483" spans="1:4" x14ac:dyDescent="0.15">
      <c r="A483" s="368">
        <v>2204</v>
      </c>
      <c r="B483" s="369" t="s">
        <v>6601</v>
      </c>
      <c r="C483" s="370">
        <v>8340955000</v>
      </c>
      <c r="D483" s="370">
        <v>9558400000</v>
      </c>
    </row>
    <row r="484" spans="1:4" x14ac:dyDescent="0.15">
      <c r="A484" s="371">
        <v>220401</v>
      </c>
      <c r="B484" s="372" t="s">
        <v>6602</v>
      </c>
      <c r="C484" s="370">
        <v>8340955000</v>
      </c>
      <c r="D484" s="370">
        <v>9558400000</v>
      </c>
    </row>
    <row r="485" spans="1:4" x14ac:dyDescent="0.15">
      <c r="A485" s="373">
        <v>22040101</v>
      </c>
      <c r="B485" s="347" t="s">
        <v>6603</v>
      </c>
      <c r="C485" s="348">
        <v>0</v>
      </c>
      <c r="D485" s="348">
        <v>0</v>
      </c>
    </row>
    <row r="486" spans="1:4" x14ac:dyDescent="0.15">
      <c r="A486" s="373">
        <v>22040103</v>
      </c>
      <c r="B486" s="347" t="s">
        <v>6604</v>
      </c>
      <c r="C486" s="348">
        <v>0</v>
      </c>
      <c r="D486" s="348">
        <v>0</v>
      </c>
    </row>
    <row r="487" spans="1:4" x14ac:dyDescent="0.15">
      <c r="A487" s="373">
        <v>22040105</v>
      </c>
      <c r="B487" s="347" t="s">
        <v>6605</v>
      </c>
      <c r="C487" s="374">
        <v>1058725000</v>
      </c>
      <c r="D487" s="374">
        <v>1571400000</v>
      </c>
    </row>
    <row r="488" spans="1:4" x14ac:dyDescent="0.15">
      <c r="A488" s="373">
        <v>22040107</v>
      </c>
      <c r="B488" s="347" t="s">
        <v>6606</v>
      </c>
      <c r="C488" s="348">
        <v>0</v>
      </c>
      <c r="D488" s="348">
        <v>0</v>
      </c>
    </row>
    <row r="489" spans="1:4" x14ac:dyDescent="0.15">
      <c r="A489" s="373">
        <v>22040109</v>
      </c>
      <c r="B489" s="347" t="s">
        <v>6607</v>
      </c>
      <c r="C489" s="348">
        <v>0</v>
      </c>
      <c r="D489" s="348">
        <v>0</v>
      </c>
    </row>
    <row r="490" spans="1:4" x14ac:dyDescent="0.15">
      <c r="A490" s="373">
        <v>22040110</v>
      </c>
      <c r="B490" s="347" t="s">
        <v>6608</v>
      </c>
      <c r="C490" s="374">
        <v>7277780000</v>
      </c>
      <c r="D490" s="374">
        <v>7982000000</v>
      </c>
    </row>
    <row r="491" spans="1:4" x14ac:dyDescent="0.15">
      <c r="A491" s="373">
        <v>22040111</v>
      </c>
      <c r="B491" s="347" t="s">
        <v>6609</v>
      </c>
      <c r="C491" s="348">
        <v>0</v>
      </c>
      <c r="D491" s="348">
        <v>0</v>
      </c>
    </row>
    <row r="492" spans="1:4" x14ac:dyDescent="0.15">
      <c r="A492" s="373">
        <v>22040114</v>
      </c>
      <c r="B492" s="347" t="s">
        <v>6610</v>
      </c>
      <c r="C492" s="348">
        <v>0</v>
      </c>
      <c r="D492" s="348">
        <v>0</v>
      </c>
    </row>
    <row r="493" spans="1:4" x14ac:dyDescent="0.15">
      <c r="A493" s="373">
        <v>22040115</v>
      </c>
      <c r="B493" s="347" t="s">
        <v>6611</v>
      </c>
      <c r="C493" s="348">
        <v>0</v>
      </c>
      <c r="D493" s="348">
        <v>0</v>
      </c>
    </row>
    <row r="494" spans="1:4" x14ac:dyDescent="0.15">
      <c r="A494" s="373">
        <v>22040116</v>
      </c>
      <c r="B494" s="347" t="s">
        <v>6612</v>
      </c>
      <c r="C494" s="374">
        <v>4450000</v>
      </c>
      <c r="D494" s="374">
        <v>5000000</v>
      </c>
    </row>
    <row r="495" spans="1:4" x14ac:dyDescent="0.15">
      <c r="A495" s="373">
        <v>22040117</v>
      </c>
      <c r="B495" s="347" t="s">
        <v>6613</v>
      </c>
      <c r="C495" s="348">
        <v>0</v>
      </c>
      <c r="D495" s="348">
        <v>0</v>
      </c>
    </row>
    <row r="496" spans="1:4" hidden="1" x14ac:dyDescent="0.15">
      <c r="A496" s="371">
        <v>220402</v>
      </c>
      <c r="B496" s="372" t="s">
        <v>6614</v>
      </c>
      <c r="C496" s="375">
        <v>0</v>
      </c>
      <c r="D496" s="375">
        <v>0</v>
      </c>
    </row>
    <row r="497" spans="1:4" hidden="1" x14ac:dyDescent="0.15">
      <c r="A497" s="373">
        <v>22040203</v>
      </c>
      <c r="B497" s="347" t="s">
        <v>6615</v>
      </c>
      <c r="C497" s="348">
        <v>0</v>
      </c>
      <c r="D497" s="348">
        <v>0</v>
      </c>
    </row>
    <row r="498" spans="1:4" hidden="1" x14ac:dyDescent="0.15">
      <c r="A498" s="373">
        <v>22040204</v>
      </c>
      <c r="B498" s="347" t="s">
        <v>6616</v>
      </c>
      <c r="C498" s="348">
        <v>0</v>
      </c>
      <c r="D498" s="348">
        <v>0</v>
      </c>
    </row>
    <row r="499" spans="1:4" hidden="1" x14ac:dyDescent="0.15">
      <c r="A499" s="368">
        <v>2205</v>
      </c>
      <c r="B499" s="369" t="s">
        <v>6617</v>
      </c>
      <c r="C499" s="375">
        <v>0</v>
      </c>
      <c r="D499" s="375">
        <v>0</v>
      </c>
    </row>
    <row r="500" spans="1:4" hidden="1" x14ac:dyDescent="0.15">
      <c r="A500" s="371">
        <v>220501</v>
      </c>
      <c r="B500" s="372" t="s">
        <v>6618</v>
      </c>
      <c r="C500" s="375">
        <v>0</v>
      </c>
      <c r="D500" s="375">
        <v>0</v>
      </c>
    </row>
    <row r="501" spans="1:4" hidden="1" x14ac:dyDescent="0.15">
      <c r="A501" s="373">
        <v>22050101</v>
      </c>
      <c r="B501" s="347" t="s">
        <v>6619</v>
      </c>
      <c r="C501" s="348">
        <v>0</v>
      </c>
      <c r="D501" s="348">
        <v>0</v>
      </c>
    </row>
    <row r="502" spans="1:4" hidden="1" x14ac:dyDescent="0.15">
      <c r="A502" s="373">
        <v>22050102</v>
      </c>
      <c r="B502" s="347" t="s">
        <v>6620</v>
      </c>
      <c r="C502" s="348">
        <v>0</v>
      </c>
      <c r="D502" s="348">
        <v>0</v>
      </c>
    </row>
    <row r="503" spans="1:4" hidden="1" x14ac:dyDescent="0.15">
      <c r="A503" s="373">
        <v>22050104</v>
      </c>
      <c r="B503" s="347" t="s">
        <v>6621</v>
      </c>
      <c r="C503" s="348">
        <v>0</v>
      </c>
      <c r="D503" s="348">
        <v>0</v>
      </c>
    </row>
    <row r="504" spans="1:4" hidden="1" x14ac:dyDescent="0.15">
      <c r="A504" s="373">
        <v>22050105</v>
      </c>
      <c r="B504" s="347" t="s">
        <v>6622</v>
      </c>
      <c r="C504" s="348">
        <v>0</v>
      </c>
      <c r="D504" s="348">
        <v>0</v>
      </c>
    </row>
    <row r="505" spans="1:4" hidden="1" x14ac:dyDescent="0.15">
      <c r="A505" s="373">
        <v>22050106</v>
      </c>
      <c r="B505" s="347" t="s">
        <v>6623</v>
      </c>
      <c r="C505" s="348">
        <v>0</v>
      </c>
      <c r="D505" s="348">
        <v>0</v>
      </c>
    </row>
    <row r="506" spans="1:4" hidden="1" x14ac:dyDescent="0.15">
      <c r="A506" s="373">
        <v>22050107</v>
      </c>
      <c r="B506" s="347" t="s">
        <v>6624</v>
      </c>
      <c r="C506" s="348">
        <v>0</v>
      </c>
      <c r="D506" s="348">
        <v>0</v>
      </c>
    </row>
    <row r="507" spans="1:4" hidden="1" x14ac:dyDescent="0.15">
      <c r="A507" s="373">
        <v>22050108</v>
      </c>
      <c r="B507" s="347" t="s">
        <v>6625</v>
      </c>
      <c r="C507" s="348">
        <v>0</v>
      </c>
      <c r="D507" s="348">
        <v>0</v>
      </c>
    </row>
    <row r="508" spans="1:4" hidden="1" x14ac:dyDescent="0.15">
      <c r="A508" s="373">
        <v>22050109</v>
      </c>
      <c r="B508" s="347" t="s">
        <v>6626</v>
      </c>
      <c r="C508" s="348">
        <v>0</v>
      </c>
      <c r="D508" s="348">
        <v>0</v>
      </c>
    </row>
    <row r="509" spans="1:4" hidden="1" x14ac:dyDescent="0.15">
      <c r="A509" s="371">
        <v>220502</v>
      </c>
      <c r="B509" s="372" t="s">
        <v>6627</v>
      </c>
      <c r="C509" s="375">
        <v>0</v>
      </c>
      <c r="D509" s="375">
        <v>0</v>
      </c>
    </row>
    <row r="510" spans="1:4" hidden="1" x14ac:dyDescent="0.15">
      <c r="A510" s="373">
        <v>22050201</v>
      </c>
      <c r="B510" s="347" t="s">
        <v>6627</v>
      </c>
      <c r="C510" s="348">
        <v>0</v>
      </c>
      <c r="D510" s="348">
        <v>0</v>
      </c>
    </row>
    <row r="511" spans="1:4" hidden="1" x14ac:dyDescent="0.15">
      <c r="A511" s="368">
        <v>2206</v>
      </c>
      <c r="B511" s="369" t="s">
        <v>6628</v>
      </c>
      <c r="C511" s="375">
        <v>0</v>
      </c>
      <c r="D511" s="375">
        <v>0</v>
      </c>
    </row>
    <row r="512" spans="1:4" hidden="1" x14ac:dyDescent="0.15">
      <c r="A512" s="371">
        <v>220601</v>
      </c>
      <c r="B512" s="372" t="s">
        <v>6629</v>
      </c>
      <c r="C512" s="375">
        <v>0</v>
      </c>
      <c r="D512" s="375">
        <v>0</v>
      </c>
    </row>
    <row r="513" spans="1:4" hidden="1" x14ac:dyDescent="0.15">
      <c r="A513" s="371">
        <v>220602</v>
      </c>
      <c r="B513" s="372" t="s">
        <v>6630</v>
      </c>
      <c r="C513" s="375">
        <v>0</v>
      </c>
      <c r="D513" s="375">
        <v>0</v>
      </c>
    </row>
    <row r="514" spans="1:4" hidden="1" x14ac:dyDescent="0.15">
      <c r="A514" s="371">
        <v>220603</v>
      </c>
      <c r="B514" s="372" t="s">
        <v>6574</v>
      </c>
      <c r="C514" s="375">
        <v>0</v>
      </c>
      <c r="D514" s="375">
        <v>0</v>
      </c>
    </row>
    <row r="515" spans="1:4" x14ac:dyDescent="0.15">
      <c r="A515" s="368">
        <v>2207</v>
      </c>
      <c r="B515" s="369" t="s">
        <v>6631</v>
      </c>
      <c r="C515" s="370">
        <v>12060308663.190001</v>
      </c>
      <c r="D515" s="370">
        <v>12240588280.459999</v>
      </c>
    </row>
    <row r="516" spans="1:4" x14ac:dyDescent="0.15">
      <c r="A516" s="371">
        <v>220701</v>
      </c>
      <c r="B516" s="372" t="s">
        <v>6632</v>
      </c>
      <c r="C516" s="370">
        <v>12060308663.190001</v>
      </c>
      <c r="D516" s="370">
        <v>12240588280.459999</v>
      </c>
    </row>
    <row r="517" spans="1:4" x14ac:dyDescent="0.15">
      <c r="A517" s="373">
        <v>22070101</v>
      </c>
      <c r="B517" s="347" t="s">
        <v>6633</v>
      </c>
      <c r="C517" s="348">
        <v>0</v>
      </c>
      <c r="D517" s="348">
        <v>0</v>
      </c>
    </row>
    <row r="518" spans="1:4" x14ac:dyDescent="0.15">
      <c r="A518" s="373">
        <v>22070102</v>
      </c>
      <c r="B518" s="347" t="s">
        <v>6634</v>
      </c>
      <c r="C518" s="348">
        <v>0</v>
      </c>
      <c r="D518" s="348">
        <v>0</v>
      </c>
    </row>
    <row r="519" spans="1:4" x14ac:dyDescent="0.15">
      <c r="A519" s="373">
        <v>22070103</v>
      </c>
      <c r="B519" s="347" t="s">
        <v>43</v>
      </c>
      <c r="C519" s="374">
        <v>1424476385.49</v>
      </c>
      <c r="D519" s="374">
        <v>2330470016.1199999</v>
      </c>
    </row>
    <row r="520" spans="1:4" x14ac:dyDescent="0.15">
      <c r="A520" s="373">
        <v>22070104</v>
      </c>
      <c r="B520" s="347" t="s">
        <v>6635</v>
      </c>
      <c r="C520" s="348">
        <v>0</v>
      </c>
      <c r="D520" s="348">
        <v>0</v>
      </c>
    </row>
    <row r="521" spans="1:4" x14ac:dyDescent="0.15">
      <c r="A521" s="373">
        <v>22070105</v>
      </c>
      <c r="B521" s="347" t="s">
        <v>44</v>
      </c>
      <c r="C521" s="374">
        <v>6378312771.8100004</v>
      </c>
      <c r="D521" s="374">
        <v>4633511025.29</v>
      </c>
    </row>
    <row r="522" spans="1:4" x14ac:dyDescent="0.15">
      <c r="A522" s="373">
        <v>22070106</v>
      </c>
      <c r="B522" s="347" t="s">
        <v>45</v>
      </c>
      <c r="C522" s="374">
        <v>4257519505.8899999</v>
      </c>
      <c r="D522" s="374">
        <v>5276607239.0500002</v>
      </c>
    </row>
    <row r="523" spans="1:4" hidden="1" x14ac:dyDescent="0.15">
      <c r="A523" s="371">
        <v>220702</v>
      </c>
      <c r="B523" s="372" t="s">
        <v>6636</v>
      </c>
      <c r="C523" s="375">
        <v>0</v>
      </c>
      <c r="D523" s="375">
        <v>0</v>
      </c>
    </row>
    <row r="524" spans="1:4" hidden="1" x14ac:dyDescent="0.15">
      <c r="A524" s="373">
        <v>22070201</v>
      </c>
      <c r="B524" s="347" t="s">
        <v>6637</v>
      </c>
      <c r="C524" s="348">
        <v>0</v>
      </c>
      <c r="D524" s="348">
        <v>0</v>
      </c>
    </row>
    <row r="525" spans="1:4" hidden="1" x14ac:dyDescent="0.15">
      <c r="A525" s="368">
        <v>2208</v>
      </c>
      <c r="B525" s="369" t="s">
        <v>6638</v>
      </c>
      <c r="C525" s="375">
        <v>0</v>
      </c>
      <c r="D525" s="375">
        <v>0</v>
      </c>
    </row>
    <row r="526" spans="1:4" hidden="1" x14ac:dyDescent="0.15">
      <c r="A526" s="371">
        <v>220801</v>
      </c>
      <c r="B526" s="372" t="s">
        <v>6638</v>
      </c>
      <c r="C526" s="375">
        <v>0</v>
      </c>
      <c r="D526" s="375">
        <v>0</v>
      </c>
    </row>
    <row r="527" spans="1:4" hidden="1" x14ac:dyDescent="0.15">
      <c r="A527" s="373">
        <v>22080101</v>
      </c>
      <c r="B527" s="347" t="s">
        <v>6639</v>
      </c>
      <c r="C527" s="348">
        <v>0</v>
      </c>
      <c r="D527" s="348">
        <v>0</v>
      </c>
    </row>
    <row r="528" spans="1:4" hidden="1" x14ac:dyDescent="0.15">
      <c r="A528" s="373">
        <v>22080102</v>
      </c>
      <c r="B528" s="347" t="s">
        <v>6640</v>
      </c>
      <c r="C528" s="348">
        <v>0</v>
      </c>
      <c r="D528" s="348">
        <v>0</v>
      </c>
    </row>
    <row r="529" spans="1:4" hidden="1" x14ac:dyDescent="0.15">
      <c r="A529" s="368">
        <v>2209</v>
      </c>
      <c r="B529" s="369" t="s">
        <v>6641</v>
      </c>
      <c r="C529" s="375">
        <v>0</v>
      </c>
      <c r="D529" s="375">
        <v>0</v>
      </c>
    </row>
    <row r="530" spans="1:4" hidden="1" x14ac:dyDescent="0.15">
      <c r="A530" s="371">
        <v>220901</v>
      </c>
      <c r="B530" s="372" t="s">
        <v>6641</v>
      </c>
      <c r="C530" s="375">
        <v>0</v>
      </c>
      <c r="D530" s="375">
        <v>0</v>
      </c>
    </row>
    <row r="531" spans="1:4" hidden="1" x14ac:dyDescent="0.15">
      <c r="A531" s="373">
        <v>22090101</v>
      </c>
      <c r="B531" s="347" t="s">
        <v>6641</v>
      </c>
      <c r="C531" s="348">
        <v>0</v>
      </c>
      <c r="D531" s="348">
        <v>0</v>
      </c>
    </row>
    <row r="532" spans="1:4" x14ac:dyDescent="0.15">
      <c r="A532" s="368">
        <v>2210</v>
      </c>
      <c r="B532" s="369" t="s">
        <v>6019</v>
      </c>
      <c r="C532" s="370">
        <v>12205839307</v>
      </c>
      <c r="D532" s="370">
        <v>12095855000</v>
      </c>
    </row>
    <row r="533" spans="1:4" x14ac:dyDescent="0.15">
      <c r="A533" s="371">
        <v>221002</v>
      </c>
      <c r="B533" s="372" t="s">
        <v>6642</v>
      </c>
      <c r="C533" s="370">
        <v>3609919466</v>
      </c>
      <c r="D533" s="370">
        <v>4219814000</v>
      </c>
    </row>
    <row r="534" spans="1:4" x14ac:dyDescent="0.15">
      <c r="A534" s="373">
        <v>22100201</v>
      </c>
      <c r="B534" s="347" t="s">
        <v>4670</v>
      </c>
      <c r="C534" s="374">
        <v>220000000</v>
      </c>
      <c r="D534" s="374">
        <v>193550000</v>
      </c>
    </row>
    <row r="535" spans="1:4" x14ac:dyDescent="0.15">
      <c r="A535" s="373">
        <v>22100202</v>
      </c>
      <c r="B535" s="347" t="s">
        <v>4671</v>
      </c>
      <c r="C535" s="374">
        <v>270000000</v>
      </c>
      <c r="D535" s="374">
        <v>318000000</v>
      </c>
    </row>
    <row r="536" spans="1:4" x14ac:dyDescent="0.15">
      <c r="A536" s="373">
        <v>22100203</v>
      </c>
      <c r="B536" s="347" t="s">
        <v>4672</v>
      </c>
      <c r="C536" s="374">
        <v>10000000</v>
      </c>
      <c r="D536" s="374">
        <v>11600000</v>
      </c>
    </row>
    <row r="537" spans="1:4" x14ac:dyDescent="0.15">
      <c r="A537" s="373">
        <v>22100204</v>
      </c>
      <c r="B537" s="347" t="s">
        <v>4673</v>
      </c>
      <c r="C537" s="374">
        <v>168900000</v>
      </c>
      <c r="D537" s="374">
        <v>154900000</v>
      </c>
    </row>
    <row r="538" spans="1:4" x14ac:dyDescent="0.15">
      <c r="A538" s="373">
        <v>22100205</v>
      </c>
      <c r="B538" s="347" t="s">
        <v>4674</v>
      </c>
      <c r="C538" s="374">
        <v>50000000</v>
      </c>
      <c r="D538" s="374">
        <v>35000000</v>
      </c>
    </row>
    <row r="539" spans="1:4" x14ac:dyDescent="0.15">
      <c r="A539" s="373">
        <v>22100206</v>
      </c>
      <c r="B539" s="347" t="s">
        <v>4675</v>
      </c>
      <c r="C539" s="374">
        <v>125000000</v>
      </c>
      <c r="D539" s="374">
        <v>155300000</v>
      </c>
    </row>
    <row r="540" spans="1:4" x14ac:dyDescent="0.15">
      <c r="A540" s="373">
        <v>22100207</v>
      </c>
      <c r="B540" s="347" t="s">
        <v>4676</v>
      </c>
      <c r="C540" s="374">
        <v>325500000</v>
      </c>
      <c r="D540" s="374">
        <v>286680000</v>
      </c>
    </row>
    <row r="541" spans="1:4" x14ac:dyDescent="0.15">
      <c r="A541" s="373">
        <v>22100208</v>
      </c>
      <c r="B541" s="347" t="s">
        <v>4677</v>
      </c>
      <c r="C541" s="374">
        <v>36000000</v>
      </c>
      <c r="D541" s="374">
        <v>29000000</v>
      </c>
    </row>
    <row r="542" spans="1:4" x14ac:dyDescent="0.15">
      <c r="A542" s="373">
        <v>22100209</v>
      </c>
      <c r="B542" s="347" t="s">
        <v>4678</v>
      </c>
      <c r="C542" s="374">
        <v>150000000</v>
      </c>
      <c r="D542" s="374">
        <v>145000000</v>
      </c>
    </row>
    <row r="543" spans="1:4" x14ac:dyDescent="0.15">
      <c r="A543" s="373">
        <v>22100210</v>
      </c>
      <c r="B543" s="347" t="s">
        <v>4679</v>
      </c>
      <c r="C543" s="374">
        <v>25000000</v>
      </c>
      <c r="D543" s="374">
        <v>10000000</v>
      </c>
    </row>
    <row r="544" spans="1:4" x14ac:dyDescent="0.15">
      <c r="A544" s="373">
        <v>22100211</v>
      </c>
      <c r="B544" s="347" t="s">
        <v>4691</v>
      </c>
      <c r="C544" s="374">
        <v>10000000</v>
      </c>
      <c r="D544" s="374">
        <v>15000000</v>
      </c>
    </row>
    <row r="545" spans="1:4" x14ac:dyDescent="0.15">
      <c r="A545" s="373">
        <v>22100212</v>
      </c>
      <c r="B545" s="347" t="s">
        <v>4692</v>
      </c>
      <c r="C545" s="374">
        <v>50000000</v>
      </c>
      <c r="D545" s="374">
        <v>43000000</v>
      </c>
    </row>
    <row r="546" spans="1:4" x14ac:dyDescent="0.15">
      <c r="A546" s="373">
        <v>22100213</v>
      </c>
      <c r="B546" s="347" t="s">
        <v>4693</v>
      </c>
      <c r="C546" s="374">
        <v>12000000</v>
      </c>
      <c r="D546" s="374">
        <v>12000000</v>
      </c>
    </row>
    <row r="547" spans="1:4" x14ac:dyDescent="0.15">
      <c r="A547" s="373">
        <v>22100214</v>
      </c>
      <c r="B547" s="347" t="s">
        <v>4694</v>
      </c>
      <c r="C547" s="374">
        <v>35000000</v>
      </c>
      <c r="D547" s="374">
        <v>40000000</v>
      </c>
    </row>
    <row r="548" spans="1:4" ht="18" x14ac:dyDescent="0.15">
      <c r="A548" s="373">
        <v>22100215</v>
      </c>
      <c r="B548" s="347" t="s">
        <v>4695</v>
      </c>
      <c r="C548" s="374">
        <v>3000000</v>
      </c>
      <c r="D548" s="374">
        <v>3800000</v>
      </c>
    </row>
    <row r="549" spans="1:4" x14ac:dyDescent="0.15">
      <c r="A549" s="373">
        <v>22100216</v>
      </c>
      <c r="B549" s="347" t="s">
        <v>4696</v>
      </c>
      <c r="C549" s="374">
        <v>1000000</v>
      </c>
      <c r="D549" s="374">
        <v>1000000</v>
      </c>
    </row>
    <row r="550" spans="1:4" x14ac:dyDescent="0.15">
      <c r="A550" s="373">
        <v>22100217</v>
      </c>
      <c r="B550" s="347" t="s">
        <v>4697</v>
      </c>
      <c r="C550" s="374">
        <v>4500000</v>
      </c>
      <c r="D550" s="374">
        <v>4000000</v>
      </c>
    </row>
    <row r="551" spans="1:4" x14ac:dyDescent="0.15">
      <c r="A551" s="373">
        <v>22100218</v>
      </c>
      <c r="B551" s="347" t="s">
        <v>4698</v>
      </c>
      <c r="C551" s="374">
        <v>500000</v>
      </c>
      <c r="D551" s="374">
        <v>400000</v>
      </c>
    </row>
    <row r="552" spans="1:4" x14ac:dyDescent="0.15">
      <c r="A552" s="373">
        <v>22100219</v>
      </c>
      <c r="B552" s="347" t="s">
        <v>4699</v>
      </c>
      <c r="C552" s="374">
        <v>500000</v>
      </c>
      <c r="D552" s="374">
        <v>500000</v>
      </c>
    </row>
    <row r="553" spans="1:4" x14ac:dyDescent="0.15">
      <c r="A553" s="373">
        <v>22100220</v>
      </c>
      <c r="B553" s="347" t="s">
        <v>4700</v>
      </c>
      <c r="C553" s="374">
        <v>500000</v>
      </c>
      <c r="D553" s="374">
        <v>300000</v>
      </c>
    </row>
    <row r="554" spans="1:4" x14ac:dyDescent="0.15">
      <c r="A554" s="373">
        <v>22100221</v>
      </c>
      <c r="B554" s="347" t="s">
        <v>4701</v>
      </c>
      <c r="C554" s="374">
        <v>140000000</v>
      </c>
      <c r="D554" s="374">
        <v>148000000</v>
      </c>
    </row>
    <row r="555" spans="1:4" x14ac:dyDescent="0.15">
      <c r="A555" s="373">
        <v>22100222</v>
      </c>
      <c r="B555" s="347" t="s">
        <v>4702</v>
      </c>
      <c r="C555" s="374">
        <v>90000000</v>
      </c>
      <c r="D555" s="374">
        <v>96000000</v>
      </c>
    </row>
    <row r="556" spans="1:4" x14ac:dyDescent="0.15">
      <c r="A556" s="373">
        <v>22100223</v>
      </c>
      <c r="B556" s="347" t="s">
        <v>6643</v>
      </c>
      <c r="C556" s="348">
        <v>0</v>
      </c>
      <c r="D556" s="348">
        <v>0</v>
      </c>
    </row>
    <row r="557" spans="1:4" x14ac:dyDescent="0.15">
      <c r="A557" s="373">
        <v>22100224</v>
      </c>
      <c r="B557" s="347" t="s">
        <v>6644</v>
      </c>
      <c r="C557" s="348">
        <v>0</v>
      </c>
      <c r="D557" s="348">
        <v>0</v>
      </c>
    </row>
    <row r="558" spans="1:4" ht="18" x14ac:dyDescent="0.15">
      <c r="A558" s="373">
        <v>22100225</v>
      </c>
      <c r="B558" s="347" t="s">
        <v>6645</v>
      </c>
      <c r="C558" s="348">
        <v>0</v>
      </c>
      <c r="D558" s="348">
        <v>0</v>
      </c>
    </row>
    <row r="559" spans="1:4" x14ac:dyDescent="0.15">
      <c r="A559" s="373">
        <v>22100226</v>
      </c>
      <c r="B559" s="347" t="s">
        <v>6646</v>
      </c>
      <c r="C559" s="348">
        <v>0</v>
      </c>
      <c r="D559" s="348">
        <v>0</v>
      </c>
    </row>
    <row r="560" spans="1:4" x14ac:dyDescent="0.15">
      <c r="A560" s="373">
        <v>22100227</v>
      </c>
      <c r="B560" s="347" t="s">
        <v>4703</v>
      </c>
      <c r="C560" s="374">
        <v>10000000</v>
      </c>
      <c r="D560" s="374">
        <v>10000000</v>
      </c>
    </row>
    <row r="561" spans="1:4" x14ac:dyDescent="0.15">
      <c r="A561" s="373">
        <v>22100228</v>
      </c>
      <c r="B561" s="347" t="s">
        <v>4704</v>
      </c>
      <c r="C561" s="374">
        <v>466000000</v>
      </c>
      <c r="D561" s="374">
        <v>719750000</v>
      </c>
    </row>
    <row r="562" spans="1:4" x14ac:dyDescent="0.15">
      <c r="A562" s="373">
        <v>22100229</v>
      </c>
      <c r="B562" s="347" t="s">
        <v>4705</v>
      </c>
      <c r="C562" s="374">
        <v>5000000</v>
      </c>
      <c r="D562" s="374">
        <v>5000000</v>
      </c>
    </row>
    <row r="563" spans="1:4" x14ac:dyDescent="0.15">
      <c r="A563" s="373">
        <v>22100230</v>
      </c>
      <c r="B563" s="347" t="s">
        <v>4706</v>
      </c>
      <c r="C563" s="374">
        <v>10000000</v>
      </c>
      <c r="D563" s="374">
        <v>10000000</v>
      </c>
    </row>
    <row r="564" spans="1:4" x14ac:dyDescent="0.15">
      <c r="A564" s="373">
        <v>22100231</v>
      </c>
      <c r="B564" s="347" t="s">
        <v>4707</v>
      </c>
      <c r="C564" s="348">
        <v>0</v>
      </c>
      <c r="D564" s="348">
        <v>0</v>
      </c>
    </row>
    <row r="565" spans="1:4" x14ac:dyDescent="0.15">
      <c r="A565" s="373">
        <v>22100232</v>
      </c>
      <c r="B565" s="347" t="s">
        <v>4708</v>
      </c>
      <c r="C565" s="374">
        <v>20000000</v>
      </c>
      <c r="D565" s="374">
        <v>18000000</v>
      </c>
    </row>
    <row r="566" spans="1:4" x14ac:dyDescent="0.15">
      <c r="A566" s="373">
        <v>22100233</v>
      </c>
      <c r="B566" s="347" t="s">
        <v>4709</v>
      </c>
      <c r="C566" s="374">
        <v>5000000</v>
      </c>
      <c r="D566" s="374">
        <v>4000000</v>
      </c>
    </row>
    <row r="567" spans="1:4" x14ac:dyDescent="0.15">
      <c r="A567" s="373">
        <v>22100234</v>
      </c>
      <c r="B567" s="347" t="s">
        <v>4710</v>
      </c>
      <c r="C567" s="374">
        <v>10000000</v>
      </c>
      <c r="D567" s="374">
        <v>8000000</v>
      </c>
    </row>
    <row r="568" spans="1:4" x14ac:dyDescent="0.15">
      <c r="A568" s="373">
        <v>22100235</v>
      </c>
      <c r="B568" s="347" t="s">
        <v>4711</v>
      </c>
      <c r="C568" s="374">
        <v>246500000</v>
      </c>
      <c r="D568" s="374">
        <v>240250000</v>
      </c>
    </row>
    <row r="569" spans="1:4" x14ac:dyDescent="0.15">
      <c r="A569" s="373">
        <v>22100236</v>
      </c>
      <c r="B569" s="347" t="s">
        <v>4712</v>
      </c>
      <c r="C569" s="374">
        <v>100000000</v>
      </c>
      <c r="D569" s="374">
        <v>49000000</v>
      </c>
    </row>
    <row r="570" spans="1:4" x14ac:dyDescent="0.15">
      <c r="A570" s="373">
        <v>22100237</v>
      </c>
      <c r="B570" s="347" t="s">
        <v>4713</v>
      </c>
      <c r="C570" s="374">
        <v>6000000</v>
      </c>
      <c r="D570" s="374">
        <v>6000000</v>
      </c>
    </row>
    <row r="571" spans="1:4" x14ac:dyDescent="0.15">
      <c r="A571" s="373">
        <v>22100238</v>
      </c>
      <c r="B571" s="347" t="s">
        <v>4714</v>
      </c>
      <c r="C571" s="374">
        <v>1000000</v>
      </c>
      <c r="D571" s="374">
        <v>1000000</v>
      </c>
    </row>
    <row r="572" spans="1:4" x14ac:dyDescent="0.15">
      <c r="A572" s="373">
        <v>22100239</v>
      </c>
      <c r="B572" s="347" t="s">
        <v>4715</v>
      </c>
      <c r="C572" s="374">
        <v>1000000</v>
      </c>
      <c r="D572" s="374">
        <v>750000</v>
      </c>
    </row>
    <row r="573" spans="1:4" x14ac:dyDescent="0.15">
      <c r="A573" s="373">
        <v>22100240</v>
      </c>
      <c r="B573" s="347" t="s">
        <v>4716</v>
      </c>
      <c r="C573" s="374">
        <v>500000</v>
      </c>
      <c r="D573" s="374">
        <v>750000</v>
      </c>
    </row>
    <row r="574" spans="1:4" x14ac:dyDescent="0.15">
      <c r="A574" s="373">
        <v>22100241</v>
      </c>
      <c r="B574" s="347" t="s">
        <v>4717</v>
      </c>
      <c r="C574" s="374">
        <v>500000</v>
      </c>
      <c r="D574" s="374">
        <v>500000</v>
      </c>
    </row>
    <row r="575" spans="1:4" x14ac:dyDescent="0.15">
      <c r="A575" s="373">
        <v>22100242</v>
      </c>
      <c r="B575" s="347" t="s">
        <v>4718</v>
      </c>
      <c r="C575" s="374">
        <v>10000000</v>
      </c>
      <c r="D575" s="374">
        <v>10000000</v>
      </c>
    </row>
    <row r="576" spans="1:4" x14ac:dyDescent="0.15">
      <c r="A576" s="373">
        <v>22100243</v>
      </c>
      <c r="B576" s="347" t="s">
        <v>4719</v>
      </c>
      <c r="C576" s="374">
        <v>3000000</v>
      </c>
      <c r="D576" s="374">
        <v>3000000</v>
      </c>
    </row>
    <row r="577" spans="1:4" x14ac:dyDescent="0.15">
      <c r="A577" s="373">
        <v>22100244</v>
      </c>
      <c r="B577" s="347" t="s">
        <v>4720</v>
      </c>
      <c r="C577" s="374">
        <v>500000</v>
      </c>
      <c r="D577" s="374">
        <v>500000</v>
      </c>
    </row>
    <row r="578" spans="1:4" x14ac:dyDescent="0.15">
      <c r="A578" s="373">
        <v>22100245</v>
      </c>
      <c r="B578" s="347" t="s">
        <v>4721</v>
      </c>
      <c r="C578" s="374">
        <v>500000</v>
      </c>
      <c r="D578" s="374">
        <v>2500000</v>
      </c>
    </row>
    <row r="579" spans="1:4" x14ac:dyDescent="0.15">
      <c r="A579" s="373">
        <v>22100246</v>
      </c>
      <c r="B579" s="347" t="s">
        <v>4722</v>
      </c>
      <c r="C579" s="374">
        <v>10600000</v>
      </c>
      <c r="D579" s="374">
        <v>2000000</v>
      </c>
    </row>
    <row r="580" spans="1:4" x14ac:dyDescent="0.15">
      <c r="A580" s="373">
        <v>22100247</v>
      </c>
      <c r="B580" s="347" t="s">
        <v>4723</v>
      </c>
      <c r="C580" s="374">
        <v>4400000</v>
      </c>
      <c r="D580" s="374">
        <v>4000000</v>
      </c>
    </row>
    <row r="581" spans="1:4" x14ac:dyDescent="0.15">
      <c r="A581" s="373">
        <v>22100248</v>
      </c>
      <c r="B581" s="347" t="s">
        <v>4727</v>
      </c>
      <c r="C581" s="374">
        <v>30000000</v>
      </c>
      <c r="D581" s="374">
        <v>35000000</v>
      </c>
    </row>
    <row r="582" spans="1:4" x14ac:dyDescent="0.15">
      <c r="A582" s="373">
        <v>22100249</v>
      </c>
      <c r="B582" s="347" t="s">
        <v>4728</v>
      </c>
      <c r="C582" s="374">
        <v>3000000</v>
      </c>
      <c r="D582" s="374">
        <v>4500000</v>
      </c>
    </row>
    <row r="583" spans="1:4" x14ac:dyDescent="0.15">
      <c r="A583" s="373">
        <v>22100250</v>
      </c>
      <c r="B583" s="347" t="s">
        <v>4729</v>
      </c>
      <c r="C583" s="374">
        <v>1000000</v>
      </c>
      <c r="D583" s="374">
        <v>1500000</v>
      </c>
    </row>
    <row r="584" spans="1:4" x14ac:dyDescent="0.15">
      <c r="A584" s="373">
        <v>22100251</v>
      </c>
      <c r="B584" s="347" t="s">
        <v>4734</v>
      </c>
      <c r="C584" s="374">
        <v>17500000</v>
      </c>
      <c r="D584" s="374">
        <v>6000000</v>
      </c>
    </row>
    <row r="585" spans="1:4" x14ac:dyDescent="0.15">
      <c r="A585" s="373">
        <v>22100252</v>
      </c>
      <c r="B585" s="347" t="s">
        <v>4730</v>
      </c>
      <c r="C585" s="374">
        <v>5000000</v>
      </c>
      <c r="D585" s="374">
        <v>7500000</v>
      </c>
    </row>
    <row r="586" spans="1:4" x14ac:dyDescent="0.15">
      <c r="A586" s="373">
        <v>22100253</v>
      </c>
      <c r="B586" s="347" t="s">
        <v>4731</v>
      </c>
      <c r="C586" s="374">
        <v>8000000</v>
      </c>
      <c r="D586" s="374">
        <v>15000000</v>
      </c>
    </row>
    <row r="587" spans="1:4" x14ac:dyDescent="0.15">
      <c r="A587" s="373">
        <v>22100254</v>
      </c>
      <c r="B587" s="347" t="s">
        <v>4735</v>
      </c>
      <c r="C587" s="374">
        <v>4000000</v>
      </c>
      <c r="D587" s="374">
        <v>4000000</v>
      </c>
    </row>
    <row r="588" spans="1:4" x14ac:dyDescent="0.15">
      <c r="A588" s="373">
        <v>22100255</v>
      </c>
      <c r="B588" s="347" t="s">
        <v>4738</v>
      </c>
      <c r="C588" s="374">
        <v>22000000</v>
      </c>
      <c r="D588" s="374">
        <v>30000000</v>
      </c>
    </row>
    <row r="589" spans="1:4" x14ac:dyDescent="0.15">
      <c r="A589" s="373">
        <v>22100256</v>
      </c>
      <c r="B589" s="347" t="s">
        <v>4739</v>
      </c>
      <c r="C589" s="374">
        <v>4500000</v>
      </c>
      <c r="D589" s="374">
        <v>4500000</v>
      </c>
    </row>
    <row r="590" spans="1:4" x14ac:dyDescent="0.15">
      <c r="A590" s="373">
        <v>22100257</v>
      </c>
      <c r="B590" s="347" t="s">
        <v>4740</v>
      </c>
      <c r="C590" s="374">
        <v>6200000</v>
      </c>
      <c r="D590" s="374">
        <v>6200000</v>
      </c>
    </row>
    <row r="591" spans="1:4" x14ac:dyDescent="0.15">
      <c r="A591" s="373">
        <v>22100258</v>
      </c>
      <c r="B591" s="347" t="s">
        <v>4741</v>
      </c>
      <c r="C591" s="374">
        <v>5000000</v>
      </c>
      <c r="D591" s="374">
        <v>35000000</v>
      </c>
    </row>
    <row r="592" spans="1:4" x14ac:dyDescent="0.15">
      <c r="A592" s="373">
        <v>22100259</v>
      </c>
      <c r="B592" s="347" t="s">
        <v>4742</v>
      </c>
      <c r="C592" s="374">
        <v>1000000</v>
      </c>
      <c r="D592" s="374">
        <v>1000000</v>
      </c>
    </row>
    <row r="593" spans="1:4" x14ac:dyDescent="0.15">
      <c r="A593" s="373">
        <v>22100260</v>
      </c>
      <c r="B593" s="347" t="s">
        <v>4743</v>
      </c>
      <c r="C593" s="374">
        <v>1000000</v>
      </c>
      <c r="D593" s="374">
        <v>2100000</v>
      </c>
    </row>
    <row r="594" spans="1:4" x14ac:dyDescent="0.15">
      <c r="A594" s="373">
        <v>22100261</v>
      </c>
      <c r="B594" s="347" t="s">
        <v>4744</v>
      </c>
      <c r="C594" s="374">
        <v>5500000</v>
      </c>
      <c r="D594" s="374">
        <v>4500000</v>
      </c>
    </row>
    <row r="595" spans="1:4" x14ac:dyDescent="0.15">
      <c r="A595" s="373">
        <v>22100262</v>
      </c>
      <c r="B595" s="347" t="s">
        <v>4750</v>
      </c>
      <c r="C595" s="374">
        <v>17500000</v>
      </c>
      <c r="D595" s="374">
        <v>39350000</v>
      </c>
    </row>
    <row r="596" spans="1:4" x14ac:dyDescent="0.15">
      <c r="A596" s="373">
        <v>22100263</v>
      </c>
      <c r="B596" s="347" t="s">
        <v>4751</v>
      </c>
      <c r="C596" s="374">
        <v>19000000</v>
      </c>
      <c r="D596" s="374">
        <v>23350000</v>
      </c>
    </row>
    <row r="597" spans="1:4" x14ac:dyDescent="0.15">
      <c r="A597" s="373">
        <v>22100264</v>
      </c>
      <c r="B597" s="347" t="s">
        <v>4752</v>
      </c>
      <c r="C597" s="374">
        <v>2000000</v>
      </c>
      <c r="D597" s="374">
        <v>2000000</v>
      </c>
    </row>
    <row r="598" spans="1:4" x14ac:dyDescent="0.15">
      <c r="A598" s="373">
        <v>22100265</v>
      </c>
      <c r="B598" s="347" t="s">
        <v>4753</v>
      </c>
      <c r="C598" s="374">
        <v>31000000</v>
      </c>
      <c r="D598" s="374">
        <v>27100000</v>
      </c>
    </row>
    <row r="599" spans="1:4" x14ac:dyDescent="0.15">
      <c r="A599" s="373">
        <v>22100266</v>
      </c>
      <c r="B599" s="347" t="s">
        <v>4754</v>
      </c>
      <c r="C599" s="374">
        <v>2000000</v>
      </c>
      <c r="D599" s="374">
        <v>6000000</v>
      </c>
    </row>
    <row r="600" spans="1:4" x14ac:dyDescent="0.15">
      <c r="A600" s="373">
        <v>22100267</v>
      </c>
      <c r="B600" s="347" t="s">
        <v>4758</v>
      </c>
      <c r="C600" s="374">
        <v>5000000</v>
      </c>
      <c r="D600" s="374">
        <v>15000000</v>
      </c>
    </row>
    <row r="601" spans="1:4" x14ac:dyDescent="0.15">
      <c r="A601" s="373">
        <v>22100268</v>
      </c>
      <c r="B601" s="347" t="s">
        <v>4759</v>
      </c>
      <c r="C601" s="374">
        <v>10000000</v>
      </c>
      <c r="D601" s="374">
        <v>30000000</v>
      </c>
    </row>
    <row r="602" spans="1:4" x14ac:dyDescent="0.15">
      <c r="A602" s="373">
        <v>22100269</v>
      </c>
      <c r="B602" s="347" t="s">
        <v>4760</v>
      </c>
      <c r="C602" s="374">
        <v>10000000</v>
      </c>
      <c r="D602" s="374">
        <v>70000000</v>
      </c>
    </row>
    <row r="603" spans="1:4" x14ac:dyDescent="0.15">
      <c r="A603" s="373">
        <v>22100270</v>
      </c>
      <c r="B603" s="347" t="s">
        <v>4761</v>
      </c>
      <c r="C603" s="348">
        <v>0</v>
      </c>
      <c r="D603" s="374">
        <v>120000000</v>
      </c>
    </row>
    <row r="604" spans="1:4" x14ac:dyDescent="0.15">
      <c r="A604" s="373">
        <v>22100271</v>
      </c>
      <c r="B604" s="347" t="s">
        <v>4762</v>
      </c>
      <c r="C604" s="374">
        <v>11000000</v>
      </c>
      <c r="D604" s="374">
        <v>27484000</v>
      </c>
    </row>
    <row r="605" spans="1:4" x14ac:dyDescent="0.15">
      <c r="A605" s="373">
        <v>22100272</v>
      </c>
      <c r="B605" s="347" t="s">
        <v>4763</v>
      </c>
      <c r="C605" s="374">
        <v>10000000</v>
      </c>
      <c r="D605" s="374">
        <v>10000000</v>
      </c>
    </row>
    <row r="606" spans="1:4" x14ac:dyDescent="0.15">
      <c r="A606" s="373">
        <v>22100273</v>
      </c>
      <c r="B606" s="347" t="s">
        <v>4764</v>
      </c>
      <c r="C606" s="374">
        <v>100000000</v>
      </c>
      <c r="D606" s="374">
        <v>20000000</v>
      </c>
    </row>
    <row r="607" spans="1:4" x14ac:dyDescent="0.15">
      <c r="A607" s="373">
        <v>22100274</v>
      </c>
      <c r="B607" s="347" t="s">
        <v>4765</v>
      </c>
      <c r="C607" s="374">
        <v>60000000</v>
      </c>
      <c r="D607" s="374">
        <v>60000000</v>
      </c>
    </row>
    <row r="608" spans="1:4" x14ac:dyDescent="0.15">
      <c r="A608" s="373">
        <v>22100275</v>
      </c>
      <c r="B608" s="347" t="s">
        <v>4766</v>
      </c>
      <c r="C608" s="374">
        <v>30000000</v>
      </c>
      <c r="D608" s="374">
        <v>60000000</v>
      </c>
    </row>
    <row r="609" spans="1:4" x14ac:dyDescent="0.15">
      <c r="A609" s="373">
        <v>22100276</v>
      </c>
      <c r="B609" s="347" t="s">
        <v>4767</v>
      </c>
      <c r="C609" s="374">
        <v>15000000</v>
      </c>
      <c r="D609" s="374">
        <v>25000000</v>
      </c>
    </row>
    <row r="610" spans="1:4" x14ac:dyDescent="0.15">
      <c r="A610" s="373">
        <v>22100277</v>
      </c>
      <c r="B610" s="347" t="s">
        <v>4768</v>
      </c>
      <c r="C610" s="374">
        <v>25000000</v>
      </c>
      <c r="D610" s="374">
        <v>45000000</v>
      </c>
    </row>
    <row r="611" spans="1:4" x14ac:dyDescent="0.15">
      <c r="A611" s="373">
        <v>22100278</v>
      </c>
      <c r="B611" s="347" t="s">
        <v>4769</v>
      </c>
      <c r="C611" s="374">
        <v>100000000</v>
      </c>
      <c r="D611" s="374">
        <v>100000000</v>
      </c>
    </row>
    <row r="612" spans="1:4" x14ac:dyDescent="0.15">
      <c r="A612" s="373">
        <v>22100279</v>
      </c>
      <c r="B612" s="347" t="s">
        <v>4680</v>
      </c>
      <c r="C612" s="374">
        <v>8000000</v>
      </c>
      <c r="D612" s="374">
        <v>15000000</v>
      </c>
    </row>
    <row r="613" spans="1:4" x14ac:dyDescent="0.15">
      <c r="A613" s="373">
        <v>22100280</v>
      </c>
      <c r="B613" s="347" t="s">
        <v>4770</v>
      </c>
      <c r="C613" s="374">
        <v>500000</v>
      </c>
      <c r="D613" s="374">
        <v>500000</v>
      </c>
    </row>
    <row r="614" spans="1:4" x14ac:dyDescent="0.15">
      <c r="A614" s="373">
        <v>22100281</v>
      </c>
      <c r="B614" s="347" t="s">
        <v>4771</v>
      </c>
      <c r="C614" s="348">
        <v>0</v>
      </c>
      <c r="D614" s="374">
        <v>5000000</v>
      </c>
    </row>
    <row r="615" spans="1:4" x14ac:dyDescent="0.15">
      <c r="A615" s="373">
        <v>22100282</v>
      </c>
      <c r="B615" s="347" t="s">
        <v>4772</v>
      </c>
      <c r="C615" s="374">
        <v>5000000</v>
      </c>
      <c r="D615" s="374">
        <v>15000000</v>
      </c>
    </row>
    <row r="616" spans="1:4" x14ac:dyDescent="0.15">
      <c r="A616" s="373">
        <v>22100283</v>
      </c>
      <c r="B616" s="347" t="s">
        <v>4773</v>
      </c>
      <c r="C616" s="374">
        <v>45819466</v>
      </c>
      <c r="D616" s="374">
        <v>90000000</v>
      </c>
    </row>
    <row r="617" spans="1:4" x14ac:dyDescent="0.15">
      <c r="A617" s="373">
        <v>22100284</v>
      </c>
      <c r="B617" s="347" t="s">
        <v>4774</v>
      </c>
      <c r="C617" s="374">
        <v>25000000</v>
      </c>
      <c r="D617" s="374">
        <v>75000000</v>
      </c>
    </row>
    <row r="618" spans="1:4" x14ac:dyDescent="0.15">
      <c r="A618" s="373">
        <v>22100285</v>
      </c>
      <c r="B618" s="347" t="s">
        <v>4775</v>
      </c>
      <c r="C618" s="374">
        <v>70000000</v>
      </c>
      <c r="D618" s="374">
        <v>60000000</v>
      </c>
    </row>
    <row r="619" spans="1:4" x14ac:dyDescent="0.15">
      <c r="A619" s="373">
        <v>22100286</v>
      </c>
      <c r="B619" s="347" t="s">
        <v>4776</v>
      </c>
      <c r="C619" s="374">
        <v>12000000</v>
      </c>
      <c r="D619" s="374">
        <v>12000000</v>
      </c>
    </row>
    <row r="620" spans="1:4" x14ac:dyDescent="0.15">
      <c r="A620" s="373">
        <v>22100287</v>
      </c>
      <c r="B620" s="347" t="s">
        <v>4724</v>
      </c>
      <c r="C620" s="374">
        <v>125500000</v>
      </c>
      <c r="D620" s="374">
        <v>136200000</v>
      </c>
    </row>
    <row r="621" spans="1:4" x14ac:dyDescent="0.15">
      <c r="A621" s="373">
        <v>22100288</v>
      </c>
      <c r="B621" s="347" t="s">
        <v>4777</v>
      </c>
      <c r="C621" s="374">
        <v>10000000</v>
      </c>
      <c r="D621" s="374">
        <v>40000000</v>
      </c>
    </row>
    <row r="622" spans="1:4" x14ac:dyDescent="0.15">
      <c r="A622" s="373">
        <v>22100289</v>
      </c>
      <c r="B622" s="347" t="s">
        <v>4778</v>
      </c>
      <c r="C622" s="374">
        <v>50000000</v>
      </c>
      <c r="D622" s="374">
        <v>60000000</v>
      </c>
    </row>
    <row r="623" spans="1:4" x14ac:dyDescent="0.15">
      <c r="A623" s="373">
        <v>22100290</v>
      </c>
      <c r="B623" s="347" t="s">
        <v>4779</v>
      </c>
      <c r="C623" s="374">
        <v>2000000</v>
      </c>
      <c r="D623" s="374">
        <v>2000000</v>
      </c>
    </row>
    <row r="624" spans="1:4" x14ac:dyDescent="0.15">
      <c r="A624" s="373">
        <v>22100291</v>
      </c>
      <c r="B624" s="347" t="s">
        <v>4780</v>
      </c>
      <c r="C624" s="374">
        <v>10000000</v>
      </c>
      <c r="D624" s="374">
        <v>10000000</v>
      </c>
    </row>
    <row r="625" spans="1:4" x14ac:dyDescent="0.15">
      <c r="A625" s="373">
        <v>22100292</v>
      </c>
      <c r="B625" s="347" t="s">
        <v>4781</v>
      </c>
      <c r="C625" s="374">
        <v>10000000</v>
      </c>
      <c r="D625" s="374">
        <v>10000000</v>
      </c>
    </row>
    <row r="626" spans="1:4" x14ac:dyDescent="0.15">
      <c r="A626" s="373">
        <v>22100293</v>
      </c>
      <c r="B626" s="347" t="s">
        <v>4782</v>
      </c>
      <c r="C626" s="348">
        <v>0</v>
      </c>
      <c r="D626" s="348">
        <v>0</v>
      </c>
    </row>
    <row r="627" spans="1:4" x14ac:dyDescent="0.15">
      <c r="A627" s="373">
        <v>22100294</v>
      </c>
      <c r="B627" s="347" t="s">
        <v>4783</v>
      </c>
      <c r="C627" s="374">
        <v>10000000</v>
      </c>
      <c r="D627" s="374">
        <v>10000000</v>
      </c>
    </row>
    <row r="628" spans="1:4" x14ac:dyDescent="0.15">
      <c r="A628" s="373">
        <v>22100295</v>
      </c>
      <c r="B628" s="347" t="s">
        <v>4784</v>
      </c>
      <c r="C628" s="374">
        <v>2000000</v>
      </c>
      <c r="D628" s="374">
        <v>2000000</v>
      </c>
    </row>
    <row r="629" spans="1:4" x14ac:dyDescent="0.15">
      <c r="A629" s="373">
        <v>22100296</v>
      </c>
      <c r="B629" s="347" t="s">
        <v>4785</v>
      </c>
      <c r="C629" s="348">
        <v>0</v>
      </c>
      <c r="D629" s="374">
        <v>2000000</v>
      </c>
    </row>
    <row r="630" spans="1:4" x14ac:dyDescent="0.15">
      <c r="A630" s="373">
        <v>22100297</v>
      </c>
      <c r="B630" s="347" t="s">
        <v>4786</v>
      </c>
      <c r="C630" s="374">
        <v>10000000</v>
      </c>
      <c r="D630" s="374">
        <v>10000000</v>
      </c>
    </row>
    <row r="631" spans="1:4" x14ac:dyDescent="0.15">
      <c r="A631" s="373">
        <v>22100298</v>
      </c>
      <c r="B631" s="347" t="s">
        <v>4787</v>
      </c>
      <c r="C631" s="374">
        <v>10000000</v>
      </c>
      <c r="D631" s="374">
        <v>25000000</v>
      </c>
    </row>
    <row r="632" spans="1:4" x14ac:dyDescent="0.15">
      <c r="A632" s="373">
        <v>22100299</v>
      </c>
      <c r="B632" s="347" t="s">
        <v>4788</v>
      </c>
      <c r="C632" s="374">
        <v>5000000</v>
      </c>
      <c r="D632" s="374">
        <v>5000000</v>
      </c>
    </row>
    <row r="633" spans="1:4" x14ac:dyDescent="0.15">
      <c r="A633" s="371">
        <v>221003</v>
      </c>
      <c r="B633" s="372" t="s">
        <v>6647</v>
      </c>
      <c r="C633" s="370">
        <v>5322678300</v>
      </c>
      <c r="D633" s="370">
        <v>4646550000</v>
      </c>
    </row>
    <row r="634" spans="1:4" x14ac:dyDescent="0.15">
      <c r="A634" s="373">
        <v>22100301</v>
      </c>
      <c r="B634" s="347" t="s">
        <v>4789</v>
      </c>
      <c r="C634" s="374">
        <v>80000000</v>
      </c>
      <c r="D634" s="374">
        <v>80000000</v>
      </c>
    </row>
    <row r="635" spans="1:4" x14ac:dyDescent="0.15">
      <c r="A635" s="373">
        <v>22100302</v>
      </c>
      <c r="B635" s="347" t="s">
        <v>4790</v>
      </c>
      <c r="C635" s="374">
        <v>25000000</v>
      </c>
      <c r="D635" s="374">
        <v>33000000</v>
      </c>
    </row>
    <row r="636" spans="1:4" x14ac:dyDescent="0.15">
      <c r="A636" s="373">
        <v>22100303</v>
      </c>
      <c r="B636" s="347" t="s">
        <v>4791</v>
      </c>
      <c r="C636" s="374">
        <v>100000000</v>
      </c>
      <c r="D636" s="374">
        <v>100000000</v>
      </c>
    </row>
    <row r="637" spans="1:4" x14ac:dyDescent="0.15">
      <c r="A637" s="373">
        <v>22100304</v>
      </c>
      <c r="B637" s="347" t="s">
        <v>4792</v>
      </c>
      <c r="C637" s="374">
        <v>3000000</v>
      </c>
      <c r="D637" s="374">
        <v>4000000</v>
      </c>
    </row>
    <row r="638" spans="1:4" x14ac:dyDescent="0.15">
      <c r="A638" s="373">
        <v>22100305</v>
      </c>
      <c r="B638" s="347" t="s">
        <v>4681</v>
      </c>
      <c r="C638" s="374">
        <v>90000000</v>
      </c>
      <c r="D638" s="374">
        <v>82000000</v>
      </c>
    </row>
    <row r="639" spans="1:4" x14ac:dyDescent="0.15">
      <c r="A639" s="373">
        <v>22100306</v>
      </c>
      <c r="B639" s="347" t="s">
        <v>4793</v>
      </c>
      <c r="C639" s="374">
        <v>8000000</v>
      </c>
      <c r="D639" s="374">
        <v>18000000</v>
      </c>
    </row>
    <row r="640" spans="1:4" x14ac:dyDescent="0.15">
      <c r="A640" s="373">
        <v>22100307</v>
      </c>
      <c r="B640" s="347" t="s">
        <v>4794</v>
      </c>
      <c r="C640" s="374">
        <v>12000000</v>
      </c>
      <c r="D640" s="374">
        <v>20000000</v>
      </c>
    </row>
    <row r="641" spans="1:4" x14ac:dyDescent="0.15">
      <c r="A641" s="373">
        <v>22100308</v>
      </c>
      <c r="B641" s="347" t="s">
        <v>4795</v>
      </c>
      <c r="C641" s="374">
        <v>2000000</v>
      </c>
      <c r="D641" s="374">
        <v>2000000</v>
      </c>
    </row>
    <row r="642" spans="1:4" x14ac:dyDescent="0.15">
      <c r="A642" s="373">
        <v>22100309</v>
      </c>
      <c r="B642" s="347" t="s">
        <v>4796</v>
      </c>
      <c r="C642" s="374">
        <v>3000000</v>
      </c>
      <c r="D642" s="374">
        <v>3000000</v>
      </c>
    </row>
    <row r="643" spans="1:4" x14ac:dyDescent="0.15">
      <c r="A643" s="373">
        <v>22100310</v>
      </c>
      <c r="B643" s="347" t="s">
        <v>4801</v>
      </c>
      <c r="C643" s="374">
        <v>1000000</v>
      </c>
      <c r="D643" s="374">
        <v>1000000</v>
      </c>
    </row>
    <row r="644" spans="1:4" x14ac:dyDescent="0.15">
      <c r="A644" s="373">
        <v>22100311</v>
      </c>
      <c r="B644" s="347" t="s">
        <v>4802</v>
      </c>
      <c r="C644" s="374">
        <v>2950000</v>
      </c>
      <c r="D644" s="374">
        <v>2950000</v>
      </c>
    </row>
    <row r="645" spans="1:4" x14ac:dyDescent="0.15">
      <c r="A645" s="373">
        <v>22100312</v>
      </c>
      <c r="B645" s="347" t="s">
        <v>4803</v>
      </c>
      <c r="C645" s="374">
        <v>1000000</v>
      </c>
      <c r="D645" s="374">
        <v>2000000</v>
      </c>
    </row>
    <row r="646" spans="1:4" x14ac:dyDescent="0.15">
      <c r="A646" s="373">
        <v>22100313</v>
      </c>
      <c r="B646" s="347" t="s">
        <v>4804</v>
      </c>
      <c r="C646" s="374">
        <v>1400000</v>
      </c>
      <c r="D646" s="374">
        <v>800000</v>
      </c>
    </row>
    <row r="647" spans="1:4" x14ac:dyDescent="0.15">
      <c r="A647" s="373">
        <v>22100314</v>
      </c>
      <c r="B647" s="347" t="s">
        <v>4805</v>
      </c>
      <c r="C647" s="374">
        <v>1000000</v>
      </c>
      <c r="D647" s="374">
        <v>1000000</v>
      </c>
    </row>
    <row r="648" spans="1:4" x14ac:dyDescent="0.15">
      <c r="A648" s="373">
        <v>22100315</v>
      </c>
      <c r="B648" s="347" t="s">
        <v>4806</v>
      </c>
      <c r="C648" s="374">
        <v>750000</v>
      </c>
      <c r="D648" s="374">
        <v>500000</v>
      </c>
    </row>
    <row r="649" spans="1:4" x14ac:dyDescent="0.15">
      <c r="A649" s="373">
        <v>22100316</v>
      </c>
      <c r="B649" s="347" t="s">
        <v>4807</v>
      </c>
      <c r="C649" s="374">
        <v>3650000</v>
      </c>
      <c r="D649" s="374">
        <v>4000000</v>
      </c>
    </row>
    <row r="650" spans="1:4" x14ac:dyDescent="0.15">
      <c r="A650" s="373">
        <v>22100317</v>
      </c>
      <c r="B650" s="347" t="s">
        <v>4808</v>
      </c>
      <c r="C650" s="374">
        <v>350000</v>
      </c>
      <c r="D650" s="374">
        <v>150000</v>
      </c>
    </row>
    <row r="651" spans="1:4" x14ac:dyDescent="0.15">
      <c r="A651" s="373">
        <v>22100318</v>
      </c>
      <c r="B651" s="347" t="s">
        <v>4809</v>
      </c>
      <c r="C651" s="374">
        <v>4000000</v>
      </c>
      <c r="D651" s="374">
        <v>4000000</v>
      </c>
    </row>
    <row r="652" spans="1:4" x14ac:dyDescent="0.15">
      <c r="A652" s="373">
        <v>22100319</v>
      </c>
      <c r="B652" s="347" t="s">
        <v>4810</v>
      </c>
      <c r="C652" s="374">
        <v>400000</v>
      </c>
      <c r="D652" s="374">
        <v>400000</v>
      </c>
    </row>
    <row r="653" spans="1:4" x14ac:dyDescent="0.15">
      <c r="A653" s="373">
        <v>22100320</v>
      </c>
      <c r="B653" s="347" t="s">
        <v>4811</v>
      </c>
      <c r="C653" s="374">
        <v>500000000</v>
      </c>
      <c r="D653" s="374">
        <v>300000000</v>
      </c>
    </row>
    <row r="654" spans="1:4" x14ac:dyDescent="0.15">
      <c r="A654" s="373">
        <v>22100321</v>
      </c>
      <c r="B654" s="347" t="s">
        <v>4812</v>
      </c>
      <c r="C654" s="374">
        <v>1000000</v>
      </c>
      <c r="D654" s="374">
        <v>2500000</v>
      </c>
    </row>
    <row r="655" spans="1:4" x14ac:dyDescent="0.15">
      <c r="A655" s="373">
        <v>22100322</v>
      </c>
      <c r="B655" s="347" t="s">
        <v>4813</v>
      </c>
      <c r="C655" s="374">
        <v>2000000</v>
      </c>
      <c r="D655" s="374">
        <v>3000000</v>
      </c>
    </row>
    <row r="656" spans="1:4" x14ac:dyDescent="0.15">
      <c r="A656" s="373">
        <v>22100323</v>
      </c>
      <c r="B656" s="347" t="s">
        <v>4814</v>
      </c>
      <c r="C656" s="374">
        <v>2000000</v>
      </c>
      <c r="D656" s="374">
        <v>10000000</v>
      </c>
    </row>
    <row r="657" spans="1:4" x14ac:dyDescent="0.15">
      <c r="A657" s="373">
        <v>22100324</v>
      </c>
      <c r="B657" s="347" t="s">
        <v>4815</v>
      </c>
      <c r="C657" s="374">
        <v>1500000</v>
      </c>
      <c r="D657" s="374">
        <v>2500000</v>
      </c>
    </row>
    <row r="658" spans="1:4" x14ac:dyDescent="0.15">
      <c r="A658" s="373">
        <v>22100325</v>
      </c>
      <c r="B658" s="347" t="s">
        <v>4816</v>
      </c>
      <c r="C658" s="374">
        <v>1000000</v>
      </c>
      <c r="D658" s="374">
        <v>2000000</v>
      </c>
    </row>
    <row r="659" spans="1:4" x14ac:dyDescent="0.15">
      <c r="A659" s="373">
        <v>22100326</v>
      </c>
      <c r="B659" s="347" t="s">
        <v>4817</v>
      </c>
      <c r="C659" s="374">
        <v>492500000</v>
      </c>
      <c r="D659" s="374">
        <v>200000000</v>
      </c>
    </row>
    <row r="660" spans="1:4" x14ac:dyDescent="0.15">
      <c r="A660" s="373">
        <v>22100327</v>
      </c>
      <c r="B660" s="347" t="s">
        <v>6648</v>
      </c>
      <c r="C660" s="348">
        <v>0</v>
      </c>
      <c r="D660" s="348">
        <v>0</v>
      </c>
    </row>
    <row r="661" spans="1:4" x14ac:dyDescent="0.15">
      <c r="A661" s="373">
        <v>22100328</v>
      </c>
      <c r="B661" s="347" t="s">
        <v>6649</v>
      </c>
      <c r="C661" s="348">
        <v>0</v>
      </c>
      <c r="D661" s="348">
        <v>0</v>
      </c>
    </row>
    <row r="662" spans="1:4" ht="18" x14ac:dyDescent="0.15">
      <c r="A662" s="373">
        <v>22100329</v>
      </c>
      <c r="B662" s="347" t="s">
        <v>4818</v>
      </c>
      <c r="C662" s="374">
        <v>750000</v>
      </c>
      <c r="D662" s="374">
        <v>750000</v>
      </c>
    </row>
    <row r="663" spans="1:4" x14ac:dyDescent="0.15">
      <c r="A663" s="373">
        <v>22100330</v>
      </c>
      <c r="B663" s="347" t="s">
        <v>4819</v>
      </c>
      <c r="C663" s="374">
        <v>1700000</v>
      </c>
      <c r="D663" s="374">
        <v>2000000</v>
      </c>
    </row>
    <row r="664" spans="1:4" x14ac:dyDescent="0.15">
      <c r="A664" s="373">
        <v>22100331</v>
      </c>
      <c r="B664" s="347" t="s">
        <v>4820</v>
      </c>
      <c r="C664" s="374">
        <v>5800000</v>
      </c>
      <c r="D664" s="374">
        <v>6500000</v>
      </c>
    </row>
    <row r="665" spans="1:4" x14ac:dyDescent="0.15">
      <c r="A665" s="373">
        <v>22100332</v>
      </c>
      <c r="B665" s="347" t="s">
        <v>4821</v>
      </c>
      <c r="C665" s="374">
        <v>10500000</v>
      </c>
      <c r="D665" s="374">
        <v>11500000</v>
      </c>
    </row>
    <row r="666" spans="1:4" x14ac:dyDescent="0.15">
      <c r="A666" s="373">
        <v>22100333</v>
      </c>
      <c r="B666" s="347" t="s">
        <v>4822</v>
      </c>
      <c r="C666" s="374">
        <v>3000000</v>
      </c>
      <c r="D666" s="374">
        <v>5000000</v>
      </c>
    </row>
    <row r="667" spans="1:4" x14ac:dyDescent="0.15">
      <c r="A667" s="373">
        <v>22100334</v>
      </c>
      <c r="B667" s="347" t="s">
        <v>4823</v>
      </c>
      <c r="C667" s="374">
        <v>70000000</v>
      </c>
      <c r="D667" s="374">
        <v>70750000</v>
      </c>
    </row>
    <row r="668" spans="1:4" x14ac:dyDescent="0.15">
      <c r="A668" s="373">
        <v>22100335</v>
      </c>
      <c r="B668" s="347" t="s">
        <v>4824</v>
      </c>
      <c r="C668" s="374">
        <v>6000000</v>
      </c>
      <c r="D668" s="374">
        <v>6000000</v>
      </c>
    </row>
    <row r="669" spans="1:4" x14ac:dyDescent="0.15">
      <c r="A669" s="373">
        <v>22100336</v>
      </c>
      <c r="B669" s="347" t="s">
        <v>4825</v>
      </c>
      <c r="C669" s="374">
        <v>6000000</v>
      </c>
      <c r="D669" s="374">
        <v>6000000</v>
      </c>
    </row>
    <row r="670" spans="1:4" x14ac:dyDescent="0.15">
      <c r="A670" s="373">
        <v>22100337</v>
      </c>
      <c r="B670" s="347" t="s">
        <v>4826</v>
      </c>
      <c r="C670" s="374">
        <v>1000000</v>
      </c>
      <c r="D670" s="374">
        <v>1000000</v>
      </c>
    </row>
    <row r="671" spans="1:4" x14ac:dyDescent="0.15">
      <c r="A671" s="373">
        <v>22100338</v>
      </c>
      <c r="B671" s="347" t="s">
        <v>4827</v>
      </c>
      <c r="C671" s="374">
        <v>5000000</v>
      </c>
      <c r="D671" s="374">
        <v>5000000</v>
      </c>
    </row>
    <row r="672" spans="1:4" x14ac:dyDescent="0.15">
      <c r="A672" s="373">
        <v>22100339</v>
      </c>
      <c r="B672" s="347" t="s">
        <v>4828</v>
      </c>
      <c r="C672" s="374">
        <v>2500000</v>
      </c>
      <c r="D672" s="374">
        <v>2500000</v>
      </c>
    </row>
    <row r="673" spans="1:4" x14ac:dyDescent="0.15">
      <c r="A673" s="373">
        <v>22100340</v>
      </c>
      <c r="B673" s="347" t="s">
        <v>4829</v>
      </c>
      <c r="C673" s="374">
        <v>1000000</v>
      </c>
      <c r="D673" s="374">
        <v>1000000</v>
      </c>
    </row>
    <row r="674" spans="1:4" x14ac:dyDescent="0.15">
      <c r="A674" s="373">
        <v>22100341</v>
      </c>
      <c r="B674" s="347" t="s">
        <v>4830</v>
      </c>
      <c r="C674" s="374">
        <v>3000000</v>
      </c>
      <c r="D674" s="374">
        <v>3000000</v>
      </c>
    </row>
    <row r="675" spans="1:4" x14ac:dyDescent="0.15">
      <c r="A675" s="373">
        <v>22100342</v>
      </c>
      <c r="B675" s="347" t="s">
        <v>4745</v>
      </c>
      <c r="C675" s="374">
        <v>3500000</v>
      </c>
      <c r="D675" s="374">
        <v>2250000</v>
      </c>
    </row>
    <row r="676" spans="1:4" x14ac:dyDescent="0.15">
      <c r="A676" s="373">
        <v>22100343</v>
      </c>
      <c r="B676" s="347" t="s">
        <v>4831</v>
      </c>
      <c r="C676" s="374">
        <v>1500000</v>
      </c>
      <c r="D676" s="374">
        <v>1500000</v>
      </c>
    </row>
    <row r="677" spans="1:4" x14ac:dyDescent="0.15">
      <c r="A677" s="373">
        <v>22100344</v>
      </c>
      <c r="B677" s="347" t="s">
        <v>4736</v>
      </c>
      <c r="C677" s="348">
        <v>0</v>
      </c>
      <c r="D677" s="374">
        <v>2000000</v>
      </c>
    </row>
    <row r="678" spans="1:4" x14ac:dyDescent="0.15">
      <c r="A678" s="373">
        <v>22100345</v>
      </c>
      <c r="B678" s="347" t="s">
        <v>6650</v>
      </c>
      <c r="C678" s="348">
        <v>0</v>
      </c>
      <c r="D678" s="348">
        <v>0</v>
      </c>
    </row>
    <row r="679" spans="1:4" x14ac:dyDescent="0.15">
      <c r="A679" s="373">
        <v>22100346</v>
      </c>
      <c r="B679" s="347" t="s">
        <v>4833</v>
      </c>
      <c r="C679" s="374">
        <v>6000000</v>
      </c>
      <c r="D679" s="374">
        <v>6000000</v>
      </c>
    </row>
    <row r="680" spans="1:4" x14ac:dyDescent="0.15">
      <c r="A680" s="373">
        <v>22100347</v>
      </c>
      <c r="B680" s="347" t="s">
        <v>4834</v>
      </c>
      <c r="C680" s="374">
        <v>2000000</v>
      </c>
      <c r="D680" s="374">
        <v>2000000</v>
      </c>
    </row>
    <row r="681" spans="1:4" x14ac:dyDescent="0.15">
      <c r="A681" s="373">
        <v>22100348</v>
      </c>
      <c r="B681" s="347" t="s">
        <v>4835</v>
      </c>
      <c r="C681" s="374">
        <v>2000000</v>
      </c>
      <c r="D681" s="374">
        <v>2000000</v>
      </c>
    </row>
    <row r="682" spans="1:4" x14ac:dyDescent="0.15">
      <c r="A682" s="373">
        <v>22100349</v>
      </c>
      <c r="B682" s="347" t="s">
        <v>4836</v>
      </c>
      <c r="C682" s="374">
        <v>4000000</v>
      </c>
      <c r="D682" s="374">
        <v>5000000</v>
      </c>
    </row>
    <row r="683" spans="1:4" x14ac:dyDescent="0.15">
      <c r="A683" s="373">
        <v>22100350</v>
      </c>
      <c r="B683" s="347" t="s">
        <v>4837</v>
      </c>
      <c r="C683" s="374">
        <v>5000000</v>
      </c>
      <c r="D683" s="374">
        <v>5000000</v>
      </c>
    </row>
    <row r="684" spans="1:4" x14ac:dyDescent="0.15">
      <c r="A684" s="373">
        <v>22100351</v>
      </c>
      <c r="B684" s="347" t="s">
        <v>4838</v>
      </c>
      <c r="C684" s="374">
        <v>2500000</v>
      </c>
      <c r="D684" s="374">
        <v>2000000</v>
      </c>
    </row>
    <row r="685" spans="1:4" x14ac:dyDescent="0.15">
      <c r="A685" s="373">
        <v>22100352</v>
      </c>
      <c r="B685" s="347" t="s">
        <v>4839</v>
      </c>
      <c r="C685" s="374">
        <v>2000000</v>
      </c>
      <c r="D685" s="374">
        <v>2000000</v>
      </c>
    </row>
    <row r="686" spans="1:4" x14ac:dyDescent="0.15">
      <c r="A686" s="373">
        <v>22100353</v>
      </c>
      <c r="B686" s="347" t="s">
        <v>4840</v>
      </c>
      <c r="C686" s="374">
        <v>20000000</v>
      </c>
      <c r="D686" s="374">
        <v>20000000</v>
      </c>
    </row>
    <row r="687" spans="1:4" x14ac:dyDescent="0.15">
      <c r="A687" s="373">
        <v>22100354</v>
      </c>
      <c r="B687" s="347" t="s">
        <v>4841</v>
      </c>
      <c r="C687" s="374">
        <v>20000000</v>
      </c>
      <c r="D687" s="374">
        <v>20000000</v>
      </c>
    </row>
    <row r="688" spans="1:4" x14ac:dyDescent="0.15">
      <c r="A688" s="373">
        <v>22100355</v>
      </c>
      <c r="B688" s="347" t="s">
        <v>4842</v>
      </c>
      <c r="C688" s="374">
        <v>1500000</v>
      </c>
      <c r="D688" s="374">
        <v>1500000</v>
      </c>
    </row>
    <row r="689" spans="1:4" x14ac:dyDescent="0.15">
      <c r="A689" s="373">
        <v>22100356</v>
      </c>
      <c r="B689" s="347" t="s">
        <v>4845</v>
      </c>
      <c r="C689" s="374">
        <v>5000000</v>
      </c>
      <c r="D689" s="374">
        <v>10000000</v>
      </c>
    </row>
    <row r="690" spans="1:4" x14ac:dyDescent="0.15">
      <c r="A690" s="373">
        <v>22100357</v>
      </c>
      <c r="B690" s="347" t="s">
        <v>4846</v>
      </c>
      <c r="C690" s="374">
        <v>2000000</v>
      </c>
      <c r="D690" s="374">
        <v>2000000</v>
      </c>
    </row>
    <row r="691" spans="1:4" x14ac:dyDescent="0.15">
      <c r="A691" s="373">
        <v>22100358</v>
      </c>
      <c r="B691" s="347" t="s">
        <v>4847</v>
      </c>
      <c r="C691" s="374">
        <v>10000000</v>
      </c>
      <c r="D691" s="374">
        <v>10000000</v>
      </c>
    </row>
    <row r="692" spans="1:4" x14ac:dyDescent="0.15">
      <c r="A692" s="373">
        <v>22100359</v>
      </c>
      <c r="B692" s="347" t="s">
        <v>4848</v>
      </c>
      <c r="C692" s="374">
        <v>9000000</v>
      </c>
      <c r="D692" s="374">
        <v>8000000</v>
      </c>
    </row>
    <row r="693" spans="1:4" x14ac:dyDescent="0.15">
      <c r="A693" s="373">
        <v>22100360</v>
      </c>
      <c r="B693" s="347" t="s">
        <v>4849</v>
      </c>
      <c r="C693" s="374">
        <v>1000000</v>
      </c>
      <c r="D693" s="374">
        <v>2000000</v>
      </c>
    </row>
    <row r="694" spans="1:4" x14ac:dyDescent="0.15">
      <c r="A694" s="373">
        <v>22100361</v>
      </c>
      <c r="B694" s="347" t="s">
        <v>4850</v>
      </c>
      <c r="C694" s="374">
        <v>7428300</v>
      </c>
      <c r="D694" s="374">
        <v>10000000</v>
      </c>
    </row>
    <row r="695" spans="1:4" x14ac:dyDescent="0.15">
      <c r="A695" s="373">
        <v>22100362</v>
      </c>
      <c r="B695" s="347" t="s">
        <v>4851</v>
      </c>
      <c r="C695" s="374">
        <v>2000000</v>
      </c>
      <c r="D695" s="374">
        <v>4500000</v>
      </c>
    </row>
    <row r="696" spans="1:4" x14ac:dyDescent="0.15">
      <c r="A696" s="373">
        <v>22100363</v>
      </c>
      <c r="B696" s="347" t="s">
        <v>4797</v>
      </c>
      <c r="C696" s="348">
        <v>0</v>
      </c>
      <c r="D696" s="374">
        <v>50000000</v>
      </c>
    </row>
    <row r="697" spans="1:4" x14ac:dyDescent="0.15">
      <c r="A697" s="373">
        <v>22100364</v>
      </c>
      <c r="B697" s="347" t="s">
        <v>4852</v>
      </c>
      <c r="C697" s="374">
        <v>8000000</v>
      </c>
      <c r="D697" s="374">
        <v>7000000</v>
      </c>
    </row>
    <row r="698" spans="1:4" x14ac:dyDescent="0.15">
      <c r="A698" s="373">
        <v>22100365</v>
      </c>
      <c r="B698" s="347" t="s">
        <v>4853</v>
      </c>
      <c r="C698" s="374">
        <v>2000000</v>
      </c>
      <c r="D698" s="374">
        <v>3000000</v>
      </c>
    </row>
    <row r="699" spans="1:4" x14ac:dyDescent="0.15">
      <c r="A699" s="373">
        <v>22100366</v>
      </c>
      <c r="B699" s="347" t="s">
        <v>4854</v>
      </c>
      <c r="C699" s="374">
        <v>6500000</v>
      </c>
      <c r="D699" s="374">
        <v>5000000</v>
      </c>
    </row>
    <row r="700" spans="1:4" x14ac:dyDescent="0.15">
      <c r="A700" s="373">
        <v>22100367</v>
      </c>
      <c r="B700" s="347" t="s">
        <v>4855</v>
      </c>
      <c r="C700" s="374">
        <v>48000000</v>
      </c>
      <c r="D700" s="374">
        <v>60000000</v>
      </c>
    </row>
    <row r="701" spans="1:4" x14ac:dyDescent="0.15">
      <c r="A701" s="373">
        <v>22100368</v>
      </c>
      <c r="B701" s="347" t="s">
        <v>6651</v>
      </c>
      <c r="C701" s="348">
        <v>0</v>
      </c>
      <c r="D701" s="348">
        <v>0</v>
      </c>
    </row>
    <row r="702" spans="1:4" x14ac:dyDescent="0.15">
      <c r="A702" s="373">
        <v>22100369</v>
      </c>
      <c r="B702" s="347" t="s">
        <v>4856</v>
      </c>
      <c r="C702" s="374">
        <v>4000000</v>
      </c>
      <c r="D702" s="374">
        <v>1000000</v>
      </c>
    </row>
    <row r="703" spans="1:4" x14ac:dyDescent="0.15">
      <c r="A703" s="373">
        <v>22100370</v>
      </c>
      <c r="B703" s="347" t="s">
        <v>4857</v>
      </c>
      <c r="C703" s="374">
        <v>4000000</v>
      </c>
      <c r="D703" s="374">
        <v>3000000</v>
      </c>
    </row>
    <row r="704" spans="1:4" x14ac:dyDescent="0.15">
      <c r="A704" s="373">
        <v>22100371</v>
      </c>
      <c r="B704" s="347" t="s">
        <v>6652</v>
      </c>
      <c r="C704" s="348">
        <v>0</v>
      </c>
      <c r="D704" s="348">
        <v>0</v>
      </c>
    </row>
    <row r="705" spans="1:4" x14ac:dyDescent="0.15">
      <c r="A705" s="373">
        <v>22100372</v>
      </c>
      <c r="B705" s="347" t="s">
        <v>4858</v>
      </c>
      <c r="C705" s="374">
        <v>4000000</v>
      </c>
      <c r="D705" s="374">
        <v>2500000</v>
      </c>
    </row>
    <row r="706" spans="1:4" x14ac:dyDescent="0.15">
      <c r="A706" s="373">
        <v>22100373</v>
      </c>
      <c r="B706" s="347" t="s">
        <v>4859</v>
      </c>
      <c r="C706" s="374">
        <v>1000000</v>
      </c>
      <c r="D706" s="374">
        <v>2000000</v>
      </c>
    </row>
    <row r="707" spans="1:4" x14ac:dyDescent="0.15">
      <c r="A707" s="373">
        <v>22100374</v>
      </c>
      <c r="B707" s="347" t="s">
        <v>4860</v>
      </c>
      <c r="C707" s="348">
        <v>0</v>
      </c>
      <c r="D707" s="348">
        <v>0</v>
      </c>
    </row>
    <row r="708" spans="1:4" x14ac:dyDescent="0.15">
      <c r="A708" s="373">
        <v>22100375</v>
      </c>
      <c r="B708" s="347" t="s">
        <v>4861</v>
      </c>
      <c r="C708" s="348">
        <v>0</v>
      </c>
      <c r="D708" s="348">
        <v>0</v>
      </c>
    </row>
    <row r="709" spans="1:4" x14ac:dyDescent="0.15">
      <c r="A709" s="373">
        <v>22100376</v>
      </c>
      <c r="B709" s="347" t="s">
        <v>4862</v>
      </c>
      <c r="C709" s="374">
        <v>80000000</v>
      </c>
      <c r="D709" s="374">
        <v>100000000</v>
      </c>
    </row>
    <row r="710" spans="1:4" x14ac:dyDescent="0.15">
      <c r="A710" s="373">
        <v>22100377</v>
      </c>
      <c r="B710" s="347" t="s">
        <v>4863</v>
      </c>
      <c r="C710" s="374">
        <v>408000000</v>
      </c>
      <c r="D710" s="374">
        <v>300000000</v>
      </c>
    </row>
    <row r="711" spans="1:4" x14ac:dyDescent="0.15">
      <c r="A711" s="373">
        <v>22100378</v>
      </c>
      <c r="B711" s="347" t="s">
        <v>4864</v>
      </c>
      <c r="C711" s="374">
        <v>200000000</v>
      </c>
      <c r="D711" s="374">
        <v>100000000</v>
      </c>
    </row>
    <row r="712" spans="1:4" x14ac:dyDescent="0.15">
      <c r="A712" s="373">
        <v>22100379</v>
      </c>
      <c r="B712" s="347" t="s">
        <v>4865</v>
      </c>
      <c r="C712" s="374">
        <v>115000000</v>
      </c>
      <c r="D712" s="374">
        <v>80000000</v>
      </c>
    </row>
    <row r="713" spans="1:4" x14ac:dyDescent="0.15">
      <c r="A713" s="373">
        <v>22100380</v>
      </c>
      <c r="B713" s="347" t="s">
        <v>4866</v>
      </c>
      <c r="C713" s="374">
        <v>150000000</v>
      </c>
      <c r="D713" s="374">
        <v>140000000</v>
      </c>
    </row>
    <row r="714" spans="1:4" x14ac:dyDescent="0.15">
      <c r="A714" s="373">
        <v>22100381</v>
      </c>
      <c r="B714" s="347" t="s">
        <v>4867</v>
      </c>
      <c r="C714" s="374">
        <v>2500000000</v>
      </c>
      <c r="D714" s="374">
        <v>2500000000</v>
      </c>
    </row>
    <row r="715" spans="1:4" x14ac:dyDescent="0.15">
      <c r="A715" s="373">
        <v>22100382</v>
      </c>
      <c r="B715" s="347" t="s">
        <v>4868</v>
      </c>
      <c r="C715" s="374">
        <v>5000000</v>
      </c>
      <c r="D715" s="374">
        <v>4000000</v>
      </c>
    </row>
    <row r="716" spans="1:4" x14ac:dyDescent="0.15">
      <c r="A716" s="373">
        <v>22100383</v>
      </c>
      <c r="B716" s="347" t="s">
        <v>4869</v>
      </c>
      <c r="C716" s="374">
        <v>15000000</v>
      </c>
      <c r="D716" s="374">
        <v>10000000</v>
      </c>
    </row>
    <row r="717" spans="1:4" x14ac:dyDescent="0.15">
      <c r="A717" s="373">
        <v>22100384</v>
      </c>
      <c r="B717" s="347" t="s">
        <v>4870</v>
      </c>
      <c r="C717" s="374">
        <v>15000000</v>
      </c>
      <c r="D717" s="374">
        <v>14000000</v>
      </c>
    </row>
    <row r="718" spans="1:4" x14ac:dyDescent="0.15">
      <c r="A718" s="373">
        <v>22100385</v>
      </c>
      <c r="B718" s="347" t="s">
        <v>4871</v>
      </c>
      <c r="C718" s="374">
        <v>10000000</v>
      </c>
      <c r="D718" s="348">
        <v>0</v>
      </c>
    </row>
    <row r="719" spans="1:4" x14ac:dyDescent="0.15">
      <c r="A719" s="373">
        <v>22100386</v>
      </c>
      <c r="B719" s="347" t="s">
        <v>4872</v>
      </c>
      <c r="C719" s="374">
        <v>5000000</v>
      </c>
      <c r="D719" s="374">
        <v>5000000</v>
      </c>
    </row>
    <row r="720" spans="1:4" x14ac:dyDescent="0.15">
      <c r="A720" s="373">
        <v>22100387</v>
      </c>
      <c r="B720" s="347" t="s">
        <v>4873</v>
      </c>
      <c r="C720" s="374">
        <v>24000000</v>
      </c>
      <c r="D720" s="374">
        <v>14500000</v>
      </c>
    </row>
    <row r="721" spans="1:4" x14ac:dyDescent="0.15">
      <c r="A721" s="373">
        <v>22100388</v>
      </c>
      <c r="B721" s="347" t="s">
        <v>4874</v>
      </c>
      <c r="C721" s="374">
        <v>5000000</v>
      </c>
      <c r="D721" s="374">
        <v>5000000</v>
      </c>
    </row>
    <row r="722" spans="1:4" x14ac:dyDescent="0.15">
      <c r="A722" s="373">
        <v>22100389</v>
      </c>
      <c r="B722" s="347" t="s">
        <v>4875</v>
      </c>
      <c r="C722" s="374">
        <v>12500000</v>
      </c>
      <c r="D722" s="374">
        <v>5500000</v>
      </c>
    </row>
    <row r="723" spans="1:4" x14ac:dyDescent="0.15">
      <c r="A723" s="373">
        <v>22100390</v>
      </c>
      <c r="B723" s="347" t="s">
        <v>4876</v>
      </c>
      <c r="C723" s="374">
        <v>20000000</v>
      </c>
      <c r="D723" s="374">
        <v>8000000</v>
      </c>
    </row>
    <row r="724" spans="1:4" x14ac:dyDescent="0.15">
      <c r="A724" s="373">
        <v>22100391</v>
      </c>
      <c r="B724" s="347" t="s">
        <v>6653</v>
      </c>
      <c r="C724" s="348">
        <v>0</v>
      </c>
      <c r="D724" s="348">
        <v>0</v>
      </c>
    </row>
    <row r="725" spans="1:4" x14ac:dyDescent="0.15">
      <c r="A725" s="373">
        <v>22100392</v>
      </c>
      <c r="B725" s="347" t="s">
        <v>4877</v>
      </c>
      <c r="C725" s="374">
        <v>5000000</v>
      </c>
      <c r="D725" s="348">
        <v>0</v>
      </c>
    </row>
    <row r="726" spans="1:4" x14ac:dyDescent="0.15">
      <c r="A726" s="373">
        <v>22100393</v>
      </c>
      <c r="B726" s="347" t="s">
        <v>4878</v>
      </c>
      <c r="C726" s="374">
        <v>55000000</v>
      </c>
      <c r="D726" s="374">
        <v>50000000</v>
      </c>
    </row>
    <row r="727" spans="1:4" x14ac:dyDescent="0.15">
      <c r="A727" s="373">
        <v>22100394</v>
      </c>
      <c r="B727" s="347" t="s">
        <v>4879</v>
      </c>
      <c r="C727" s="374">
        <v>1000000</v>
      </c>
      <c r="D727" s="374">
        <v>1000000</v>
      </c>
    </row>
    <row r="728" spans="1:4" x14ac:dyDescent="0.15">
      <c r="A728" s="373">
        <v>22100395</v>
      </c>
      <c r="B728" s="347" t="s">
        <v>4880</v>
      </c>
      <c r="C728" s="374">
        <v>1000000</v>
      </c>
      <c r="D728" s="374">
        <v>10000000</v>
      </c>
    </row>
    <row r="729" spans="1:4" x14ac:dyDescent="0.15">
      <c r="A729" s="373">
        <v>22100396</v>
      </c>
      <c r="B729" s="347" t="s">
        <v>4881</v>
      </c>
      <c r="C729" s="374">
        <v>3000000</v>
      </c>
      <c r="D729" s="348">
        <v>0</v>
      </c>
    </row>
    <row r="730" spans="1:4" x14ac:dyDescent="0.15">
      <c r="A730" s="373">
        <v>22100397</v>
      </c>
      <c r="B730" s="347" t="s">
        <v>4882</v>
      </c>
      <c r="C730" s="374">
        <v>10000000</v>
      </c>
      <c r="D730" s="374">
        <v>10000000</v>
      </c>
    </row>
    <row r="731" spans="1:4" x14ac:dyDescent="0.15">
      <c r="A731" s="373">
        <v>22100398</v>
      </c>
      <c r="B731" s="347" t="s">
        <v>4883</v>
      </c>
      <c r="C731" s="374">
        <v>35000000</v>
      </c>
      <c r="D731" s="374">
        <v>25000000</v>
      </c>
    </row>
    <row r="732" spans="1:4" x14ac:dyDescent="0.15">
      <c r="A732" s="373">
        <v>22100399</v>
      </c>
      <c r="B732" s="347" t="s">
        <v>4725</v>
      </c>
      <c r="C732" s="374">
        <v>8500000</v>
      </c>
      <c r="D732" s="374">
        <v>13500000</v>
      </c>
    </row>
    <row r="733" spans="1:4" x14ac:dyDescent="0.15">
      <c r="A733" s="371">
        <v>221004</v>
      </c>
      <c r="B733" s="372" t="s">
        <v>6654</v>
      </c>
      <c r="C733" s="370">
        <v>1325371541</v>
      </c>
      <c r="D733" s="370">
        <v>1436840000</v>
      </c>
    </row>
    <row r="734" spans="1:4" x14ac:dyDescent="0.15">
      <c r="A734" s="373">
        <v>22100401</v>
      </c>
      <c r="B734" s="347" t="s">
        <v>4884</v>
      </c>
      <c r="C734" s="374">
        <v>2000000</v>
      </c>
      <c r="D734" s="374">
        <v>2000000</v>
      </c>
    </row>
    <row r="735" spans="1:4" x14ac:dyDescent="0.15">
      <c r="A735" s="373">
        <v>22100402</v>
      </c>
      <c r="B735" s="347" t="s">
        <v>4892</v>
      </c>
      <c r="C735" s="374">
        <v>8000000</v>
      </c>
      <c r="D735" s="374">
        <v>10000000</v>
      </c>
    </row>
    <row r="736" spans="1:4" x14ac:dyDescent="0.15">
      <c r="A736" s="373">
        <v>22100403</v>
      </c>
      <c r="B736" s="347" t="s">
        <v>4893</v>
      </c>
      <c r="C736" s="374">
        <v>6000000</v>
      </c>
      <c r="D736" s="374">
        <v>6000000</v>
      </c>
    </row>
    <row r="737" spans="1:4" x14ac:dyDescent="0.15">
      <c r="A737" s="373">
        <v>22100404</v>
      </c>
      <c r="B737" s="347" t="s">
        <v>4894</v>
      </c>
      <c r="C737" s="374">
        <v>27000000</v>
      </c>
      <c r="D737" s="374">
        <v>36000000</v>
      </c>
    </row>
    <row r="738" spans="1:4" x14ac:dyDescent="0.15">
      <c r="A738" s="373">
        <v>22100405</v>
      </c>
      <c r="B738" s="347" t="s">
        <v>4895</v>
      </c>
      <c r="C738" s="374">
        <v>7000000</v>
      </c>
      <c r="D738" s="374">
        <v>8500000</v>
      </c>
    </row>
    <row r="739" spans="1:4" x14ac:dyDescent="0.15">
      <c r="A739" s="373">
        <v>22100406</v>
      </c>
      <c r="B739" s="347" t="s">
        <v>4896</v>
      </c>
      <c r="C739" s="374">
        <v>3000000</v>
      </c>
      <c r="D739" s="374">
        <v>10000000</v>
      </c>
    </row>
    <row r="740" spans="1:4" x14ac:dyDescent="0.15">
      <c r="A740" s="373">
        <v>22100407</v>
      </c>
      <c r="B740" s="347" t="s">
        <v>4897</v>
      </c>
      <c r="C740" s="374">
        <v>65000000</v>
      </c>
      <c r="D740" s="374">
        <v>48500000</v>
      </c>
    </row>
    <row r="741" spans="1:4" x14ac:dyDescent="0.15">
      <c r="A741" s="373">
        <v>22100408</v>
      </c>
      <c r="B741" s="347" t="s">
        <v>4832</v>
      </c>
      <c r="C741" s="374">
        <v>7500000</v>
      </c>
      <c r="D741" s="374">
        <v>13500000</v>
      </c>
    </row>
    <row r="742" spans="1:4" x14ac:dyDescent="0.15">
      <c r="A742" s="373">
        <v>22100409</v>
      </c>
      <c r="B742" s="347" t="s">
        <v>4898</v>
      </c>
      <c r="C742" s="348">
        <v>0</v>
      </c>
      <c r="D742" s="348">
        <v>0</v>
      </c>
    </row>
    <row r="743" spans="1:4" x14ac:dyDescent="0.15">
      <c r="A743" s="373">
        <v>22100410</v>
      </c>
      <c r="B743" s="347" t="s">
        <v>4885</v>
      </c>
      <c r="C743" s="374">
        <v>12780000</v>
      </c>
      <c r="D743" s="348">
        <v>0</v>
      </c>
    </row>
    <row r="744" spans="1:4" x14ac:dyDescent="0.15">
      <c r="A744" s="373">
        <v>22100411</v>
      </c>
      <c r="B744" s="347" t="s">
        <v>4899</v>
      </c>
      <c r="C744" s="348">
        <v>0</v>
      </c>
      <c r="D744" s="348">
        <v>0</v>
      </c>
    </row>
    <row r="745" spans="1:4" x14ac:dyDescent="0.15">
      <c r="A745" s="373">
        <v>22100412</v>
      </c>
      <c r="B745" s="347" t="s">
        <v>4900</v>
      </c>
      <c r="C745" s="348">
        <v>0</v>
      </c>
      <c r="D745" s="348">
        <v>0</v>
      </c>
    </row>
    <row r="746" spans="1:4" x14ac:dyDescent="0.15">
      <c r="A746" s="373">
        <v>22100413</v>
      </c>
      <c r="B746" s="347" t="s">
        <v>4901</v>
      </c>
      <c r="C746" s="348">
        <v>0</v>
      </c>
      <c r="D746" s="348">
        <v>0</v>
      </c>
    </row>
    <row r="747" spans="1:4" x14ac:dyDescent="0.15">
      <c r="A747" s="373">
        <v>22100414</v>
      </c>
      <c r="B747" s="347" t="s">
        <v>4902</v>
      </c>
      <c r="C747" s="348">
        <v>0</v>
      </c>
      <c r="D747" s="348">
        <v>0</v>
      </c>
    </row>
    <row r="748" spans="1:4" x14ac:dyDescent="0.15">
      <c r="A748" s="373">
        <v>22100415</v>
      </c>
      <c r="B748" s="347" t="s">
        <v>4903</v>
      </c>
      <c r="C748" s="348">
        <v>0</v>
      </c>
      <c r="D748" s="348">
        <v>0</v>
      </c>
    </row>
    <row r="749" spans="1:4" x14ac:dyDescent="0.15">
      <c r="A749" s="373">
        <v>22100416</v>
      </c>
      <c r="B749" s="347" t="s">
        <v>4904</v>
      </c>
      <c r="C749" s="348">
        <v>0</v>
      </c>
      <c r="D749" s="348">
        <v>0</v>
      </c>
    </row>
    <row r="750" spans="1:4" x14ac:dyDescent="0.15">
      <c r="A750" s="373">
        <v>22100417</v>
      </c>
      <c r="B750" s="347" t="s">
        <v>4905</v>
      </c>
      <c r="C750" s="374">
        <v>1500000</v>
      </c>
      <c r="D750" s="374">
        <v>1500000</v>
      </c>
    </row>
    <row r="751" spans="1:4" ht="18" x14ac:dyDescent="0.15">
      <c r="A751" s="373">
        <v>22100418</v>
      </c>
      <c r="B751" s="347" t="s">
        <v>4906</v>
      </c>
      <c r="C751" s="374">
        <v>350000000</v>
      </c>
      <c r="D751" s="374">
        <v>375000000</v>
      </c>
    </row>
    <row r="752" spans="1:4" x14ac:dyDescent="0.15">
      <c r="A752" s="373">
        <v>22100419</v>
      </c>
      <c r="B752" s="347" t="s">
        <v>4907</v>
      </c>
      <c r="C752" s="374">
        <v>3000000</v>
      </c>
      <c r="D752" s="374">
        <v>2700000</v>
      </c>
    </row>
    <row r="753" spans="1:4" x14ac:dyDescent="0.15">
      <c r="A753" s="373">
        <v>22100420</v>
      </c>
      <c r="B753" s="347" t="s">
        <v>4908</v>
      </c>
      <c r="C753" s="374">
        <v>140000000</v>
      </c>
      <c r="D753" s="374">
        <v>118000000</v>
      </c>
    </row>
    <row r="754" spans="1:4" x14ac:dyDescent="0.15">
      <c r="A754" s="373">
        <v>22100421</v>
      </c>
      <c r="B754" s="347" t="s">
        <v>4909</v>
      </c>
      <c r="C754" s="348">
        <v>0</v>
      </c>
      <c r="D754" s="374">
        <v>1000000</v>
      </c>
    </row>
    <row r="755" spans="1:4" x14ac:dyDescent="0.15">
      <c r="A755" s="373">
        <v>22100422</v>
      </c>
      <c r="B755" s="347" t="s">
        <v>4910</v>
      </c>
      <c r="C755" s="374">
        <v>11000000</v>
      </c>
      <c r="D755" s="374">
        <v>32000000</v>
      </c>
    </row>
    <row r="756" spans="1:4" x14ac:dyDescent="0.15">
      <c r="A756" s="373">
        <v>22100423</v>
      </c>
      <c r="B756" s="347" t="s">
        <v>4911</v>
      </c>
      <c r="C756" s="374">
        <v>3000000</v>
      </c>
      <c r="D756" s="374">
        <v>3000000</v>
      </c>
    </row>
    <row r="757" spans="1:4" x14ac:dyDescent="0.15">
      <c r="A757" s="373">
        <v>22100424</v>
      </c>
      <c r="B757" s="347" t="s">
        <v>4912</v>
      </c>
      <c r="C757" s="374">
        <v>5000000</v>
      </c>
      <c r="D757" s="374">
        <v>4000000</v>
      </c>
    </row>
    <row r="758" spans="1:4" x14ac:dyDescent="0.15">
      <c r="A758" s="373">
        <v>22100425</v>
      </c>
      <c r="B758" s="347" t="s">
        <v>6655</v>
      </c>
      <c r="C758" s="348">
        <v>0</v>
      </c>
      <c r="D758" s="348">
        <v>0</v>
      </c>
    </row>
    <row r="759" spans="1:4" x14ac:dyDescent="0.15">
      <c r="A759" s="373">
        <v>22100426</v>
      </c>
      <c r="B759" s="347" t="s">
        <v>4913</v>
      </c>
      <c r="C759" s="374">
        <v>1000000</v>
      </c>
      <c r="D759" s="374">
        <v>1000000</v>
      </c>
    </row>
    <row r="760" spans="1:4" x14ac:dyDescent="0.15">
      <c r="A760" s="373">
        <v>22100427</v>
      </c>
      <c r="B760" s="347" t="s">
        <v>4914</v>
      </c>
      <c r="C760" s="374">
        <v>25000000</v>
      </c>
      <c r="D760" s="374">
        <v>25000000</v>
      </c>
    </row>
    <row r="761" spans="1:4" x14ac:dyDescent="0.15">
      <c r="A761" s="373">
        <v>22100428</v>
      </c>
      <c r="B761" s="347" t="s">
        <v>4915</v>
      </c>
      <c r="C761" s="374">
        <v>2000000</v>
      </c>
      <c r="D761" s="374">
        <v>4000000</v>
      </c>
    </row>
    <row r="762" spans="1:4" x14ac:dyDescent="0.15">
      <c r="A762" s="373">
        <v>22100429</v>
      </c>
      <c r="B762" s="347" t="s">
        <v>4916</v>
      </c>
      <c r="C762" s="374">
        <v>3000000</v>
      </c>
      <c r="D762" s="374">
        <v>7000000</v>
      </c>
    </row>
    <row r="763" spans="1:4" x14ac:dyDescent="0.15">
      <c r="A763" s="373">
        <v>22100430</v>
      </c>
      <c r="B763" s="347" t="s">
        <v>4917</v>
      </c>
      <c r="C763" s="348">
        <v>0</v>
      </c>
      <c r="D763" s="348">
        <v>0</v>
      </c>
    </row>
    <row r="764" spans="1:4" x14ac:dyDescent="0.15">
      <c r="A764" s="373">
        <v>22100431</v>
      </c>
      <c r="B764" s="347" t="s">
        <v>6656</v>
      </c>
      <c r="C764" s="348">
        <v>0</v>
      </c>
      <c r="D764" s="348">
        <v>0</v>
      </c>
    </row>
    <row r="765" spans="1:4" x14ac:dyDescent="0.15">
      <c r="A765" s="373">
        <v>22100432</v>
      </c>
      <c r="B765" s="347" t="s">
        <v>4918</v>
      </c>
      <c r="C765" s="374">
        <v>2000000</v>
      </c>
      <c r="D765" s="374">
        <v>1000000</v>
      </c>
    </row>
    <row r="766" spans="1:4" x14ac:dyDescent="0.15">
      <c r="A766" s="373">
        <v>22100433</v>
      </c>
      <c r="B766" s="347" t="s">
        <v>4919</v>
      </c>
      <c r="C766" s="374">
        <v>2000000</v>
      </c>
      <c r="D766" s="374">
        <v>1000000</v>
      </c>
    </row>
    <row r="767" spans="1:4" x14ac:dyDescent="0.15">
      <c r="A767" s="373">
        <v>22100434</v>
      </c>
      <c r="B767" s="347" t="s">
        <v>4920</v>
      </c>
      <c r="C767" s="374">
        <v>8000000</v>
      </c>
      <c r="D767" s="374">
        <v>8000000</v>
      </c>
    </row>
    <row r="768" spans="1:4" x14ac:dyDescent="0.15">
      <c r="A768" s="373">
        <v>22100435</v>
      </c>
      <c r="B768" s="347" t="s">
        <v>4921</v>
      </c>
      <c r="C768" s="374">
        <v>1000000</v>
      </c>
      <c r="D768" s="374">
        <v>1000000</v>
      </c>
    </row>
    <row r="769" spans="1:4" x14ac:dyDescent="0.15">
      <c r="A769" s="373">
        <v>22100436</v>
      </c>
      <c r="B769" s="347" t="s">
        <v>4922</v>
      </c>
      <c r="C769" s="374">
        <v>3000000</v>
      </c>
      <c r="D769" s="374">
        <v>3000000</v>
      </c>
    </row>
    <row r="770" spans="1:4" x14ac:dyDescent="0.15">
      <c r="A770" s="373">
        <v>22100437</v>
      </c>
      <c r="B770" s="347" t="s">
        <v>4923</v>
      </c>
      <c r="C770" s="374">
        <v>2000000</v>
      </c>
      <c r="D770" s="374">
        <v>3000000</v>
      </c>
    </row>
    <row r="771" spans="1:4" x14ac:dyDescent="0.15">
      <c r="A771" s="373">
        <v>22100438</v>
      </c>
      <c r="B771" s="347" t="s">
        <v>4924</v>
      </c>
      <c r="C771" s="374">
        <v>1000000</v>
      </c>
      <c r="D771" s="374">
        <v>1000000</v>
      </c>
    </row>
    <row r="772" spans="1:4" x14ac:dyDescent="0.15">
      <c r="A772" s="373">
        <v>22100439</v>
      </c>
      <c r="B772" s="347" t="s">
        <v>6657</v>
      </c>
      <c r="C772" s="348">
        <v>0</v>
      </c>
      <c r="D772" s="348">
        <v>0</v>
      </c>
    </row>
    <row r="773" spans="1:4" x14ac:dyDescent="0.15">
      <c r="A773" s="373">
        <v>22100440</v>
      </c>
      <c r="B773" s="347" t="s">
        <v>4925</v>
      </c>
      <c r="C773" s="374">
        <v>1000000</v>
      </c>
      <c r="D773" s="374">
        <v>1000000</v>
      </c>
    </row>
    <row r="774" spans="1:4" x14ac:dyDescent="0.15">
      <c r="A774" s="373">
        <v>22100441</v>
      </c>
      <c r="B774" s="347" t="s">
        <v>6658</v>
      </c>
      <c r="C774" s="348">
        <v>0</v>
      </c>
      <c r="D774" s="348">
        <v>0</v>
      </c>
    </row>
    <row r="775" spans="1:4" x14ac:dyDescent="0.15">
      <c r="A775" s="373">
        <v>22100442</v>
      </c>
      <c r="B775" s="347" t="s">
        <v>4926</v>
      </c>
      <c r="C775" s="374">
        <v>500000</v>
      </c>
      <c r="D775" s="374">
        <v>1000000</v>
      </c>
    </row>
    <row r="776" spans="1:4" x14ac:dyDescent="0.15">
      <c r="A776" s="373">
        <v>22100443</v>
      </c>
      <c r="B776" s="347" t="s">
        <v>4927</v>
      </c>
      <c r="C776" s="374">
        <v>3500000</v>
      </c>
      <c r="D776" s="374">
        <v>3500000</v>
      </c>
    </row>
    <row r="777" spans="1:4" x14ac:dyDescent="0.15">
      <c r="A777" s="373">
        <v>22100444</v>
      </c>
      <c r="B777" s="347" t="s">
        <v>4928</v>
      </c>
      <c r="C777" s="374">
        <v>3000000</v>
      </c>
      <c r="D777" s="374">
        <v>4500000</v>
      </c>
    </row>
    <row r="778" spans="1:4" x14ac:dyDescent="0.15">
      <c r="A778" s="373">
        <v>22100445</v>
      </c>
      <c r="B778" s="347" t="s">
        <v>4929</v>
      </c>
      <c r="C778" s="374">
        <v>8000000</v>
      </c>
      <c r="D778" s="374">
        <v>3000000</v>
      </c>
    </row>
    <row r="779" spans="1:4" x14ac:dyDescent="0.15">
      <c r="A779" s="373">
        <v>22100446</v>
      </c>
      <c r="B779" s="347" t="s">
        <v>4930</v>
      </c>
      <c r="C779" s="374">
        <v>8000000</v>
      </c>
      <c r="D779" s="374">
        <v>8000000</v>
      </c>
    </row>
    <row r="780" spans="1:4" x14ac:dyDescent="0.15">
      <c r="A780" s="373">
        <v>22100447</v>
      </c>
      <c r="B780" s="347" t="s">
        <v>4931</v>
      </c>
      <c r="C780" s="374">
        <v>5000000</v>
      </c>
      <c r="D780" s="348">
        <v>0</v>
      </c>
    </row>
    <row r="781" spans="1:4" x14ac:dyDescent="0.15">
      <c r="A781" s="373">
        <v>22100448</v>
      </c>
      <c r="B781" s="347" t="s">
        <v>6659</v>
      </c>
      <c r="C781" s="348">
        <v>0</v>
      </c>
      <c r="D781" s="348">
        <v>0</v>
      </c>
    </row>
    <row r="782" spans="1:4" x14ac:dyDescent="0.15">
      <c r="A782" s="373">
        <v>22100449</v>
      </c>
      <c r="B782" s="347" t="s">
        <v>4932</v>
      </c>
      <c r="C782" s="374">
        <v>2000000</v>
      </c>
      <c r="D782" s="374">
        <v>2000000</v>
      </c>
    </row>
    <row r="783" spans="1:4" x14ac:dyDescent="0.15">
      <c r="A783" s="373">
        <v>22100450</v>
      </c>
      <c r="B783" s="347" t="s">
        <v>4933</v>
      </c>
      <c r="C783" s="374">
        <v>82000000</v>
      </c>
      <c r="D783" s="374">
        <v>120000000</v>
      </c>
    </row>
    <row r="784" spans="1:4" x14ac:dyDescent="0.15">
      <c r="A784" s="373">
        <v>22100451</v>
      </c>
      <c r="B784" s="347" t="s">
        <v>4934</v>
      </c>
      <c r="C784" s="374">
        <v>5000000</v>
      </c>
      <c r="D784" s="374">
        <v>8000000</v>
      </c>
    </row>
    <row r="785" spans="1:4" x14ac:dyDescent="0.15">
      <c r="A785" s="373">
        <v>22100452</v>
      </c>
      <c r="B785" s="347" t="s">
        <v>6660</v>
      </c>
      <c r="C785" s="348">
        <v>0</v>
      </c>
      <c r="D785" s="348">
        <v>0</v>
      </c>
    </row>
    <row r="786" spans="1:4" x14ac:dyDescent="0.15">
      <c r="A786" s="373">
        <v>22100453</v>
      </c>
      <c r="B786" s="347" t="s">
        <v>4935</v>
      </c>
      <c r="C786" s="374">
        <v>22000000</v>
      </c>
      <c r="D786" s="374">
        <v>20000000</v>
      </c>
    </row>
    <row r="787" spans="1:4" x14ac:dyDescent="0.15">
      <c r="A787" s="373">
        <v>22100454</v>
      </c>
      <c r="B787" s="347" t="s">
        <v>4936</v>
      </c>
      <c r="C787" s="374">
        <v>25291541</v>
      </c>
      <c r="D787" s="374">
        <v>18000000</v>
      </c>
    </row>
    <row r="788" spans="1:4" x14ac:dyDescent="0.15">
      <c r="A788" s="373">
        <v>22100455</v>
      </c>
      <c r="B788" s="347" t="s">
        <v>4937</v>
      </c>
      <c r="C788" s="374">
        <v>5000000</v>
      </c>
      <c r="D788" s="374">
        <v>15000000</v>
      </c>
    </row>
    <row r="789" spans="1:4" x14ac:dyDescent="0.15">
      <c r="A789" s="373">
        <v>22100456</v>
      </c>
      <c r="B789" s="347" t="s">
        <v>4938</v>
      </c>
      <c r="C789" s="374">
        <v>12000000</v>
      </c>
      <c r="D789" s="374">
        <v>10000000</v>
      </c>
    </row>
    <row r="790" spans="1:4" x14ac:dyDescent="0.15">
      <c r="A790" s="373">
        <v>22100457</v>
      </c>
      <c r="B790" s="347" t="s">
        <v>4939</v>
      </c>
      <c r="C790" s="374">
        <v>30000000</v>
      </c>
      <c r="D790" s="374">
        <v>15000000</v>
      </c>
    </row>
    <row r="791" spans="1:4" x14ac:dyDescent="0.15">
      <c r="A791" s="373">
        <v>22100458</v>
      </c>
      <c r="B791" s="347" t="s">
        <v>4940</v>
      </c>
      <c r="C791" s="374">
        <v>1000000</v>
      </c>
      <c r="D791" s="374">
        <v>15000000</v>
      </c>
    </row>
    <row r="792" spans="1:4" x14ac:dyDescent="0.15">
      <c r="A792" s="373">
        <v>22100459</v>
      </c>
      <c r="B792" s="347" t="s">
        <v>4941</v>
      </c>
      <c r="C792" s="374">
        <v>10000000</v>
      </c>
      <c r="D792" s="374">
        <v>10000000</v>
      </c>
    </row>
    <row r="793" spans="1:4" x14ac:dyDescent="0.15">
      <c r="A793" s="373">
        <v>22100460</v>
      </c>
      <c r="B793" s="347" t="s">
        <v>4942</v>
      </c>
      <c r="C793" s="374">
        <v>6000000</v>
      </c>
      <c r="D793" s="374">
        <v>50000000</v>
      </c>
    </row>
    <row r="794" spans="1:4" x14ac:dyDescent="0.15">
      <c r="A794" s="373">
        <v>22100461</v>
      </c>
      <c r="B794" s="347" t="s">
        <v>4943</v>
      </c>
      <c r="C794" s="374">
        <v>2000000</v>
      </c>
      <c r="D794" s="374">
        <v>15000000</v>
      </c>
    </row>
    <row r="795" spans="1:4" x14ac:dyDescent="0.15">
      <c r="A795" s="373">
        <v>22100462</v>
      </c>
      <c r="B795" s="347" t="s">
        <v>6661</v>
      </c>
      <c r="C795" s="348">
        <v>0</v>
      </c>
      <c r="D795" s="348">
        <v>0</v>
      </c>
    </row>
    <row r="796" spans="1:4" x14ac:dyDescent="0.15">
      <c r="A796" s="373">
        <v>22100463</v>
      </c>
      <c r="B796" s="347" t="s">
        <v>4950</v>
      </c>
      <c r="C796" s="374">
        <v>4000000</v>
      </c>
      <c r="D796" s="374">
        <v>2000000</v>
      </c>
    </row>
    <row r="797" spans="1:4" x14ac:dyDescent="0.15">
      <c r="A797" s="373">
        <v>22100464</v>
      </c>
      <c r="B797" s="347" t="s">
        <v>4951</v>
      </c>
      <c r="C797" s="374">
        <v>1500000</v>
      </c>
      <c r="D797" s="374">
        <v>500000</v>
      </c>
    </row>
    <row r="798" spans="1:4" x14ac:dyDescent="0.15">
      <c r="A798" s="373">
        <v>22100465</v>
      </c>
      <c r="B798" s="347" t="s">
        <v>4952</v>
      </c>
      <c r="C798" s="374">
        <v>8000000</v>
      </c>
      <c r="D798" s="374">
        <v>3300000</v>
      </c>
    </row>
    <row r="799" spans="1:4" x14ac:dyDescent="0.15">
      <c r="A799" s="373">
        <v>22100466</v>
      </c>
      <c r="B799" s="347" t="s">
        <v>4953</v>
      </c>
      <c r="C799" s="374">
        <v>8500000</v>
      </c>
      <c r="D799" s="374">
        <v>5000000</v>
      </c>
    </row>
    <row r="800" spans="1:4" x14ac:dyDescent="0.15">
      <c r="A800" s="373">
        <v>22100467</v>
      </c>
      <c r="B800" s="347" t="s">
        <v>4954</v>
      </c>
      <c r="C800" s="374">
        <v>20000000</v>
      </c>
      <c r="D800" s="374">
        <v>20000000</v>
      </c>
    </row>
    <row r="801" spans="1:4" x14ac:dyDescent="0.15">
      <c r="A801" s="373">
        <v>22100468</v>
      </c>
      <c r="B801" s="347" t="s">
        <v>4955</v>
      </c>
      <c r="C801" s="374">
        <v>8000000</v>
      </c>
      <c r="D801" s="374">
        <v>8200000</v>
      </c>
    </row>
    <row r="802" spans="1:4" x14ac:dyDescent="0.15">
      <c r="A802" s="373">
        <v>22100469</v>
      </c>
      <c r="B802" s="347" t="s">
        <v>4956</v>
      </c>
      <c r="C802" s="374">
        <v>5000000</v>
      </c>
      <c r="D802" s="374">
        <v>5000000</v>
      </c>
    </row>
    <row r="803" spans="1:4" x14ac:dyDescent="0.15">
      <c r="A803" s="373">
        <v>22100470</v>
      </c>
      <c r="B803" s="347" t="s">
        <v>4958</v>
      </c>
      <c r="C803" s="374">
        <v>20000000</v>
      </c>
      <c r="D803" s="374">
        <v>15000000</v>
      </c>
    </row>
    <row r="804" spans="1:4" x14ac:dyDescent="0.15">
      <c r="A804" s="373">
        <v>22100471</v>
      </c>
      <c r="B804" s="347" t="s">
        <v>4959</v>
      </c>
      <c r="C804" s="374">
        <v>5500000</v>
      </c>
      <c r="D804" s="374">
        <v>5500000</v>
      </c>
    </row>
    <row r="805" spans="1:4" x14ac:dyDescent="0.15">
      <c r="A805" s="373">
        <v>22100472</v>
      </c>
      <c r="B805" s="347" t="s">
        <v>4960</v>
      </c>
      <c r="C805" s="374">
        <v>21000000</v>
      </c>
      <c r="D805" s="374">
        <v>23000000</v>
      </c>
    </row>
    <row r="806" spans="1:4" x14ac:dyDescent="0.15">
      <c r="A806" s="373">
        <v>22100473</v>
      </c>
      <c r="B806" s="347" t="s">
        <v>4961</v>
      </c>
      <c r="C806" s="374">
        <v>10000000</v>
      </c>
      <c r="D806" s="374">
        <v>8000000</v>
      </c>
    </row>
    <row r="807" spans="1:4" x14ac:dyDescent="0.15">
      <c r="A807" s="373">
        <v>22100474</v>
      </c>
      <c r="B807" s="347" t="s">
        <v>4962</v>
      </c>
      <c r="C807" s="374">
        <v>3000000</v>
      </c>
      <c r="D807" s="374">
        <v>3000000</v>
      </c>
    </row>
    <row r="808" spans="1:4" x14ac:dyDescent="0.15">
      <c r="A808" s="373">
        <v>22100475</v>
      </c>
      <c r="B808" s="347" t="s">
        <v>4963</v>
      </c>
      <c r="C808" s="374">
        <v>10600000</v>
      </c>
      <c r="D808" s="374">
        <v>7240000</v>
      </c>
    </row>
    <row r="809" spans="1:4" x14ac:dyDescent="0.15">
      <c r="A809" s="373">
        <v>22100476</v>
      </c>
      <c r="B809" s="347" t="s">
        <v>4970</v>
      </c>
      <c r="C809" s="374">
        <v>3500000</v>
      </c>
      <c r="D809" s="374">
        <v>4500000</v>
      </c>
    </row>
    <row r="810" spans="1:4" x14ac:dyDescent="0.15">
      <c r="A810" s="373">
        <v>22100477</v>
      </c>
      <c r="B810" s="347" t="s">
        <v>4971</v>
      </c>
      <c r="C810" s="374">
        <v>1000000</v>
      </c>
      <c r="D810" s="374">
        <v>2000000</v>
      </c>
    </row>
    <row r="811" spans="1:4" x14ac:dyDescent="0.15">
      <c r="A811" s="373">
        <v>22100478</v>
      </c>
      <c r="B811" s="347" t="s">
        <v>4746</v>
      </c>
      <c r="C811" s="374">
        <v>29500000</v>
      </c>
      <c r="D811" s="374">
        <v>65000000</v>
      </c>
    </row>
    <row r="812" spans="1:4" x14ac:dyDescent="0.15">
      <c r="A812" s="373">
        <v>22100479</v>
      </c>
      <c r="B812" s="347" t="s">
        <v>4798</v>
      </c>
      <c r="C812" s="374">
        <v>63000000</v>
      </c>
      <c r="D812" s="374">
        <v>65000000</v>
      </c>
    </row>
    <row r="813" spans="1:4" x14ac:dyDescent="0.15">
      <c r="A813" s="373">
        <v>22100480</v>
      </c>
      <c r="B813" s="347" t="s">
        <v>4972</v>
      </c>
      <c r="C813" s="374">
        <v>2500000</v>
      </c>
      <c r="D813" s="374">
        <v>3000000</v>
      </c>
    </row>
    <row r="814" spans="1:4" x14ac:dyDescent="0.15">
      <c r="A814" s="373">
        <v>22100481</v>
      </c>
      <c r="B814" s="347" t="s">
        <v>4973</v>
      </c>
      <c r="C814" s="374">
        <v>1500000</v>
      </c>
      <c r="D814" s="374">
        <v>2700000</v>
      </c>
    </row>
    <row r="815" spans="1:4" x14ac:dyDescent="0.15">
      <c r="A815" s="373">
        <v>22100482</v>
      </c>
      <c r="B815" s="347" t="s">
        <v>4974</v>
      </c>
      <c r="C815" s="374">
        <v>1000000</v>
      </c>
      <c r="D815" s="374">
        <v>2000000</v>
      </c>
    </row>
    <row r="816" spans="1:4" x14ac:dyDescent="0.15">
      <c r="A816" s="373">
        <v>22100483</v>
      </c>
      <c r="B816" s="347" t="s">
        <v>4975</v>
      </c>
      <c r="C816" s="374">
        <v>500000</v>
      </c>
      <c r="D816" s="374">
        <v>500000</v>
      </c>
    </row>
    <row r="817" spans="1:4" x14ac:dyDescent="0.15">
      <c r="A817" s="373">
        <v>22100484</v>
      </c>
      <c r="B817" s="347" t="s">
        <v>4976</v>
      </c>
      <c r="C817" s="374">
        <v>3000000</v>
      </c>
      <c r="D817" s="374">
        <v>1000000</v>
      </c>
    </row>
    <row r="818" spans="1:4" x14ac:dyDescent="0.15">
      <c r="A818" s="373">
        <v>22100485</v>
      </c>
      <c r="B818" s="347" t="s">
        <v>4977</v>
      </c>
      <c r="C818" s="374">
        <v>1500000</v>
      </c>
      <c r="D818" s="374">
        <v>1500000</v>
      </c>
    </row>
    <row r="819" spans="1:4" x14ac:dyDescent="0.15">
      <c r="A819" s="373">
        <v>22100486</v>
      </c>
      <c r="B819" s="347" t="s">
        <v>4978</v>
      </c>
      <c r="C819" s="374">
        <v>1000000</v>
      </c>
      <c r="D819" s="374">
        <v>1000000</v>
      </c>
    </row>
    <row r="820" spans="1:4" x14ac:dyDescent="0.15">
      <c r="A820" s="373">
        <v>22100487</v>
      </c>
      <c r="B820" s="347" t="s">
        <v>4979</v>
      </c>
      <c r="C820" s="374">
        <v>1000000</v>
      </c>
      <c r="D820" s="374">
        <v>1800000</v>
      </c>
    </row>
    <row r="821" spans="1:4" x14ac:dyDescent="0.15">
      <c r="A821" s="373">
        <v>22100488</v>
      </c>
      <c r="B821" s="347" t="s">
        <v>6662</v>
      </c>
      <c r="C821" s="348">
        <v>0</v>
      </c>
      <c r="D821" s="348">
        <v>0</v>
      </c>
    </row>
    <row r="822" spans="1:4" x14ac:dyDescent="0.15">
      <c r="A822" s="373">
        <v>22100489</v>
      </c>
      <c r="B822" s="347" t="s">
        <v>6663</v>
      </c>
      <c r="C822" s="348">
        <v>0</v>
      </c>
      <c r="D822" s="348">
        <v>0</v>
      </c>
    </row>
    <row r="823" spans="1:4" x14ac:dyDescent="0.15">
      <c r="A823" s="373">
        <v>22100490</v>
      </c>
      <c r="B823" s="347" t="s">
        <v>4980</v>
      </c>
      <c r="C823" s="374">
        <v>20000000</v>
      </c>
      <c r="D823" s="374">
        <v>20000000</v>
      </c>
    </row>
    <row r="824" spans="1:4" x14ac:dyDescent="0.15">
      <c r="A824" s="373">
        <v>22100491</v>
      </c>
      <c r="B824" s="347" t="s">
        <v>4981</v>
      </c>
      <c r="C824" s="374">
        <v>11000000</v>
      </c>
      <c r="D824" s="374">
        <v>7000000</v>
      </c>
    </row>
    <row r="825" spans="1:4" x14ac:dyDescent="0.15">
      <c r="A825" s="373">
        <v>22100492</v>
      </c>
      <c r="B825" s="347" t="s">
        <v>4982</v>
      </c>
      <c r="C825" s="374">
        <v>1000000</v>
      </c>
      <c r="D825" s="374">
        <v>1000000</v>
      </c>
    </row>
    <row r="826" spans="1:4" x14ac:dyDescent="0.15">
      <c r="A826" s="373">
        <v>22100493</v>
      </c>
      <c r="B826" s="347" t="s">
        <v>4983</v>
      </c>
      <c r="C826" s="374">
        <v>1200000</v>
      </c>
      <c r="D826" s="374">
        <v>3200000</v>
      </c>
    </row>
    <row r="827" spans="1:4" x14ac:dyDescent="0.15">
      <c r="A827" s="373">
        <v>22100494</v>
      </c>
      <c r="B827" s="347" t="s">
        <v>4984</v>
      </c>
      <c r="C827" s="374">
        <v>7500000</v>
      </c>
      <c r="D827" s="374">
        <v>7000000</v>
      </c>
    </row>
    <row r="828" spans="1:4" ht="18" x14ac:dyDescent="0.15">
      <c r="A828" s="373">
        <v>22100495</v>
      </c>
      <c r="B828" s="347" t="s">
        <v>4985</v>
      </c>
      <c r="C828" s="374">
        <v>102500000</v>
      </c>
      <c r="D828" s="374">
        <v>59700000</v>
      </c>
    </row>
    <row r="829" spans="1:4" x14ac:dyDescent="0.15">
      <c r="A829" s="373">
        <v>22100496</v>
      </c>
      <c r="B829" s="347" t="s">
        <v>4986</v>
      </c>
      <c r="C829" s="348">
        <v>0</v>
      </c>
      <c r="D829" s="374">
        <v>10000000</v>
      </c>
    </row>
    <row r="830" spans="1:4" ht="18" x14ac:dyDescent="0.15">
      <c r="A830" s="373">
        <v>22100497</v>
      </c>
      <c r="B830" s="347" t="s">
        <v>4987</v>
      </c>
      <c r="C830" s="374">
        <v>7000000</v>
      </c>
      <c r="D830" s="374">
        <v>19500000</v>
      </c>
    </row>
    <row r="831" spans="1:4" x14ac:dyDescent="0.15">
      <c r="A831" s="373">
        <v>22100498</v>
      </c>
      <c r="B831" s="347" t="s">
        <v>4988</v>
      </c>
      <c r="C831" s="374">
        <v>6000000</v>
      </c>
      <c r="D831" s="374">
        <v>6000000</v>
      </c>
    </row>
    <row r="832" spans="1:4" x14ac:dyDescent="0.15">
      <c r="A832" s="373">
        <v>22100499</v>
      </c>
      <c r="B832" s="347" t="s">
        <v>4989</v>
      </c>
      <c r="C832" s="374">
        <v>2000000</v>
      </c>
      <c r="D832" s="374">
        <v>2000000</v>
      </c>
    </row>
    <row r="833" spans="1:4" x14ac:dyDescent="0.15">
      <c r="A833" s="371">
        <v>221005</v>
      </c>
      <c r="B833" s="372" t="s">
        <v>6664</v>
      </c>
      <c r="C833" s="370">
        <v>796150000</v>
      </c>
      <c r="D833" s="370">
        <v>764945000</v>
      </c>
    </row>
    <row r="834" spans="1:4" x14ac:dyDescent="0.15">
      <c r="A834" s="373">
        <v>22100501</v>
      </c>
      <c r="B834" s="347" t="s">
        <v>4990</v>
      </c>
      <c r="C834" s="374">
        <v>2000000</v>
      </c>
      <c r="D834" s="374">
        <v>2000000</v>
      </c>
    </row>
    <row r="835" spans="1:4" x14ac:dyDescent="0.15">
      <c r="A835" s="373">
        <v>22100502</v>
      </c>
      <c r="B835" s="347" t="s">
        <v>4991</v>
      </c>
      <c r="C835" s="374">
        <v>2000000</v>
      </c>
      <c r="D835" s="374">
        <v>2000000</v>
      </c>
    </row>
    <row r="836" spans="1:4" x14ac:dyDescent="0.15">
      <c r="A836" s="373">
        <v>22100503</v>
      </c>
      <c r="B836" s="347" t="s">
        <v>4992</v>
      </c>
      <c r="C836" s="374">
        <v>2000000</v>
      </c>
      <c r="D836" s="374">
        <v>2000000</v>
      </c>
    </row>
    <row r="837" spans="1:4" x14ac:dyDescent="0.15">
      <c r="A837" s="373">
        <v>22100504</v>
      </c>
      <c r="B837" s="347" t="s">
        <v>4993</v>
      </c>
      <c r="C837" s="374">
        <v>500000</v>
      </c>
      <c r="D837" s="374">
        <v>500000</v>
      </c>
    </row>
    <row r="838" spans="1:4" x14ac:dyDescent="0.15">
      <c r="A838" s="373">
        <v>22100505</v>
      </c>
      <c r="B838" s="347" t="s">
        <v>4994</v>
      </c>
      <c r="C838" s="374">
        <v>3000000</v>
      </c>
      <c r="D838" s="374">
        <v>3000000</v>
      </c>
    </row>
    <row r="839" spans="1:4" x14ac:dyDescent="0.15">
      <c r="A839" s="373">
        <v>22100506</v>
      </c>
      <c r="B839" s="347" t="s">
        <v>4995</v>
      </c>
      <c r="C839" s="374">
        <v>2200000</v>
      </c>
      <c r="D839" s="374">
        <v>2200000</v>
      </c>
    </row>
    <row r="840" spans="1:4" x14ac:dyDescent="0.15">
      <c r="A840" s="373">
        <v>22100507</v>
      </c>
      <c r="B840" s="347" t="s">
        <v>4996</v>
      </c>
      <c r="C840" s="374">
        <v>2000000</v>
      </c>
      <c r="D840" s="374">
        <v>2000000</v>
      </c>
    </row>
    <row r="841" spans="1:4" x14ac:dyDescent="0.15">
      <c r="A841" s="373">
        <v>22100508</v>
      </c>
      <c r="B841" s="347" t="s">
        <v>4997</v>
      </c>
      <c r="C841" s="374">
        <v>8000000</v>
      </c>
      <c r="D841" s="374">
        <v>8000000</v>
      </c>
    </row>
    <row r="842" spans="1:4" x14ac:dyDescent="0.15">
      <c r="A842" s="373">
        <v>22100509</v>
      </c>
      <c r="B842" s="347" t="s">
        <v>4998</v>
      </c>
      <c r="C842" s="374">
        <v>3000000</v>
      </c>
      <c r="D842" s="374">
        <v>3000000</v>
      </c>
    </row>
    <row r="843" spans="1:4" x14ac:dyDescent="0.15">
      <c r="A843" s="373">
        <v>22100510</v>
      </c>
      <c r="B843" s="347" t="s">
        <v>4999</v>
      </c>
      <c r="C843" s="374">
        <v>6000000</v>
      </c>
      <c r="D843" s="374">
        <v>6000000</v>
      </c>
    </row>
    <row r="844" spans="1:4" x14ac:dyDescent="0.15">
      <c r="A844" s="373">
        <v>22100511</v>
      </c>
      <c r="B844" s="347" t="s">
        <v>5000</v>
      </c>
      <c r="C844" s="374">
        <v>12000000</v>
      </c>
      <c r="D844" s="374">
        <v>12000000</v>
      </c>
    </row>
    <row r="845" spans="1:4" x14ac:dyDescent="0.15">
      <c r="A845" s="373">
        <v>22100512</v>
      </c>
      <c r="B845" s="347" t="s">
        <v>5001</v>
      </c>
      <c r="C845" s="374">
        <v>1500000</v>
      </c>
      <c r="D845" s="374">
        <v>1500000</v>
      </c>
    </row>
    <row r="846" spans="1:4" x14ac:dyDescent="0.15">
      <c r="A846" s="373">
        <v>22100513</v>
      </c>
      <c r="B846" s="347" t="s">
        <v>6665</v>
      </c>
      <c r="C846" s="348">
        <v>0</v>
      </c>
      <c r="D846" s="348">
        <v>0</v>
      </c>
    </row>
    <row r="847" spans="1:4" x14ac:dyDescent="0.15">
      <c r="A847" s="373">
        <v>22100514</v>
      </c>
      <c r="B847" s="347" t="s">
        <v>6666</v>
      </c>
      <c r="C847" s="348">
        <v>0</v>
      </c>
      <c r="D847" s="348">
        <v>0</v>
      </c>
    </row>
    <row r="848" spans="1:4" x14ac:dyDescent="0.15">
      <c r="A848" s="373">
        <v>22100515</v>
      </c>
      <c r="B848" s="347" t="s">
        <v>6667</v>
      </c>
      <c r="C848" s="348">
        <v>0</v>
      </c>
      <c r="D848" s="348">
        <v>0</v>
      </c>
    </row>
    <row r="849" spans="1:4" x14ac:dyDescent="0.15">
      <c r="A849" s="373">
        <v>22100516</v>
      </c>
      <c r="B849" s="347" t="s">
        <v>5002</v>
      </c>
      <c r="C849" s="374">
        <v>500000</v>
      </c>
      <c r="D849" s="374">
        <v>500000</v>
      </c>
    </row>
    <row r="850" spans="1:4" x14ac:dyDescent="0.15">
      <c r="A850" s="373">
        <v>22100517</v>
      </c>
      <c r="B850" s="347" t="s">
        <v>5003</v>
      </c>
      <c r="C850" s="374">
        <v>2800000</v>
      </c>
      <c r="D850" s="374">
        <v>2800000</v>
      </c>
    </row>
    <row r="851" spans="1:4" x14ac:dyDescent="0.15">
      <c r="A851" s="373">
        <v>22100518</v>
      </c>
      <c r="B851" s="347" t="s">
        <v>5006</v>
      </c>
      <c r="C851" s="374">
        <v>5000000</v>
      </c>
      <c r="D851" s="374">
        <v>5000000</v>
      </c>
    </row>
    <row r="852" spans="1:4" x14ac:dyDescent="0.15">
      <c r="A852" s="373">
        <v>22100519</v>
      </c>
      <c r="B852" s="347" t="s">
        <v>5007</v>
      </c>
      <c r="C852" s="374">
        <v>5000000</v>
      </c>
      <c r="D852" s="374">
        <v>10000000</v>
      </c>
    </row>
    <row r="853" spans="1:4" x14ac:dyDescent="0.15">
      <c r="A853" s="373">
        <v>22100520</v>
      </c>
      <c r="B853" s="347" t="s">
        <v>5008</v>
      </c>
      <c r="C853" s="374">
        <v>10000000</v>
      </c>
      <c r="D853" s="374">
        <v>10000000</v>
      </c>
    </row>
    <row r="854" spans="1:4" x14ac:dyDescent="0.15">
      <c r="A854" s="373">
        <v>22100521</v>
      </c>
      <c r="B854" s="347" t="s">
        <v>5009</v>
      </c>
      <c r="C854" s="374">
        <v>43236000</v>
      </c>
      <c r="D854" s="374">
        <v>43236000</v>
      </c>
    </row>
    <row r="855" spans="1:4" x14ac:dyDescent="0.15">
      <c r="A855" s="373">
        <v>22100522</v>
      </c>
      <c r="B855" s="347" t="s">
        <v>6668</v>
      </c>
      <c r="C855" s="348">
        <v>0</v>
      </c>
      <c r="D855" s="348">
        <v>0</v>
      </c>
    </row>
    <row r="856" spans="1:4" x14ac:dyDescent="0.15">
      <c r="A856" s="373">
        <v>22100523</v>
      </c>
      <c r="B856" s="347" t="s">
        <v>5010</v>
      </c>
      <c r="C856" s="374">
        <v>140000000</v>
      </c>
      <c r="D856" s="374">
        <v>140000000</v>
      </c>
    </row>
    <row r="857" spans="1:4" x14ac:dyDescent="0.15">
      <c r="A857" s="373">
        <v>22100524</v>
      </c>
      <c r="B857" s="347" t="s">
        <v>5011</v>
      </c>
      <c r="C857" s="374">
        <v>60000000</v>
      </c>
      <c r="D857" s="374">
        <v>70000000</v>
      </c>
    </row>
    <row r="858" spans="1:4" x14ac:dyDescent="0.15">
      <c r="A858" s="373">
        <v>22100525</v>
      </c>
      <c r="B858" s="347" t="s">
        <v>5012</v>
      </c>
      <c r="C858" s="374">
        <v>5000000</v>
      </c>
      <c r="D858" s="374">
        <v>6000000</v>
      </c>
    </row>
    <row r="859" spans="1:4" x14ac:dyDescent="0.15">
      <c r="A859" s="373">
        <v>22100526</v>
      </c>
      <c r="B859" s="347" t="s">
        <v>5013</v>
      </c>
      <c r="C859" s="374">
        <v>5750000</v>
      </c>
      <c r="D859" s="374">
        <v>5750000</v>
      </c>
    </row>
    <row r="860" spans="1:4" x14ac:dyDescent="0.15">
      <c r="A860" s="373">
        <v>22100527</v>
      </c>
      <c r="B860" s="347" t="s">
        <v>5014</v>
      </c>
      <c r="C860" s="374">
        <v>4000000</v>
      </c>
      <c r="D860" s="374">
        <v>4000000</v>
      </c>
    </row>
    <row r="861" spans="1:4" x14ac:dyDescent="0.15">
      <c r="A861" s="373">
        <v>22100528</v>
      </c>
      <c r="B861" s="347" t="s">
        <v>5015</v>
      </c>
      <c r="C861" s="374">
        <v>40600000</v>
      </c>
      <c r="D861" s="374">
        <v>40500000</v>
      </c>
    </row>
    <row r="862" spans="1:4" x14ac:dyDescent="0.15">
      <c r="A862" s="373">
        <v>22100529</v>
      </c>
      <c r="B862" s="347" t="s">
        <v>5016</v>
      </c>
      <c r="C862" s="374">
        <v>3000000</v>
      </c>
      <c r="D862" s="374">
        <v>3000000</v>
      </c>
    </row>
    <row r="863" spans="1:4" x14ac:dyDescent="0.15">
      <c r="A863" s="373">
        <v>22100530</v>
      </c>
      <c r="B863" s="347" t="s">
        <v>5017</v>
      </c>
      <c r="C863" s="374">
        <v>3000000</v>
      </c>
      <c r="D863" s="374">
        <v>5000000</v>
      </c>
    </row>
    <row r="864" spans="1:4" x14ac:dyDescent="0.15">
      <c r="A864" s="373">
        <v>22100531</v>
      </c>
      <c r="B864" s="347" t="s">
        <v>6669</v>
      </c>
      <c r="C864" s="348">
        <v>0</v>
      </c>
      <c r="D864" s="348">
        <v>0</v>
      </c>
    </row>
    <row r="865" spans="1:4" x14ac:dyDescent="0.15">
      <c r="A865" s="373">
        <v>22100532</v>
      </c>
      <c r="B865" s="347" t="s">
        <v>5018</v>
      </c>
      <c r="C865" s="374">
        <v>7500000</v>
      </c>
      <c r="D865" s="374">
        <v>7300000</v>
      </c>
    </row>
    <row r="866" spans="1:4" x14ac:dyDescent="0.15">
      <c r="A866" s="373">
        <v>22100533</v>
      </c>
      <c r="B866" s="347" t="s">
        <v>5019</v>
      </c>
      <c r="C866" s="374">
        <v>3000000</v>
      </c>
      <c r="D866" s="374">
        <v>3000000</v>
      </c>
    </row>
    <row r="867" spans="1:4" x14ac:dyDescent="0.15">
      <c r="A867" s="373">
        <v>22100534</v>
      </c>
      <c r="B867" s="347" t="s">
        <v>5020</v>
      </c>
      <c r="C867" s="374">
        <v>1764000</v>
      </c>
      <c r="D867" s="374">
        <v>1605000</v>
      </c>
    </row>
    <row r="868" spans="1:4" x14ac:dyDescent="0.15">
      <c r="A868" s="373">
        <v>22100535</v>
      </c>
      <c r="B868" s="347" t="s">
        <v>5021</v>
      </c>
      <c r="C868" s="374">
        <v>1000000</v>
      </c>
      <c r="D868" s="374">
        <v>1000000</v>
      </c>
    </row>
    <row r="869" spans="1:4" x14ac:dyDescent="0.15">
      <c r="A869" s="373">
        <v>22100536</v>
      </c>
      <c r="B869" s="347" t="s">
        <v>6670</v>
      </c>
      <c r="C869" s="348">
        <v>0</v>
      </c>
      <c r="D869" s="348">
        <v>0</v>
      </c>
    </row>
    <row r="870" spans="1:4" x14ac:dyDescent="0.15">
      <c r="A870" s="373">
        <v>22100537</v>
      </c>
      <c r="B870" s="347" t="s">
        <v>5022</v>
      </c>
      <c r="C870" s="374">
        <v>1000000</v>
      </c>
      <c r="D870" s="374">
        <v>1000000</v>
      </c>
    </row>
    <row r="871" spans="1:4" x14ac:dyDescent="0.15">
      <c r="A871" s="373">
        <v>22100538</v>
      </c>
      <c r="B871" s="347" t="s">
        <v>5023</v>
      </c>
      <c r="C871" s="374">
        <v>6000000</v>
      </c>
      <c r="D871" s="374">
        <v>8000000</v>
      </c>
    </row>
    <row r="872" spans="1:4" x14ac:dyDescent="0.15">
      <c r="A872" s="373">
        <v>22100539</v>
      </c>
      <c r="B872" s="347" t="s">
        <v>5024</v>
      </c>
      <c r="C872" s="374">
        <v>2000000</v>
      </c>
      <c r="D872" s="374">
        <v>3000000</v>
      </c>
    </row>
    <row r="873" spans="1:4" x14ac:dyDescent="0.15">
      <c r="A873" s="373">
        <v>22100540</v>
      </c>
      <c r="B873" s="347" t="s">
        <v>5025</v>
      </c>
      <c r="C873" s="374">
        <v>1000000</v>
      </c>
      <c r="D873" s="374">
        <v>1159000</v>
      </c>
    </row>
    <row r="874" spans="1:4" x14ac:dyDescent="0.15">
      <c r="A874" s="373">
        <v>22100541</v>
      </c>
      <c r="B874" s="347" t="s">
        <v>6671</v>
      </c>
      <c r="C874" s="348">
        <v>0</v>
      </c>
      <c r="D874" s="348">
        <v>0</v>
      </c>
    </row>
    <row r="875" spans="1:4" x14ac:dyDescent="0.15">
      <c r="A875" s="373">
        <v>22100542</v>
      </c>
      <c r="B875" s="347" t="s">
        <v>6672</v>
      </c>
      <c r="C875" s="348">
        <v>0</v>
      </c>
      <c r="D875" s="348">
        <v>0</v>
      </c>
    </row>
    <row r="876" spans="1:4" x14ac:dyDescent="0.15">
      <c r="A876" s="373">
        <v>22100543</v>
      </c>
      <c r="B876" s="347" t="s">
        <v>5026</v>
      </c>
      <c r="C876" s="374">
        <v>2000000</v>
      </c>
      <c r="D876" s="374">
        <v>3000000</v>
      </c>
    </row>
    <row r="877" spans="1:4" x14ac:dyDescent="0.15">
      <c r="A877" s="373">
        <v>22100544</v>
      </c>
      <c r="B877" s="347" t="s">
        <v>5027</v>
      </c>
      <c r="C877" s="374">
        <v>11300000</v>
      </c>
      <c r="D877" s="374">
        <v>12000000</v>
      </c>
    </row>
    <row r="878" spans="1:4" x14ac:dyDescent="0.15">
      <c r="A878" s="373">
        <v>22100545</v>
      </c>
      <c r="B878" s="347" t="s">
        <v>5028</v>
      </c>
      <c r="C878" s="374">
        <v>8500000</v>
      </c>
      <c r="D878" s="374">
        <v>6500000</v>
      </c>
    </row>
    <row r="879" spans="1:4" x14ac:dyDescent="0.15">
      <c r="A879" s="373">
        <v>22100546</v>
      </c>
      <c r="B879" s="347" t="s">
        <v>6673</v>
      </c>
      <c r="C879" s="348">
        <v>0</v>
      </c>
      <c r="D879" s="348">
        <v>0</v>
      </c>
    </row>
    <row r="880" spans="1:4" x14ac:dyDescent="0.15">
      <c r="A880" s="373">
        <v>22100547</v>
      </c>
      <c r="B880" s="347" t="s">
        <v>6674</v>
      </c>
      <c r="C880" s="348">
        <v>0</v>
      </c>
      <c r="D880" s="348">
        <v>0</v>
      </c>
    </row>
    <row r="881" spans="1:4" x14ac:dyDescent="0.15">
      <c r="A881" s="373">
        <v>22100548</v>
      </c>
      <c r="B881" s="347" t="s">
        <v>6675</v>
      </c>
      <c r="C881" s="348">
        <v>0</v>
      </c>
      <c r="D881" s="348">
        <v>0</v>
      </c>
    </row>
    <row r="882" spans="1:4" x14ac:dyDescent="0.15">
      <c r="A882" s="373">
        <v>22100549</v>
      </c>
      <c r="B882" s="347" t="s">
        <v>5029</v>
      </c>
      <c r="C882" s="374">
        <v>2400000</v>
      </c>
      <c r="D882" s="374">
        <v>2400000</v>
      </c>
    </row>
    <row r="883" spans="1:4" x14ac:dyDescent="0.15">
      <c r="A883" s="373">
        <v>22100550</v>
      </c>
      <c r="B883" s="347" t="s">
        <v>5030</v>
      </c>
      <c r="C883" s="374">
        <v>21900000</v>
      </c>
      <c r="D883" s="374">
        <v>21900000</v>
      </c>
    </row>
    <row r="884" spans="1:4" x14ac:dyDescent="0.15">
      <c r="A884" s="373">
        <v>22100551</v>
      </c>
      <c r="B884" s="347" t="s">
        <v>5031</v>
      </c>
      <c r="C884" s="374">
        <v>10800000</v>
      </c>
      <c r="D884" s="374">
        <v>10800000</v>
      </c>
    </row>
    <row r="885" spans="1:4" x14ac:dyDescent="0.15">
      <c r="A885" s="373">
        <v>22100552</v>
      </c>
      <c r="B885" s="347" t="s">
        <v>5032</v>
      </c>
      <c r="C885" s="374">
        <v>3500000</v>
      </c>
      <c r="D885" s="374">
        <v>3005000</v>
      </c>
    </row>
    <row r="886" spans="1:4" x14ac:dyDescent="0.15">
      <c r="A886" s="373">
        <v>22100553</v>
      </c>
      <c r="B886" s="347" t="s">
        <v>5033</v>
      </c>
      <c r="C886" s="374">
        <v>1000000</v>
      </c>
      <c r="D886" s="374">
        <v>1000000</v>
      </c>
    </row>
    <row r="887" spans="1:4" x14ac:dyDescent="0.15">
      <c r="A887" s="373">
        <v>22100554</v>
      </c>
      <c r="B887" s="347" t="s">
        <v>5034</v>
      </c>
      <c r="C887" s="374">
        <v>6500000</v>
      </c>
      <c r="D887" s="374">
        <v>6500000</v>
      </c>
    </row>
    <row r="888" spans="1:4" x14ac:dyDescent="0.15">
      <c r="A888" s="373">
        <v>22100555</v>
      </c>
      <c r="B888" s="347" t="s">
        <v>5035</v>
      </c>
      <c r="C888" s="374">
        <v>1000000</v>
      </c>
      <c r="D888" s="374">
        <v>1000000</v>
      </c>
    </row>
    <row r="889" spans="1:4" ht="18" x14ac:dyDescent="0.15">
      <c r="A889" s="373">
        <v>22100556</v>
      </c>
      <c r="B889" s="347" t="s">
        <v>5036</v>
      </c>
      <c r="C889" s="374">
        <v>2000000</v>
      </c>
      <c r="D889" s="374">
        <v>2000000</v>
      </c>
    </row>
    <row r="890" spans="1:4" x14ac:dyDescent="0.15">
      <c r="A890" s="373">
        <v>22100557</v>
      </c>
      <c r="B890" s="347" t="s">
        <v>5038</v>
      </c>
      <c r="C890" s="374">
        <v>14000000</v>
      </c>
      <c r="D890" s="348">
        <v>0</v>
      </c>
    </row>
    <row r="891" spans="1:4" x14ac:dyDescent="0.15">
      <c r="A891" s="373">
        <v>22100558</v>
      </c>
      <c r="B891" s="347" t="s">
        <v>5039</v>
      </c>
      <c r="C891" s="374">
        <v>1600000</v>
      </c>
      <c r="D891" s="374">
        <v>1500000</v>
      </c>
    </row>
    <row r="892" spans="1:4" x14ac:dyDescent="0.15">
      <c r="A892" s="373">
        <v>22100559</v>
      </c>
      <c r="B892" s="347" t="s">
        <v>5040</v>
      </c>
      <c r="C892" s="374">
        <v>1500000</v>
      </c>
      <c r="D892" s="374">
        <v>1500000</v>
      </c>
    </row>
    <row r="893" spans="1:4" x14ac:dyDescent="0.15">
      <c r="A893" s="373">
        <v>22100560</v>
      </c>
      <c r="B893" s="347" t="s">
        <v>5041</v>
      </c>
      <c r="C893" s="374">
        <v>1000000</v>
      </c>
      <c r="D893" s="374">
        <v>1000000</v>
      </c>
    </row>
    <row r="894" spans="1:4" x14ac:dyDescent="0.15">
      <c r="A894" s="373">
        <v>22100561</v>
      </c>
      <c r="B894" s="347" t="s">
        <v>5042</v>
      </c>
      <c r="C894" s="374">
        <v>1000000</v>
      </c>
      <c r="D894" s="374">
        <v>1000000</v>
      </c>
    </row>
    <row r="895" spans="1:4" x14ac:dyDescent="0.15">
      <c r="A895" s="373">
        <v>22100562</v>
      </c>
      <c r="B895" s="347" t="s">
        <v>5043</v>
      </c>
      <c r="C895" s="374">
        <v>1000000</v>
      </c>
      <c r="D895" s="374">
        <v>1000000</v>
      </c>
    </row>
    <row r="896" spans="1:4" x14ac:dyDescent="0.15">
      <c r="A896" s="373">
        <v>22100563</v>
      </c>
      <c r="B896" s="347" t="s">
        <v>5044</v>
      </c>
      <c r="C896" s="374">
        <v>21000000</v>
      </c>
      <c r="D896" s="374">
        <v>19000000</v>
      </c>
    </row>
    <row r="897" spans="1:4" ht="18" x14ac:dyDescent="0.15">
      <c r="A897" s="373">
        <v>22100564</v>
      </c>
      <c r="B897" s="347" t="s">
        <v>5045</v>
      </c>
      <c r="C897" s="374">
        <v>1000000</v>
      </c>
      <c r="D897" s="374">
        <v>1000000</v>
      </c>
    </row>
    <row r="898" spans="1:4" x14ac:dyDescent="0.15">
      <c r="A898" s="373">
        <v>22100565</v>
      </c>
      <c r="B898" s="347" t="s">
        <v>5046</v>
      </c>
      <c r="C898" s="374">
        <v>3000000</v>
      </c>
      <c r="D898" s="374">
        <v>2100000</v>
      </c>
    </row>
    <row r="899" spans="1:4" x14ac:dyDescent="0.15">
      <c r="A899" s="373">
        <v>22100566</v>
      </c>
      <c r="B899" s="347" t="s">
        <v>6676</v>
      </c>
      <c r="C899" s="348">
        <v>0</v>
      </c>
      <c r="D899" s="348">
        <v>0</v>
      </c>
    </row>
    <row r="900" spans="1:4" x14ac:dyDescent="0.15">
      <c r="A900" s="373">
        <v>22100567</v>
      </c>
      <c r="B900" s="347" t="s">
        <v>5047</v>
      </c>
      <c r="C900" s="374">
        <v>500000</v>
      </c>
      <c r="D900" s="374">
        <v>500000</v>
      </c>
    </row>
    <row r="901" spans="1:4" x14ac:dyDescent="0.15">
      <c r="A901" s="373">
        <v>22100568</v>
      </c>
      <c r="B901" s="347" t="s">
        <v>5048</v>
      </c>
      <c r="C901" s="374">
        <v>1000000</v>
      </c>
      <c r="D901" s="374">
        <v>1000000</v>
      </c>
    </row>
    <row r="902" spans="1:4" x14ac:dyDescent="0.15">
      <c r="A902" s="373">
        <v>22100569</v>
      </c>
      <c r="B902" s="347" t="s">
        <v>5049</v>
      </c>
      <c r="C902" s="374">
        <v>400000</v>
      </c>
      <c r="D902" s="374">
        <v>400000</v>
      </c>
    </row>
    <row r="903" spans="1:4" x14ac:dyDescent="0.15">
      <c r="A903" s="373">
        <v>22100570</v>
      </c>
      <c r="B903" s="347" t="s">
        <v>5050</v>
      </c>
      <c r="C903" s="374">
        <v>20000000</v>
      </c>
      <c r="D903" s="374">
        <v>12000000</v>
      </c>
    </row>
    <row r="904" spans="1:4" x14ac:dyDescent="0.15">
      <c r="A904" s="373">
        <v>22100571</v>
      </c>
      <c r="B904" s="347" t="s">
        <v>5052</v>
      </c>
      <c r="C904" s="374">
        <v>1000000</v>
      </c>
      <c r="D904" s="374">
        <v>1000000</v>
      </c>
    </row>
    <row r="905" spans="1:4" x14ac:dyDescent="0.15">
      <c r="A905" s="373">
        <v>22100572</v>
      </c>
      <c r="B905" s="347" t="s">
        <v>6677</v>
      </c>
      <c r="C905" s="348">
        <v>0</v>
      </c>
      <c r="D905" s="348">
        <v>0</v>
      </c>
    </row>
    <row r="906" spans="1:4" x14ac:dyDescent="0.15">
      <c r="A906" s="373">
        <v>22100573</v>
      </c>
      <c r="B906" s="347" t="s">
        <v>5053</v>
      </c>
      <c r="C906" s="374">
        <v>1000000</v>
      </c>
      <c r="D906" s="374">
        <v>1000000</v>
      </c>
    </row>
    <row r="907" spans="1:4" x14ac:dyDescent="0.15">
      <c r="A907" s="373">
        <v>22100574</v>
      </c>
      <c r="B907" s="347" t="s">
        <v>6678</v>
      </c>
      <c r="C907" s="348">
        <v>0</v>
      </c>
      <c r="D907" s="348">
        <v>0</v>
      </c>
    </row>
    <row r="908" spans="1:4" x14ac:dyDescent="0.15">
      <c r="A908" s="373">
        <v>22100575</v>
      </c>
      <c r="B908" s="347" t="s">
        <v>6679</v>
      </c>
      <c r="C908" s="348">
        <v>0</v>
      </c>
      <c r="D908" s="348">
        <v>0</v>
      </c>
    </row>
    <row r="909" spans="1:4" x14ac:dyDescent="0.15">
      <c r="A909" s="373">
        <v>22100576</v>
      </c>
      <c r="B909" s="347" t="s">
        <v>5054</v>
      </c>
      <c r="C909" s="374">
        <v>3500000</v>
      </c>
      <c r="D909" s="374">
        <v>2500000</v>
      </c>
    </row>
    <row r="910" spans="1:4" x14ac:dyDescent="0.15">
      <c r="A910" s="373">
        <v>22100577</v>
      </c>
      <c r="B910" s="347" t="s">
        <v>5055</v>
      </c>
      <c r="C910" s="374">
        <v>500000</v>
      </c>
      <c r="D910" s="374">
        <v>500000</v>
      </c>
    </row>
    <row r="911" spans="1:4" x14ac:dyDescent="0.15">
      <c r="A911" s="373">
        <v>22100578</v>
      </c>
      <c r="B911" s="347" t="s">
        <v>5056</v>
      </c>
      <c r="C911" s="374">
        <v>3000000</v>
      </c>
      <c r="D911" s="374">
        <v>2000000</v>
      </c>
    </row>
    <row r="912" spans="1:4" x14ac:dyDescent="0.15">
      <c r="A912" s="373">
        <v>22100579</v>
      </c>
      <c r="B912" s="347" t="s">
        <v>5057</v>
      </c>
      <c r="C912" s="374">
        <v>4000000</v>
      </c>
      <c r="D912" s="374">
        <v>4000000</v>
      </c>
    </row>
    <row r="913" spans="1:4" x14ac:dyDescent="0.15">
      <c r="A913" s="373">
        <v>22100580</v>
      </c>
      <c r="B913" s="347" t="s">
        <v>6680</v>
      </c>
      <c r="C913" s="348">
        <v>0</v>
      </c>
      <c r="D913" s="348">
        <v>0</v>
      </c>
    </row>
    <row r="914" spans="1:4" x14ac:dyDescent="0.15">
      <c r="A914" s="373">
        <v>22100581</v>
      </c>
      <c r="B914" s="347" t="s">
        <v>5058</v>
      </c>
      <c r="C914" s="374">
        <v>1800000</v>
      </c>
      <c r="D914" s="374">
        <v>1800000</v>
      </c>
    </row>
    <row r="915" spans="1:4" x14ac:dyDescent="0.15">
      <c r="A915" s="373">
        <v>22100582</v>
      </c>
      <c r="B915" s="347" t="s">
        <v>5059</v>
      </c>
      <c r="C915" s="374">
        <v>2000000</v>
      </c>
      <c r="D915" s="374">
        <v>2000000</v>
      </c>
    </row>
    <row r="916" spans="1:4" x14ac:dyDescent="0.15">
      <c r="A916" s="373">
        <v>22100583</v>
      </c>
      <c r="B916" s="347" t="s">
        <v>6681</v>
      </c>
      <c r="C916" s="348">
        <v>0</v>
      </c>
      <c r="D916" s="348">
        <v>0</v>
      </c>
    </row>
    <row r="917" spans="1:4" x14ac:dyDescent="0.15">
      <c r="A917" s="373">
        <v>22100584</v>
      </c>
      <c r="B917" s="347" t="s">
        <v>5060</v>
      </c>
      <c r="C917" s="374">
        <v>2000000</v>
      </c>
      <c r="D917" s="374">
        <v>1850000</v>
      </c>
    </row>
    <row r="918" spans="1:4" x14ac:dyDescent="0.15">
      <c r="A918" s="373">
        <v>22100585</v>
      </c>
      <c r="B918" s="347" t="s">
        <v>6682</v>
      </c>
      <c r="C918" s="348">
        <v>0</v>
      </c>
      <c r="D918" s="348">
        <v>0</v>
      </c>
    </row>
    <row r="919" spans="1:4" x14ac:dyDescent="0.15">
      <c r="A919" s="373">
        <v>22100586</v>
      </c>
      <c r="B919" s="347" t="s">
        <v>6683</v>
      </c>
      <c r="C919" s="348">
        <v>0</v>
      </c>
      <c r="D919" s="348">
        <v>0</v>
      </c>
    </row>
    <row r="920" spans="1:4" x14ac:dyDescent="0.15">
      <c r="A920" s="373">
        <v>22100587</v>
      </c>
      <c r="B920" s="347" t="s">
        <v>5061</v>
      </c>
      <c r="C920" s="374">
        <v>1000000</v>
      </c>
      <c r="D920" s="374">
        <v>800000</v>
      </c>
    </row>
    <row r="921" spans="1:4" x14ac:dyDescent="0.15">
      <c r="A921" s="373">
        <v>22100588</v>
      </c>
      <c r="B921" s="347" t="s">
        <v>5062</v>
      </c>
      <c r="C921" s="374">
        <v>2000000</v>
      </c>
      <c r="D921" s="374">
        <v>2000000</v>
      </c>
    </row>
    <row r="922" spans="1:4" x14ac:dyDescent="0.15">
      <c r="A922" s="373">
        <v>22100589</v>
      </c>
      <c r="B922" s="347" t="s">
        <v>5063</v>
      </c>
      <c r="C922" s="374">
        <v>106000000</v>
      </c>
      <c r="D922" s="374">
        <v>94340000</v>
      </c>
    </row>
    <row r="923" spans="1:4" x14ac:dyDescent="0.15">
      <c r="A923" s="373">
        <v>22100590</v>
      </c>
      <c r="B923" s="347" t="s">
        <v>5064</v>
      </c>
      <c r="C923" s="374">
        <v>16600000</v>
      </c>
      <c r="D923" s="374">
        <v>16000000</v>
      </c>
    </row>
    <row r="924" spans="1:4" x14ac:dyDescent="0.15">
      <c r="A924" s="373">
        <v>22100591</v>
      </c>
      <c r="B924" s="347" t="s">
        <v>5065</v>
      </c>
      <c r="C924" s="374">
        <v>20000000</v>
      </c>
      <c r="D924" s="374">
        <v>20000000</v>
      </c>
    </row>
    <row r="925" spans="1:4" x14ac:dyDescent="0.15">
      <c r="A925" s="373">
        <v>22100592</v>
      </c>
      <c r="B925" s="347" t="s">
        <v>5066</v>
      </c>
      <c r="C925" s="348">
        <v>0</v>
      </c>
      <c r="D925" s="348">
        <v>0</v>
      </c>
    </row>
    <row r="926" spans="1:4" x14ac:dyDescent="0.15">
      <c r="A926" s="373">
        <v>22100593</v>
      </c>
      <c r="B926" s="347" t="s">
        <v>5067</v>
      </c>
      <c r="C926" s="348">
        <v>0</v>
      </c>
      <c r="D926" s="348">
        <v>0</v>
      </c>
    </row>
    <row r="927" spans="1:4" x14ac:dyDescent="0.15">
      <c r="A927" s="373">
        <v>22100594</v>
      </c>
      <c r="B927" s="347" t="s">
        <v>5068</v>
      </c>
      <c r="C927" s="374">
        <v>17000000</v>
      </c>
      <c r="D927" s="374">
        <v>15500000</v>
      </c>
    </row>
    <row r="928" spans="1:4" x14ac:dyDescent="0.15">
      <c r="A928" s="373">
        <v>22100595</v>
      </c>
      <c r="B928" s="347" t="s">
        <v>5071</v>
      </c>
      <c r="C928" s="374">
        <v>30000000</v>
      </c>
      <c r="D928" s="374">
        <v>25000000</v>
      </c>
    </row>
    <row r="929" spans="1:4" ht="18" x14ac:dyDescent="0.15">
      <c r="A929" s="373">
        <v>22100596</v>
      </c>
      <c r="B929" s="347" t="s">
        <v>5072</v>
      </c>
      <c r="C929" s="374">
        <v>7500000</v>
      </c>
      <c r="D929" s="374">
        <v>9500000</v>
      </c>
    </row>
    <row r="930" spans="1:4" x14ac:dyDescent="0.15">
      <c r="A930" s="373">
        <v>22100597</v>
      </c>
      <c r="B930" s="347" t="s">
        <v>5073</v>
      </c>
      <c r="C930" s="374">
        <v>29000000</v>
      </c>
      <c r="D930" s="374">
        <v>22000000</v>
      </c>
    </row>
    <row r="931" spans="1:4" x14ac:dyDescent="0.15">
      <c r="A931" s="373">
        <v>22100598</v>
      </c>
      <c r="B931" s="347" t="s">
        <v>5074</v>
      </c>
      <c r="C931" s="374">
        <v>12000000</v>
      </c>
      <c r="D931" s="374">
        <v>12000000</v>
      </c>
    </row>
    <row r="932" spans="1:4" x14ac:dyDescent="0.15">
      <c r="A932" s="373">
        <v>22100599</v>
      </c>
      <c r="B932" s="347" t="s">
        <v>5075</v>
      </c>
      <c r="C932" s="374">
        <v>3000000</v>
      </c>
      <c r="D932" s="374">
        <v>3000000</v>
      </c>
    </row>
    <row r="933" spans="1:4" x14ac:dyDescent="0.15">
      <c r="A933" s="371">
        <v>221006</v>
      </c>
      <c r="B933" s="372" t="s">
        <v>6684</v>
      </c>
      <c r="C933" s="370">
        <v>846720000</v>
      </c>
      <c r="D933" s="370">
        <v>755706000</v>
      </c>
    </row>
    <row r="934" spans="1:4" x14ac:dyDescent="0.15">
      <c r="A934" s="373">
        <v>22100601</v>
      </c>
      <c r="B934" s="347" t="s">
        <v>5076</v>
      </c>
      <c r="C934" s="374">
        <v>9000000</v>
      </c>
      <c r="D934" s="374">
        <v>2000000</v>
      </c>
    </row>
    <row r="935" spans="1:4" x14ac:dyDescent="0.15">
      <c r="A935" s="373">
        <v>22100602</v>
      </c>
      <c r="B935" s="347" t="s">
        <v>6685</v>
      </c>
      <c r="C935" s="348">
        <v>0</v>
      </c>
      <c r="D935" s="348">
        <v>0</v>
      </c>
    </row>
    <row r="936" spans="1:4" x14ac:dyDescent="0.15">
      <c r="A936" s="373">
        <v>22100603</v>
      </c>
      <c r="B936" s="347" t="s">
        <v>6686</v>
      </c>
      <c r="C936" s="348">
        <v>0</v>
      </c>
      <c r="D936" s="348">
        <v>0</v>
      </c>
    </row>
    <row r="937" spans="1:4" x14ac:dyDescent="0.15">
      <c r="A937" s="373">
        <v>22100604</v>
      </c>
      <c r="B937" s="347" t="s">
        <v>6687</v>
      </c>
      <c r="C937" s="348">
        <v>0</v>
      </c>
      <c r="D937" s="348">
        <v>0</v>
      </c>
    </row>
    <row r="938" spans="1:4" x14ac:dyDescent="0.15">
      <c r="A938" s="373">
        <v>22100605</v>
      </c>
      <c r="B938" s="347" t="s">
        <v>5077</v>
      </c>
      <c r="C938" s="374">
        <v>2000000</v>
      </c>
      <c r="D938" s="374">
        <v>10000000</v>
      </c>
    </row>
    <row r="939" spans="1:4" x14ac:dyDescent="0.15">
      <c r="A939" s="373">
        <v>22100606</v>
      </c>
      <c r="B939" s="347" t="s">
        <v>5078</v>
      </c>
      <c r="C939" s="374">
        <v>1000000</v>
      </c>
      <c r="D939" s="374">
        <v>3000000</v>
      </c>
    </row>
    <row r="940" spans="1:4" x14ac:dyDescent="0.15">
      <c r="A940" s="373">
        <v>22100607</v>
      </c>
      <c r="B940" s="347" t="s">
        <v>5079</v>
      </c>
      <c r="C940" s="374">
        <v>1500000</v>
      </c>
      <c r="D940" s="374">
        <v>9000000</v>
      </c>
    </row>
    <row r="941" spans="1:4" x14ac:dyDescent="0.15">
      <c r="A941" s="373">
        <v>22100608</v>
      </c>
      <c r="B941" s="347" t="s">
        <v>5080</v>
      </c>
      <c r="C941" s="374">
        <v>1000000</v>
      </c>
      <c r="D941" s="374">
        <v>3000000</v>
      </c>
    </row>
    <row r="942" spans="1:4" x14ac:dyDescent="0.15">
      <c r="A942" s="373">
        <v>22100609</v>
      </c>
      <c r="B942" s="347" t="s">
        <v>5081</v>
      </c>
      <c r="C942" s="374">
        <v>1000000</v>
      </c>
      <c r="D942" s="374">
        <v>3000000</v>
      </c>
    </row>
    <row r="943" spans="1:4" x14ac:dyDescent="0.15">
      <c r="A943" s="373">
        <v>22100610</v>
      </c>
      <c r="B943" s="347" t="s">
        <v>5082</v>
      </c>
      <c r="C943" s="374">
        <v>1000000</v>
      </c>
      <c r="D943" s="374">
        <v>3000000</v>
      </c>
    </row>
    <row r="944" spans="1:4" x14ac:dyDescent="0.15">
      <c r="A944" s="373">
        <v>22100611</v>
      </c>
      <c r="B944" s="347" t="s">
        <v>5083</v>
      </c>
      <c r="C944" s="374">
        <v>2000000</v>
      </c>
      <c r="D944" s="374">
        <v>5000000</v>
      </c>
    </row>
    <row r="945" spans="1:4" x14ac:dyDescent="0.15">
      <c r="A945" s="373">
        <v>22100612</v>
      </c>
      <c r="B945" s="347" t="s">
        <v>5084</v>
      </c>
      <c r="C945" s="348">
        <v>0</v>
      </c>
      <c r="D945" s="374">
        <v>1000000</v>
      </c>
    </row>
    <row r="946" spans="1:4" x14ac:dyDescent="0.15">
      <c r="A946" s="373">
        <v>22100613</v>
      </c>
      <c r="B946" s="347" t="s">
        <v>5085</v>
      </c>
      <c r="C946" s="348">
        <v>0</v>
      </c>
      <c r="D946" s="374">
        <v>1000000</v>
      </c>
    </row>
    <row r="947" spans="1:4" x14ac:dyDescent="0.15">
      <c r="A947" s="373">
        <v>22100614</v>
      </c>
      <c r="B947" s="347" t="s">
        <v>5086</v>
      </c>
      <c r="C947" s="348">
        <v>0</v>
      </c>
      <c r="D947" s="374">
        <v>3000000</v>
      </c>
    </row>
    <row r="948" spans="1:4" x14ac:dyDescent="0.15">
      <c r="A948" s="373">
        <v>22100615</v>
      </c>
      <c r="B948" s="347" t="s">
        <v>5087</v>
      </c>
      <c r="C948" s="374">
        <v>75000000</v>
      </c>
      <c r="D948" s="374">
        <v>20500000</v>
      </c>
    </row>
    <row r="949" spans="1:4" x14ac:dyDescent="0.15">
      <c r="A949" s="373">
        <v>22100616</v>
      </c>
      <c r="B949" s="347" t="s">
        <v>5088</v>
      </c>
      <c r="C949" s="374">
        <v>1000000</v>
      </c>
      <c r="D949" s="374">
        <v>2000000</v>
      </c>
    </row>
    <row r="950" spans="1:4" x14ac:dyDescent="0.15">
      <c r="A950" s="373">
        <v>22100617</v>
      </c>
      <c r="B950" s="347" t="s">
        <v>5089</v>
      </c>
      <c r="C950" s="374">
        <v>1000000</v>
      </c>
      <c r="D950" s="374">
        <v>2000000</v>
      </c>
    </row>
    <row r="951" spans="1:4" x14ac:dyDescent="0.15">
      <c r="A951" s="373">
        <v>22100618</v>
      </c>
      <c r="B951" s="347" t="s">
        <v>5090</v>
      </c>
      <c r="C951" s="374">
        <v>1000000</v>
      </c>
      <c r="D951" s="374">
        <v>2000000</v>
      </c>
    </row>
    <row r="952" spans="1:4" x14ac:dyDescent="0.15">
      <c r="A952" s="373">
        <v>22100619</v>
      </c>
      <c r="B952" s="347" t="s">
        <v>5091</v>
      </c>
      <c r="C952" s="374">
        <v>36000000</v>
      </c>
      <c r="D952" s="374">
        <v>35016000</v>
      </c>
    </row>
    <row r="953" spans="1:4" x14ac:dyDescent="0.15">
      <c r="A953" s="373">
        <v>22100620</v>
      </c>
      <c r="B953" s="347" t="s">
        <v>5092</v>
      </c>
      <c r="C953" s="374">
        <v>3000000</v>
      </c>
      <c r="D953" s="374">
        <v>11500000</v>
      </c>
    </row>
    <row r="954" spans="1:4" x14ac:dyDescent="0.15">
      <c r="A954" s="373">
        <v>22100621</v>
      </c>
      <c r="B954" s="347" t="s">
        <v>5093</v>
      </c>
      <c r="C954" s="374">
        <v>1000000</v>
      </c>
      <c r="D954" s="374">
        <v>1000000</v>
      </c>
    </row>
    <row r="955" spans="1:4" x14ac:dyDescent="0.15">
      <c r="A955" s="373">
        <v>22100622</v>
      </c>
      <c r="B955" s="347" t="s">
        <v>5095</v>
      </c>
      <c r="C955" s="348">
        <v>0</v>
      </c>
      <c r="D955" s="374">
        <v>2500000</v>
      </c>
    </row>
    <row r="956" spans="1:4" x14ac:dyDescent="0.15">
      <c r="A956" s="373">
        <v>22100623</v>
      </c>
      <c r="B956" s="347" t="s">
        <v>5096</v>
      </c>
      <c r="C956" s="374">
        <v>5000000</v>
      </c>
      <c r="D956" s="374">
        <v>5000000</v>
      </c>
    </row>
    <row r="957" spans="1:4" x14ac:dyDescent="0.15">
      <c r="A957" s="373">
        <v>22100624</v>
      </c>
      <c r="B957" s="347" t="s">
        <v>5097</v>
      </c>
      <c r="C957" s="374">
        <v>1000000</v>
      </c>
      <c r="D957" s="374">
        <v>1500000</v>
      </c>
    </row>
    <row r="958" spans="1:4" x14ac:dyDescent="0.15">
      <c r="A958" s="373">
        <v>22100625</v>
      </c>
      <c r="B958" s="347" t="s">
        <v>6688</v>
      </c>
      <c r="C958" s="348">
        <v>0</v>
      </c>
      <c r="D958" s="348">
        <v>0</v>
      </c>
    </row>
    <row r="959" spans="1:4" x14ac:dyDescent="0.15">
      <c r="A959" s="373">
        <v>22100626</v>
      </c>
      <c r="B959" s="347" t="s">
        <v>5098</v>
      </c>
      <c r="C959" s="374">
        <v>4000000</v>
      </c>
      <c r="D959" s="348">
        <v>0</v>
      </c>
    </row>
    <row r="960" spans="1:4" x14ac:dyDescent="0.15">
      <c r="A960" s="373">
        <v>22100627</v>
      </c>
      <c r="B960" s="347" t="s">
        <v>5099</v>
      </c>
      <c r="C960" s="374">
        <v>1000000</v>
      </c>
      <c r="D960" s="374">
        <v>2000000</v>
      </c>
    </row>
    <row r="961" spans="1:4" x14ac:dyDescent="0.15">
      <c r="A961" s="373">
        <v>22100628</v>
      </c>
      <c r="B961" s="347" t="s">
        <v>5100</v>
      </c>
      <c r="C961" s="374">
        <v>2000000</v>
      </c>
      <c r="D961" s="348">
        <v>0</v>
      </c>
    </row>
    <row r="962" spans="1:4" x14ac:dyDescent="0.15">
      <c r="A962" s="373">
        <v>22100629</v>
      </c>
      <c r="B962" s="347" t="s">
        <v>5101</v>
      </c>
      <c r="C962" s="374">
        <v>1500000</v>
      </c>
      <c r="D962" s="374">
        <v>1000000</v>
      </c>
    </row>
    <row r="963" spans="1:4" x14ac:dyDescent="0.15">
      <c r="A963" s="373">
        <v>22100630</v>
      </c>
      <c r="B963" s="347" t="s">
        <v>5102</v>
      </c>
      <c r="C963" s="348">
        <v>0</v>
      </c>
      <c r="D963" s="374">
        <v>1000000</v>
      </c>
    </row>
    <row r="964" spans="1:4" x14ac:dyDescent="0.15">
      <c r="A964" s="373">
        <v>22100631</v>
      </c>
      <c r="B964" s="347" t="s">
        <v>6689</v>
      </c>
      <c r="C964" s="348">
        <v>0</v>
      </c>
      <c r="D964" s="348">
        <v>0</v>
      </c>
    </row>
    <row r="965" spans="1:4" x14ac:dyDescent="0.15">
      <c r="A965" s="373">
        <v>22100632</v>
      </c>
      <c r="B965" s="347" t="s">
        <v>5103</v>
      </c>
      <c r="C965" s="374">
        <v>8000000</v>
      </c>
      <c r="D965" s="374">
        <v>7200000</v>
      </c>
    </row>
    <row r="966" spans="1:4" x14ac:dyDescent="0.15">
      <c r="A966" s="373">
        <v>22100633</v>
      </c>
      <c r="B966" s="347" t="s">
        <v>4957</v>
      </c>
      <c r="C966" s="374">
        <v>1000000</v>
      </c>
      <c r="D966" s="374">
        <v>500000</v>
      </c>
    </row>
    <row r="967" spans="1:4" x14ac:dyDescent="0.15">
      <c r="A967" s="373">
        <v>22100634</v>
      </c>
      <c r="B967" s="347" t="s">
        <v>6690</v>
      </c>
      <c r="C967" s="348">
        <v>0</v>
      </c>
      <c r="D967" s="348">
        <v>0</v>
      </c>
    </row>
    <row r="968" spans="1:4" x14ac:dyDescent="0.15">
      <c r="A968" s="373">
        <v>22100635</v>
      </c>
      <c r="B968" s="347" t="s">
        <v>6691</v>
      </c>
      <c r="C968" s="348">
        <v>0</v>
      </c>
      <c r="D968" s="348">
        <v>0</v>
      </c>
    </row>
    <row r="969" spans="1:4" x14ac:dyDescent="0.15">
      <c r="A969" s="373">
        <v>22100636</v>
      </c>
      <c r="B969" s="347" t="s">
        <v>6692</v>
      </c>
      <c r="C969" s="348">
        <v>0</v>
      </c>
      <c r="D969" s="348">
        <v>0</v>
      </c>
    </row>
    <row r="970" spans="1:4" x14ac:dyDescent="0.15">
      <c r="A970" s="373">
        <v>22100637</v>
      </c>
      <c r="B970" s="347" t="s">
        <v>5051</v>
      </c>
      <c r="C970" s="348">
        <v>0</v>
      </c>
      <c r="D970" s="374">
        <v>2000000</v>
      </c>
    </row>
    <row r="971" spans="1:4" x14ac:dyDescent="0.15">
      <c r="A971" s="373">
        <v>22100638</v>
      </c>
      <c r="B971" s="347" t="s">
        <v>4726</v>
      </c>
      <c r="C971" s="374">
        <v>10000000</v>
      </c>
      <c r="D971" s="374">
        <v>9000000</v>
      </c>
    </row>
    <row r="972" spans="1:4" x14ac:dyDescent="0.15">
      <c r="A972" s="373">
        <v>22100639</v>
      </c>
      <c r="B972" s="347" t="s">
        <v>4747</v>
      </c>
      <c r="C972" s="374">
        <v>5000000</v>
      </c>
      <c r="D972" s="374">
        <v>2000000</v>
      </c>
    </row>
    <row r="973" spans="1:4" x14ac:dyDescent="0.15">
      <c r="A973" s="373">
        <v>22100640</v>
      </c>
      <c r="B973" s="347" t="s">
        <v>4748</v>
      </c>
      <c r="C973" s="374">
        <v>2000000</v>
      </c>
      <c r="D973" s="374">
        <v>2000000</v>
      </c>
    </row>
    <row r="974" spans="1:4" x14ac:dyDescent="0.15">
      <c r="A974" s="373">
        <v>22100641</v>
      </c>
      <c r="B974" s="347" t="s">
        <v>4682</v>
      </c>
      <c r="C974" s="374">
        <v>6000000</v>
      </c>
      <c r="D974" s="374">
        <v>3000000</v>
      </c>
    </row>
    <row r="975" spans="1:4" x14ac:dyDescent="0.15">
      <c r="A975" s="373">
        <v>22100642</v>
      </c>
      <c r="B975" s="347" t="s">
        <v>5004</v>
      </c>
      <c r="C975" s="374">
        <v>200000000</v>
      </c>
      <c r="D975" s="374">
        <v>195000000</v>
      </c>
    </row>
    <row r="976" spans="1:4" x14ac:dyDescent="0.15">
      <c r="A976" s="373">
        <v>22100643</v>
      </c>
      <c r="B976" s="347" t="s">
        <v>5104</v>
      </c>
      <c r="C976" s="348">
        <v>0</v>
      </c>
      <c r="D976" s="348">
        <v>0</v>
      </c>
    </row>
    <row r="977" spans="1:4" x14ac:dyDescent="0.15">
      <c r="A977" s="373">
        <v>22100644</v>
      </c>
      <c r="B977" s="347" t="s">
        <v>6693</v>
      </c>
      <c r="C977" s="348">
        <v>0</v>
      </c>
      <c r="D977" s="348">
        <v>0</v>
      </c>
    </row>
    <row r="978" spans="1:4" x14ac:dyDescent="0.15">
      <c r="A978" s="373">
        <v>22100645</v>
      </c>
      <c r="B978" s="347" t="s">
        <v>5105</v>
      </c>
      <c r="C978" s="374">
        <v>500000</v>
      </c>
      <c r="D978" s="374">
        <v>250000</v>
      </c>
    </row>
    <row r="979" spans="1:4" x14ac:dyDescent="0.15">
      <c r="A979" s="373">
        <v>22100646</v>
      </c>
      <c r="B979" s="347" t="s">
        <v>6694</v>
      </c>
      <c r="C979" s="348">
        <v>0</v>
      </c>
      <c r="D979" s="348">
        <v>0</v>
      </c>
    </row>
    <row r="980" spans="1:4" x14ac:dyDescent="0.15">
      <c r="A980" s="373">
        <v>22100647</v>
      </c>
      <c r="B980" s="347" t="s">
        <v>5106</v>
      </c>
      <c r="C980" s="374">
        <v>1000000</v>
      </c>
      <c r="D980" s="374">
        <v>900000</v>
      </c>
    </row>
    <row r="981" spans="1:4" x14ac:dyDescent="0.15">
      <c r="A981" s="373">
        <v>22100648</v>
      </c>
      <c r="B981" s="347" t="s">
        <v>6695</v>
      </c>
      <c r="C981" s="348">
        <v>0</v>
      </c>
      <c r="D981" s="348">
        <v>0</v>
      </c>
    </row>
    <row r="982" spans="1:4" x14ac:dyDescent="0.15">
      <c r="A982" s="373">
        <v>22100649</v>
      </c>
      <c r="B982" s="347" t="s">
        <v>4964</v>
      </c>
      <c r="C982" s="374">
        <v>10000000</v>
      </c>
      <c r="D982" s="374">
        <v>10000000</v>
      </c>
    </row>
    <row r="983" spans="1:4" x14ac:dyDescent="0.15">
      <c r="A983" s="373">
        <v>22100650</v>
      </c>
      <c r="B983" s="347" t="s">
        <v>4944</v>
      </c>
      <c r="C983" s="374">
        <v>100000000</v>
      </c>
      <c r="D983" s="374">
        <v>92000000</v>
      </c>
    </row>
    <row r="984" spans="1:4" x14ac:dyDescent="0.15">
      <c r="A984" s="373">
        <v>22100651</v>
      </c>
      <c r="B984" s="347" t="s">
        <v>4683</v>
      </c>
      <c r="C984" s="374">
        <v>30000000</v>
      </c>
      <c r="D984" s="374">
        <v>24000000</v>
      </c>
    </row>
    <row r="985" spans="1:4" x14ac:dyDescent="0.15">
      <c r="A985" s="373">
        <v>22100652</v>
      </c>
      <c r="B985" s="347" t="s">
        <v>4684</v>
      </c>
      <c r="C985" s="348">
        <v>0</v>
      </c>
      <c r="D985" s="348">
        <v>0</v>
      </c>
    </row>
    <row r="986" spans="1:4" x14ac:dyDescent="0.15">
      <c r="A986" s="373">
        <v>22100653</v>
      </c>
      <c r="B986" s="347" t="s">
        <v>4749</v>
      </c>
      <c r="C986" s="348">
        <v>0</v>
      </c>
      <c r="D986" s="348">
        <v>0</v>
      </c>
    </row>
    <row r="987" spans="1:4" x14ac:dyDescent="0.15">
      <c r="A987" s="373">
        <v>22100654</v>
      </c>
      <c r="B987" s="347" t="s">
        <v>6696</v>
      </c>
      <c r="C987" s="348">
        <v>0</v>
      </c>
      <c r="D987" s="348">
        <v>0</v>
      </c>
    </row>
    <row r="988" spans="1:4" x14ac:dyDescent="0.15">
      <c r="A988" s="373">
        <v>22100655</v>
      </c>
      <c r="B988" s="347" t="s">
        <v>4732</v>
      </c>
      <c r="C988" s="348">
        <v>0</v>
      </c>
      <c r="D988" s="348">
        <v>0</v>
      </c>
    </row>
    <row r="989" spans="1:4" x14ac:dyDescent="0.15">
      <c r="A989" s="373">
        <v>22100656</v>
      </c>
      <c r="B989" s="347" t="s">
        <v>4755</v>
      </c>
      <c r="C989" s="374">
        <v>3000000</v>
      </c>
      <c r="D989" s="374">
        <v>3000000</v>
      </c>
    </row>
    <row r="990" spans="1:4" x14ac:dyDescent="0.15">
      <c r="A990" s="373">
        <v>22100657</v>
      </c>
      <c r="B990" s="347" t="s">
        <v>4886</v>
      </c>
      <c r="C990" s="374">
        <v>1000000</v>
      </c>
      <c r="D990" s="374">
        <v>5000000</v>
      </c>
    </row>
    <row r="991" spans="1:4" x14ac:dyDescent="0.15">
      <c r="A991" s="373">
        <v>22100658</v>
      </c>
      <c r="B991" s="347" t="s">
        <v>4756</v>
      </c>
      <c r="C991" s="374">
        <v>1500000</v>
      </c>
      <c r="D991" s="374">
        <v>1500000</v>
      </c>
    </row>
    <row r="992" spans="1:4" x14ac:dyDescent="0.15">
      <c r="A992" s="373">
        <v>22100659</v>
      </c>
      <c r="B992" s="347" t="s">
        <v>4887</v>
      </c>
      <c r="C992" s="374">
        <v>15000000</v>
      </c>
      <c r="D992" s="374">
        <v>13000000</v>
      </c>
    </row>
    <row r="993" spans="1:4" x14ac:dyDescent="0.15">
      <c r="A993" s="373">
        <v>22100660</v>
      </c>
      <c r="B993" s="347" t="s">
        <v>4888</v>
      </c>
      <c r="C993" s="374">
        <v>5000000</v>
      </c>
      <c r="D993" s="374">
        <v>3000000</v>
      </c>
    </row>
    <row r="994" spans="1:4" x14ac:dyDescent="0.15">
      <c r="A994" s="373">
        <v>22100661</v>
      </c>
      <c r="B994" s="347" t="s">
        <v>4889</v>
      </c>
      <c r="C994" s="374">
        <v>10000000</v>
      </c>
      <c r="D994" s="374">
        <v>15000000</v>
      </c>
    </row>
    <row r="995" spans="1:4" x14ac:dyDescent="0.15">
      <c r="A995" s="373">
        <v>22100662</v>
      </c>
      <c r="B995" s="347" t="s">
        <v>6697</v>
      </c>
      <c r="C995" s="348">
        <v>0</v>
      </c>
      <c r="D995" s="348">
        <v>0</v>
      </c>
    </row>
    <row r="996" spans="1:4" x14ac:dyDescent="0.15">
      <c r="A996" s="373">
        <v>22100663</v>
      </c>
      <c r="B996" s="347" t="s">
        <v>4685</v>
      </c>
      <c r="C996" s="374">
        <v>12000000</v>
      </c>
      <c r="D996" s="374">
        <v>12000000</v>
      </c>
    </row>
    <row r="997" spans="1:4" x14ac:dyDescent="0.15">
      <c r="A997" s="373">
        <v>22100664</v>
      </c>
      <c r="B997" s="347" t="s">
        <v>6698</v>
      </c>
      <c r="C997" s="348">
        <v>0</v>
      </c>
      <c r="D997" s="348">
        <v>0</v>
      </c>
    </row>
    <row r="998" spans="1:4" x14ac:dyDescent="0.15">
      <c r="A998" s="373">
        <v>22100665</v>
      </c>
      <c r="B998" s="347" t="s">
        <v>5069</v>
      </c>
      <c r="C998" s="374">
        <v>4000000</v>
      </c>
      <c r="D998" s="374">
        <v>4000000</v>
      </c>
    </row>
    <row r="999" spans="1:4" x14ac:dyDescent="0.15">
      <c r="A999" s="373">
        <v>22100666</v>
      </c>
      <c r="B999" s="347" t="s">
        <v>5037</v>
      </c>
      <c r="C999" s="348">
        <v>0</v>
      </c>
      <c r="D999" s="374">
        <v>2000000</v>
      </c>
    </row>
    <row r="1000" spans="1:4" x14ac:dyDescent="0.15">
      <c r="A1000" s="373">
        <v>22100667</v>
      </c>
      <c r="B1000" s="347" t="s">
        <v>6699</v>
      </c>
      <c r="C1000" s="348">
        <v>0</v>
      </c>
      <c r="D1000" s="348">
        <v>0</v>
      </c>
    </row>
    <row r="1001" spans="1:4" x14ac:dyDescent="0.15">
      <c r="A1001" s="373">
        <v>22100668</v>
      </c>
      <c r="B1001" s="347" t="s">
        <v>5094</v>
      </c>
      <c r="C1001" s="374">
        <v>2000000</v>
      </c>
      <c r="D1001" s="374">
        <v>6000000</v>
      </c>
    </row>
    <row r="1002" spans="1:4" x14ac:dyDescent="0.15">
      <c r="A1002" s="373">
        <v>22100669</v>
      </c>
      <c r="B1002" s="347" t="s">
        <v>6700</v>
      </c>
      <c r="C1002" s="348">
        <v>0</v>
      </c>
      <c r="D1002" s="348">
        <v>0</v>
      </c>
    </row>
    <row r="1003" spans="1:4" x14ac:dyDescent="0.15">
      <c r="A1003" s="373">
        <v>22100670</v>
      </c>
      <c r="B1003" s="347" t="s">
        <v>5107</v>
      </c>
      <c r="C1003" s="374">
        <v>1000000</v>
      </c>
      <c r="D1003" s="374">
        <v>240000</v>
      </c>
    </row>
    <row r="1004" spans="1:4" x14ac:dyDescent="0.15">
      <c r="A1004" s="373">
        <v>22100671</v>
      </c>
      <c r="B1004" s="347" t="s">
        <v>5108</v>
      </c>
      <c r="C1004" s="374">
        <v>500000</v>
      </c>
      <c r="D1004" s="374">
        <v>300000</v>
      </c>
    </row>
    <row r="1005" spans="1:4" x14ac:dyDescent="0.15">
      <c r="A1005" s="373">
        <v>22100673</v>
      </c>
      <c r="B1005" s="347" t="s">
        <v>5109</v>
      </c>
      <c r="C1005" s="374">
        <v>500000</v>
      </c>
      <c r="D1005" s="374">
        <v>300000</v>
      </c>
    </row>
    <row r="1006" spans="1:4" x14ac:dyDescent="0.15">
      <c r="A1006" s="373">
        <v>22100674</v>
      </c>
      <c r="B1006" s="347" t="s">
        <v>6701</v>
      </c>
      <c r="C1006" s="348">
        <v>0</v>
      </c>
      <c r="D1006" s="348">
        <v>0</v>
      </c>
    </row>
    <row r="1007" spans="1:4" x14ac:dyDescent="0.15">
      <c r="A1007" s="373">
        <v>22100675</v>
      </c>
      <c r="B1007" s="347" t="s">
        <v>4686</v>
      </c>
      <c r="C1007" s="374">
        <v>30000000</v>
      </c>
      <c r="D1007" s="374">
        <v>30000000</v>
      </c>
    </row>
    <row r="1008" spans="1:4" x14ac:dyDescent="0.15">
      <c r="A1008" s="373">
        <v>22100676</v>
      </c>
      <c r="B1008" s="347" t="s">
        <v>4687</v>
      </c>
      <c r="C1008" s="374">
        <v>10000000</v>
      </c>
      <c r="D1008" s="348">
        <v>0</v>
      </c>
    </row>
    <row r="1009" spans="1:4" x14ac:dyDescent="0.15">
      <c r="A1009" s="373">
        <v>22100677</v>
      </c>
      <c r="B1009" s="347" t="s">
        <v>4757</v>
      </c>
      <c r="C1009" s="374">
        <v>1500000</v>
      </c>
      <c r="D1009" s="374">
        <v>1500000</v>
      </c>
    </row>
    <row r="1010" spans="1:4" x14ac:dyDescent="0.15">
      <c r="A1010" s="373">
        <v>22100678</v>
      </c>
      <c r="B1010" s="347" t="s">
        <v>4945</v>
      </c>
      <c r="C1010" s="374">
        <v>15000000</v>
      </c>
      <c r="D1010" s="374">
        <v>10000000</v>
      </c>
    </row>
    <row r="1011" spans="1:4" x14ac:dyDescent="0.15">
      <c r="A1011" s="373">
        <v>22100679</v>
      </c>
      <c r="B1011" s="347" t="s">
        <v>4965</v>
      </c>
      <c r="C1011" s="374">
        <v>2000000</v>
      </c>
      <c r="D1011" s="374">
        <v>10000000</v>
      </c>
    </row>
    <row r="1012" spans="1:4" x14ac:dyDescent="0.15">
      <c r="A1012" s="373">
        <v>22100680</v>
      </c>
      <c r="B1012" s="347" t="s">
        <v>4799</v>
      </c>
      <c r="C1012" s="374">
        <v>1500000</v>
      </c>
      <c r="D1012" s="374">
        <v>2000000</v>
      </c>
    </row>
    <row r="1013" spans="1:4" x14ac:dyDescent="0.15">
      <c r="A1013" s="373">
        <v>22100681</v>
      </c>
      <c r="B1013" s="347" t="s">
        <v>4733</v>
      </c>
      <c r="C1013" s="348">
        <v>0</v>
      </c>
      <c r="D1013" s="374">
        <v>500000</v>
      </c>
    </row>
    <row r="1014" spans="1:4" x14ac:dyDescent="0.15">
      <c r="A1014" s="373">
        <v>22100682</v>
      </c>
      <c r="B1014" s="347" t="s">
        <v>4966</v>
      </c>
      <c r="C1014" s="374">
        <v>12000000</v>
      </c>
      <c r="D1014" s="374">
        <v>5000000</v>
      </c>
    </row>
    <row r="1015" spans="1:4" x14ac:dyDescent="0.15">
      <c r="A1015" s="373">
        <v>22100683</v>
      </c>
      <c r="B1015" s="347" t="s">
        <v>4967</v>
      </c>
      <c r="C1015" s="374">
        <v>5000000</v>
      </c>
      <c r="D1015" s="374">
        <v>3000000</v>
      </c>
    </row>
    <row r="1016" spans="1:4" x14ac:dyDescent="0.15">
      <c r="A1016" s="373">
        <v>22100684</v>
      </c>
      <c r="B1016" s="347" t="s">
        <v>4843</v>
      </c>
      <c r="C1016" s="374">
        <v>7500000</v>
      </c>
      <c r="D1016" s="374">
        <v>7500000</v>
      </c>
    </row>
    <row r="1017" spans="1:4" x14ac:dyDescent="0.15">
      <c r="A1017" s="373">
        <v>22100685</v>
      </c>
      <c r="B1017" s="347" t="s">
        <v>4688</v>
      </c>
      <c r="C1017" s="374">
        <v>7500000</v>
      </c>
      <c r="D1017" s="348">
        <v>0</v>
      </c>
    </row>
    <row r="1018" spans="1:4" x14ac:dyDescent="0.15">
      <c r="A1018" s="373">
        <v>22100686</v>
      </c>
      <c r="B1018" s="347" t="s">
        <v>4689</v>
      </c>
      <c r="C1018" s="374">
        <v>6000000</v>
      </c>
      <c r="D1018" s="374">
        <v>12000000</v>
      </c>
    </row>
    <row r="1019" spans="1:4" x14ac:dyDescent="0.15">
      <c r="A1019" s="373">
        <v>22100687</v>
      </c>
      <c r="B1019" s="347" t="s">
        <v>5070</v>
      </c>
      <c r="C1019" s="374">
        <v>12000000</v>
      </c>
      <c r="D1019" s="374">
        <v>10000000</v>
      </c>
    </row>
    <row r="1020" spans="1:4" x14ac:dyDescent="0.15">
      <c r="A1020" s="373">
        <v>22100688</v>
      </c>
      <c r="B1020" s="347" t="s">
        <v>4690</v>
      </c>
      <c r="C1020" s="374">
        <v>10000000</v>
      </c>
      <c r="D1020" s="374">
        <v>4000000</v>
      </c>
    </row>
    <row r="1021" spans="1:4" x14ac:dyDescent="0.15">
      <c r="A1021" s="373">
        <v>22100689</v>
      </c>
      <c r="B1021" s="347" t="s">
        <v>4946</v>
      </c>
      <c r="C1021" s="374">
        <v>20000000</v>
      </c>
      <c r="D1021" s="348">
        <v>0</v>
      </c>
    </row>
    <row r="1022" spans="1:4" x14ac:dyDescent="0.15">
      <c r="A1022" s="373">
        <v>22100690</v>
      </c>
      <c r="B1022" s="347" t="s">
        <v>4947</v>
      </c>
      <c r="C1022" s="374">
        <v>20000000</v>
      </c>
      <c r="D1022" s="374">
        <v>13000000</v>
      </c>
    </row>
    <row r="1023" spans="1:4" x14ac:dyDescent="0.15">
      <c r="A1023" s="373">
        <v>22100691</v>
      </c>
      <c r="B1023" s="347" t="s">
        <v>5110</v>
      </c>
      <c r="C1023" s="348">
        <v>0</v>
      </c>
      <c r="D1023" s="348">
        <v>0</v>
      </c>
    </row>
    <row r="1024" spans="1:4" x14ac:dyDescent="0.15">
      <c r="A1024" s="373">
        <v>22100692</v>
      </c>
      <c r="B1024" s="347" t="s">
        <v>4969</v>
      </c>
      <c r="C1024" s="374">
        <v>3000000</v>
      </c>
      <c r="D1024" s="374">
        <v>1000000</v>
      </c>
    </row>
    <row r="1025" spans="1:4" x14ac:dyDescent="0.15">
      <c r="A1025" s="373">
        <v>22100693</v>
      </c>
      <c r="B1025" s="347" t="s">
        <v>6702</v>
      </c>
      <c r="C1025" s="348">
        <v>0</v>
      </c>
      <c r="D1025" s="348">
        <v>0</v>
      </c>
    </row>
    <row r="1026" spans="1:4" x14ac:dyDescent="0.15">
      <c r="A1026" s="373">
        <v>22100694</v>
      </c>
      <c r="B1026" s="347" t="s">
        <v>4737</v>
      </c>
      <c r="C1026" s="374">
        <v>75000000</v>
      </c>
      <c r="D1026" s="374">
        <v>70000000</v>
      </c>
    </row>
    <row r="1027" spans="1:4" x14ac:dyDescent="0.15">
      <c r="A1027" s="373">
        <v>22100695</v>
      </c>
      <c r="B1027" s="347" t="s">
        <v>4890</v>
      </c>
      <c r="C1027" s="374">
        <v>5000000</v>
      </c>
      <c r="D1027" s="374">
        <v>3000000</v>
      </c>
    </row>
    <row r="1028" spans="1:4" x14ac:dyDescent="0.15">
      <c r="A1028" s="373">
        <v>22100696</v>
      </c>
      <c r="B1028" s="347" t="s">
        <v>4844</v>
      </c>
      <c r="C1028" s="374">
        <v>7500000</v>
      </c>
      <c r="D1028" s="374">
        <v>7000000</v>
      </c>
    </row>
    <row r="1029" spans="1:4" x14ac:dyDescent="0.15">
      <c r="A1029" s="373">
        <v>22100697</v>
      </c>
      <c r="B1029" s="347" t="s">
        <v>4948</v>
      </c>
      <c r="C1029" s="374">
        <v>10000000</v>
      </c>
      <c r="D1029" s="374">
        <v>10000000</v>
      </c>
    </row>
    <row r="1030" spans="1:4" x14ac:dyDescent="0.15">
      <c r="A1030" s="373">
        <v>22100698</v>
      </c>
      <c r="B1030" s="347" t="s">
        <v>4800</v>
      </c>
      <c r="C1030" s="374">
        <v>5000000</v>
      </c>
      <c r="D1030" s="374">
        <v>12000000</v>
      </c>
    </row>
    <row r="1031" spans="1:4" x14ac:dyDescent="0.15">
      <c r="A1031" s="373">
        <v>22100699</v>
      </c>
      <c r="B1031" s="347" t="s">
        <v>4968</v>
      </c>
      <c r="C1031" s="374">
        <v>1220000</v>
      </c>
      <c r="D1031" s="374">
        <v>1000000</v>
      </c>
    </row>
    <row r="1032" spans="1:4" x14ac:dyDescent="0.15">
      <c r="A1032" s="371">
        <v>221007</v>
      </c>
      <c r="B1032" s="372" t="s">
        <v>6703</v>
      </c>
      <c r="C1032" s="370">
        <v>305000000</v>
      </c>
      <c r="D1032" s="370">
        <v>272000000</v>
      </c>
    </row>
    <row r="1033" spans="1:4" x14ac:dyDescent="0.15">
      <c r="A1033" s="373">
        <v>22100701</v>
      </c>
      <c r="B1033" s="347" t="s">
        <v>5005</v>
      </c>
      <c r="C1033" s="374">
        <v>20000000</v>
      </c>
      <c r="D1033" s="374">
        <v>17000000</v>
      </c>
    </row>
    <row r="1034" spans="1:4" x14ac:dyDescent="0.15">
      <c r="A1034" s="373">
        <v>22100702</v>
      </c>
      <c r="B1034" s="347" t="s">
        <v>4949</v>
      </c>
      <c r="C1034" s="374">
        <v>100000000</v>
      </c>
      <c r="D1034" s="374">
        <v>100000000</v>
      </c>
    </row>
    <row r="1035" spans="1:4" x14ac:dyDescent="0.15">
      <c r="A1035" s="373">
        <v>22100703</v>
      </c>
      <c r="B1035" s="347" t="s">
        <v>4891</v>
      </c>
      <c r="C1035" s="374">
        <v>185000000</v>
      </c>
      <c r="D1035" s="374">
        <v>155000000</v>
      </c>
    </row>
    <row r="1036" spans="1:4" x14ac:dyDescent="0.15">
      <c r="A1036" s="368">
        <v>23</v>
      </c>
      <c r="B1036" s="369" t="s">
        <v>6704</v>
      </c>
      <c r="C1036" s="370">
        <v>386325000</v>
      </c>
      <c r="D1036" s="370">
        <v>520070000</v>
      </c>
    </row>
    <row r="1037" spans="1:4" x14ac:dyDescent="0.15">
      <c r="A1037" s="368">
        <v>2305</v>
      </c>
      <c r="B1037" s="369" t="s">
        <v>6705</v>
      </c>
      <c r="C1037" s="370">
        <v>386325000</v>
      </c>
      <c r="D1037" s="370">
        <v>520070000</v>
      </c>
    </row>
    <row r="1038" spans="1:4" x14ac:dyDescent="0.15">
      <c r="A1038" s="371">
        <v>230501</v>
      </c>
      <c r="B1038" s="372" t="s">
        <v>6705</v>
      </c>
      <c r="C1038" s="370">
        <v>386325000</v>
      </c>
      <c r="D1038" s="370">
        <v>520070000</v>
      </c>
    </row>
    <row r="1039" spans="1:4" x14ac:dyDescent="0.15">
      <c r="A1039" s="373">
        <v>23050101</v>
      </c>
      <c r="B1039" s="347" t="s">
        <v>6705</v>
      </c>
      <c r="C1039" s="374">
        <v>386325000</v>
      </c>
      <c r="D1039" s="374">
        <v>520070000</v>
      </c>
    </row>
    <row r="1040" spans="1:4" hidden="1" x14ac:dyDescent="0.15">
      <c r="A1040" s="368">
        <v>24</v>
      </c>
      <c r="B1040" s="369" t="s">
        <v>6706</v>
      </c>
      <c r="C1040" s="375">
        <v>0</v>
      </c>
      <c r="D1040" s="375">
        <v>0</v>
      </c>
    </row>
    <row r="1041" spans="1:4" hidden="1" x14ac:dyDescent="0.15">
      <c r="A1041" s="368">
        <v>2401</v>
      </c>
      <c r="B1041" s="369" t="s">
        <v>6707</v>
      </c>
      <c r="C1041" s="375">
        <v>0</v>
      </c>
      <c r="D1041" s="375">
        <v>0</v>
      </c>
    </row>
    <row r="1042" spans="1:4" hidden="1" x14ac:dyDescent="0.15">
      <c r="A1042" s="371">
        <v>240101</v>
      </c>
      <c r="B1042" s="372" t="s">
        <v>6708</v>
      </c>
      <c r="C1042" s="375">
        <v>0</v>
      </c>
      <c r="D1042" s="375">
        <v>0</v>
      </c>
    </row>
    <row r="1043" spans="1:4" hidden="1" x14ac:dyDescent="0.15">
      <c r="A1043" s="373">
        <v>24010101</v>
      </c>
      <c r="B1043" s="347" t="s">
        <v>6709</v>
      </c>
      <c r="C1043" s="348">
        <v>0</v>
      </c>
      <c r="D1043" s="348">
        <v>0</v>
      </c>
    </row>
    <row r="1044" spans="1:4" hidden="1" x14ac:dyDescent="0.15">
      <c r="A1044" s="373">
        <v>24010102</v>
      </c>
      <c r="B1044" s="347" t="s">
        <v>6710</v>
      </c>
      <c r="C1044" s="348">
        <v>0</v>
      </c>
      <c r="D1044" s="348">
        <v>0</v>
      </c>
    </row>
    <row r="1045" spans="1:4" hidden="1" x14ac:dyDescent="0.15">
      <c r="A1045" s="373">
        <v>24010103</v>
      </c>
      <c r="B1045" s="347" t="s">
        <v>6711</v>
      </c>
      <c r="C1045" s="348">
        <v>0</v>
      </c>
      <c r="D1045" s="348">
        <v>0</v>
      </c>
    </row>
    <row r="1046" spans="1:4" hidden="1" x14ac:dyDescent="0.15">
      <c r="A1046" s="373">
        <v>24010104</v>
      </c>
      <c r="B1046" s="347" t="s">
        <v>6712</v>
      </c>
      <c r="C1046" s="348">
        <v>0</v>
      </c>
      <c r="D1046" s="348">
        <v>0</v>
      </c>
    </row>
    <row r="1047" spans="1:4" hidden="1" x14ac:dyDescent="0.15">
      <c r="A1047" s="371">
        <v>240102</v>
      </c>
      <c r="B1047" s="372" t="s">
        <v>6713</v>
      </c>
      <c r="C1047" s="375">
        <v>0</v>
      </c>
      <c r="D1047" s="375">
        <v>0</v>
      </c>
    </row>
    <row r="1048" spans="1:4" hidden="1" x14ac:dyDescent="0.15">
      <c r="A1048" s="373">
        <v>24010201</v>
      </c>
      <c r="B1048" s="347" t="s">
        <v>6714</v>
      </c>
      <c r="C1048" s="348">
        <v>0</v>
      </c>
      <c r="D1048" s="348">
        <v>0</v>
      </c>
    </row>
    <row r="1049" spans="1:4" hidden="1" x14ac:dyDescent="0.15">
      <c r="A1049" s="373">
        <v>24010202</v>
      </c>
      <c r="B1049" s="347" t="s">
        <v>6715</v>
      </c>
      <c r="C1049" s="348">
        <v>0</v>
      </c>
      <c r="D1049" s="348">
        <v>0</v>
      </c>
    </row>
    <row r="1050" spans="1:4" hidden="1" x14ac:dyDescent="0.15">
      <c r="A1050" s="373">
        <v>24010203</v>
      </c>
      <c r="B1050" s="347" t="s">
        <v>6716</v>
      </c>
      <c r="C1050" s="348">
        <v>0</v>
      </c>
      <c r="D1050" s="348">
        <v>0</v>
      </c>
    </row>
    <row r="1051" spans="1:4" hidden="1" x14ac:dyDescent="0.15">
      <c r="A1051" s="373">
        <v>24010204</v>
      </c>
      <c r="B1051" s="347" t="s">
        <v>6717</v>
      </c>
      <c r="C1051" s="348">
        <v>0</v>
      </c>
      <c r="D1051" s="348">
        <v>0</v>
      </c>
    </row>
    <row r="1052" spans="1:4" hidden="1" x14ac:dyDescent="0.15">
      <c r="A1052" s="373">
        <v>24010205</v>
      </c>
      <c r="B1052" s="347" t="s">
        <v>6718</v>
      </c>
      <c r="C1052" s="348">
        <v>0</v>
      </c>
      <c r="D1052" s="348">
        <v>0</v>
      </c>
    </row>
    <row r="1053" spans="1:4" hidden="1" x14ac:dyDescent="0.15">
      <c r="A1053" s="373">
        <v>24010206</v>
      </c>
      <c r="B1053" s="347" t="s">
        <v>6719</v>
      </c>
      <c r="C1053" s="348">
        <v>0</v>
      </c>
      <c r="D1053" s="348">
        <v>0</v>
      </c>
    </row>
    <row r="1054" spans="1:4" hidden="1" x14ac:dyDescent="0.15">
      <c r="A1054" s="373">
        <v>24010207</v>
      </c>
      <c r="B1054" s="347" t="s">
        <v>6720</v>
      </c>
      <c r="C1054" s="348">
        <v>0</v>
      </c>
      <c r="D1054" s="348">
        <v>0</v>
      </c>
    </row>
    <row r="1055" spans="1:4" hidden="1" x14ac:dyDescent="0.15">
      <c r="A1055" s="373">
        <v>24010208</v>
      </c>
      <c r="B1055" s="347" t="s">
        <v>6721</v>
      </c>
      <c r="C1055" s="348">
        <v>0</v>
      </c>
      <c r="D1055" s="348">
        <v>0</v>
      </c>
    </row>
    <row r="1056" spans="1:4" hidden="1" x14ac:dyDescent="0.15">
      <c r="A1056" s="373">
        <v>24010209</v>
      </c>
      <c r="B1056" s="347" t="s">
        <v>6722</v>
      </c>
      <c r="C1056" s="348">
        <v>0</v>
      </c>
      <c r="D1056" s="348">
        <v>0</v>
      </c>
    </row>
    <row r="1057" spans="1:4" hidden="1" x14ac:dyDescent="0.15">
      <c r="A1057" s="373">
        <v>24010210</v>
      </c>
      <c r="B1057" s="347" t="s">
        <v>6723</v>
      </c>
      <c r="C1057" s="348">
        <v>0</v>
      </c>
      <c r="D1057" s="348">
        <v>0</v>
      </c>
    </row>
    <row r="1058" spans="1:4" hidden="1" x14ac:dyDescent="0.15">
      <c r="A1058" s="373">
        <v>24010211</v>
      </c>
      <c r="B1058" s="347" t="s">
        <v>6724</v>
      </c>
      <c r="C1058" s="348">
        <v>0</v>
      </c>
      <c r="D1058" s="348">
        <v>0</v>
      </c>
    </row>
    <row r="1059" spans="1:4" hidden="1" x14ac:dyDescent="0.15">
      <c r="A1059" s="373">
        <v>24010212</v>
      </c>
      <c r="B1059" s="347" t="s">
        <v>6725</v>
      </c>
      <c r="C1059" s="348">
        <v>0</v>
      </c>
      <c r="D1059" s="348">
        <v>0</v>
      </c>
    </row>
    <row r="1060" spans="1:4" hidden="1" x14ac:dyDescent="0.15">
      <c r="A1060" s="373">
        <v>24010213</v>
      </c>
      <c r="B1060" s="347" t="s">
        <v>6726</v>
      </c>
      <c r="C1060" s="348">
        <v>0</v>
      </c>
      <c r="D1060" s="348">
        <v>0</v>
      </c>
    </row>
    <row r="1061" spans="1:4" hidden="1" x14ac:dyDescent="0.15">
      <c r="A1061" s="371">
        <v>240103</v>
      </c>
      <c r="B1061" s="372" t="s">
        <v>6727</v>
      </c>
      <c r="C1061" s="375">
        <v>0</v>
      </c>
      <c r="D1061" s="375">
        <v>0</v>
      </c>
    </row>
    <row r="1062" spans="1:4" hidden="1" x14ac:dyDescent="0.15">
      <c r="A1062" s="373">
        <v>24010301</v>
      </c>
      <c r="B1062" s="347" t="s">
        <v>6728</v>
      </c>
      <c r="C1062" s="348">
        <v>0</v>
      </c>
      <c r="D1062" s="348">
        <v>0</v>
      </c>
    </row>
    <row r="1063" spans="1:4" hidden="1" x14ac:dyDescent="0.15">
      <c r="A1063" s="373">
        <v>24010302</v>
      </c>
      <c r="B1063" s="347" t="s">
        <v>6729</v>
      </c>
      <c r="C1063" s="348">
        <v>0</v>
      </c>
      <c r="D1063" s="348">
        <v>0</v>
      </c>
    </row>
    <row r="1064" spans="1:4" hidden="1" x14ac:dyDescent="0.15">
      <c r="A1064" s="373">
        <v>24010303</v>
      </c>
      <c r="B1064" s="347" t="s">
        <v>6730</v>
      </c>
      <c r="C1064" s="348">
        <v>0</v>
      </c>
      <c r="D1064" s="348">
        <v>0</v>
      </c>
    </row>
    <row r="1065" spans="1:4" hidden="1" x14ac:dyDescent="0.15">
      <c r="A1065" s="373">
        <v>24010304</v>
      </c>
      <c r="B1065" s="347" t="s">
        <v>6731</v>
      </c>
      <c r="C1065" s="348">
        <v>0</v>
      </c>
      <c r="D1065" s="348">
        <v>0</v>
      </c>
    </row>
    <row r="1066" spans="1:4" hidden="1" x14ac:dyDescent="0.15">
      <c r="A1066" s="373">
        <v>24010305</v>
      </c>
      <c r="B1066" s="347" t="s">
        <v>6732</v>
      </c>
      <c r="C1066" s="348">
        <v>0</v>
      </c>
      <c r="D1066" s="348">
        <v>0</v>
      </c>
    </row>
    <row r="1067" spans="1:4" hidden="1" x14ac:dyDescent="0.15">
      <c r="A1067" s="373">
        <v>24010306</v>
      </c>
      <c r="B1067" s="347" t="s">
        <v>6733</v>
      </c>
      <c r="C1067" s="348">
        <v>0</v>
      </c>
      <c r="D1067" s="348">
        <v>0</v>
      </c>
    </row>
    <row r="1068" spans="1:4" hidden="1" x14ac:dyDescent="0.15">
      <c r="A1068" s="371">
        <v>240104</v>
      </c>
      <c r="B1068" s="372" t="s">
        <v>6734</v>
      </c>
      <c r="C1068" s="375">
        <v>0</v>
      </c>
      <c r="D1068" s="375">
        <v>0</v>
      </c>
    </row>
    <row r="1069" spans="1:4" hidden="1" x14ac:dyDescent="0.15">
      <c r="A1069" s="373">
        <v>24010401</v>
      </c>
      <c r="B1069" s="347" t="s">
        <v>6735</v>
      </c>
      <c r="C1069" s="348">
        <v>0</v>
      </c>
      <c r="D1069" s="348">
        <v>0</v>
      </c>
    </row>
    <row r="1070" spans="1:4" hidden="1" x14ac:dyDescent="0.15">
      <c r="A1070" s="373">
        <v>24010402</v>
      </c>
      <c r="B1070" s="347" t="s">
        <v>6736</v>
      </c>
      <c r="C1070" s="348">
        <v>0</v>
      </c>
      <c r="D1070" s="348">
        <v>0</v>
      </c>
    </row>
    <row r="1071" spans="1:4" hidden="1" x14ac:dyDescent="0.15">
      <c r="A1071" s="373">
        <v>24010403</v>
      </c>
      <c r="B1071" s="347" t="s">
        <v>6737</v>
      </c>
      <c r="C1071" s="348">
        <v>0</v>
      </c>
      <c r="D1071" s="348">
        <v>0</v>
      </c>
    </row>
    <row r="1072" spans="1:4" hidden="1" x14ac:dyDescent="0.15">
      <c r="A1072" s="373">
        <v>24010404</v>
      </c>
      <c r="B1072" s="347" t="s">
        <v>6738</v>
      </c>
      <c r="C1072" s="348">
        <v>0</v>
      </c>
      <c r="D1072" s="348">
        <v>0</v>
      </c>
    </row>
    <row r="1073" spans="1:4" hidden="1" x14ac:dyDescent="0.15">
      <c r="A1073" s="373">
        <v>24010405</v>
      </c>
      <c r="B1073" s="347" t="s">
        <v>6739</v>
      </c>
      <c r="C1073" s="348">
        <v>0</v>
      </c>
      <c r="D1073" s="348">
        <v>0</v>
      </c>
    </row>
    <row r="1074" spans="1:4" hidden="1" x14ac:dyDescent="0.15">
      <c r="A1074" s="373">
        <v>24010406</v>
      </c>
      <c r="B1074" s="347" t="s">
        <v>6740</v>
      </c>
      <c r="C1074" s="348">
        <v>0</v>
      </c>
      <c r="D1074" s="348">
        <v>0</v>
      </c>
    </row>
    <row r="1075" spans="1:4" hidden="1" x14ac:dyDescent="0.15">
      <c r="A1075" s="373">
        <v>24010407</v>
      </c>
      <c r="B1075" s="347" t="s">
        <v>6741</v>
      </c>
      <c r="C1075" s="348">
        <v>0</v>
      </c>
      <c r="D1075" s="348">
        <v>0</v>
      </c>
    </row>
    <row r="1076" spans="1:4" hidden="1" x14ac:dyDescent="0.15">
      <c r="A1076" s="373">
        <v>24010408</v>
      </c>
      <c r="B1076" s="347" t="s">
        <v>6742</v>
      </c>
      <c r="C1076" s="348">
        <v>0</v>
      </c>
      <c r="D1076" s="348">
        <v>0</v>
      </c>
    </row>
    <row r="1077" spans="1:4" hidden="1" x14ac:dyDescent="0.15">
      <c r="A1077" s="371">
        <v>240105</v>
      </c>
      <c r="B1077" s="372" t="s">
        <v>6743</v>
      </c>
      <c r="C1077" s="375">
        <v>0</v>
      </c>
      <c r="D1077" s="375">
        <v>0</v>
      </c>
    </row>
    <row r="1078" spans="1:4" hidden="1" x14ac:dyDescent="0.15">
      <c r="A1078" s="373">
        <v>24010501</v>
      </c>
      <c r="B1078" s="347" t="s">
        <v>6744</v>
      </c>
      <c r="C1078" s="348">
        <v>0</v>
      </c>
      <c r="D1078" s="348">
        <v>0</v>
      </c>
    </row>
    <row r="1079" spans="1:4" hidden="1" x14ac:dyDescent="0.15">
      <c r="A1079" s="373">
        <v>24010502</v>
      </c>
      <c r="B1079" s="347" t="s">
        <v>6745</v>
      </c>
      <c r="C1079" s="348">
        <v>0</v>
      </c>
      <c r="D1079" s="348">
        <v>0</v>
      </c>
    </row>
    <row r="1080" spans="1:4" hidden="1" x14ac:dyDescent="0.15">
      <c r="A1080" s="373">
        <v>24010503</v>
      </c>
      <c r="B1080" s="347" t="s">
        <v>6746</v>
      </c>
      <c r="C1080" s="348">
        <v>0</v>
      </c>
      <c r="D1080" s="348">
        <v>0</v>
      </c>
    </row>
    <row r="1081" spans="1:4" hidden="1" x14ac:dyDescent="0.15">
      <c r="A1081" s="373">
        <v>24010504</v>
      </c>
      <c r="B1081" s="347" t="s">
        <v>6747</v>
      </c>
      <c r="C1081" s="348">
        <v>0</v>
      </c>
      <c r="D1081" s="348">
        <v>0</v>
      </c>
    </row>
    <row r="1082" spans="1:4" hidden="1" x14ac:dyDescent="0.15">
      <c r="A1082" s="373">
        <v>24010505</v>
      </c>
      <c r="B1082" s="347" t="s">
        <v>6748</v>
      </c>
      <c r="C1082" s="348">
        <v>0</v>
      </c>
      <c r="D1082" s="348">
        <v>0</v>
      </c>
    </row>
    <row r="1083" spans="1:4" hidden="1" x14ac:dyDescent="0.15">
      <c r="A1083" s="373">
        <v>24010506</v>
      </c>
      <c r="B1083" s="347" t="s">
        <v>6749</v>
      </c>
      <c r="C1083" s="348">
        <v>0</v>
      </c>
      <c r="D1083" s="348">
        <v>0</v>
      </c>
    </row>
    <row r="1084" spans="1:4" hidden="1" x14ac:dyDescent="0.15">
      <c r="A1084" s="373">
        <v>24010507</v>
      </c>
      <c r="B1084" s="347" t="s">
        <v>6750</v>
      </c>
      <c r="C1084" s="348">
        <v>0</v>
      </c>
      <c r="D1084" s="348">
        <v>0</v>
      </c>
    </row>
    <row r="1085" spans="1:4" hidden="1" x14ac:dyDescent="0.15">
      <c r="A1085" s="373">
        <v>24010508</v>
      </c>
      <c r="B1085" s="347" t="s">
        <v>6751</v>
      </c>
      <c r="C1085" s="348">
        <v>0</v>
      </c>
      <c r="D1085" s="348">
        <v>0</v>
      </c>
    </row>
    <row r="1086" spans="1:4" hidden="1" x14ac:dyDescent="0.15">
      <c r="A1086" s="373">
        <v>24010509</v>
      </c>
      <c r="B1086" s="347" t="s">
        <v>6752</v>
      </c>
      <c r="C1086" s="348">
        <v>0</v>
      </c>
      <c r="D1086" s="348">
        <v>0</v>
      </c>
    </row>
    <row r="1087" spans="1:4" hidden="1" x14ac:dyDescent="0.15">
      <c r="A1087" s="371">
        <v>240106</v>
      </c>
      <c r="B1087" s="372" t="s">
        <v>6753</v>
      </c>
      <c r="C1087" s="375">
        <v>0</v>
      </c>
      <c r="D1087" s="375">
        <v>0</v>
      </c>
    </row>
    <row r="1088" spans="1:4" hidden="1" x14ac:dyDescent="0.15">
      <c r="A1088" s="373">
        <v>24010601</v>
      </c>
      <c r="B1088" s="347" t="s">
        <v>6754</v>
      </c>
      <c r="C1088" s="348">
        <v>0</v>
      </c>
      <c r="D1088" s="348">
        <v>0</v>
      </c>
    </row>
    <row r="1089" spans="1:4" hidden="1" x14ac:dyDescent="0.15">
      <c r="A1089" s="373">
        <v>24010602</v>
      </c>
      <c r="B1089" s="347" t="s">
        <v>6755</v>
      </c>
      <c r="C1089" s="348">
        <v>0</v>
      </c>
      <c r="D1089" s="348">
        <v>0</v>
      </c>
    </row>
    <row r="1090" spans="1:4" hidden="1" x14ac:dyDescent="0.15">
      <c r="A1090" s="373">
        <v>24010603</v>
      </c>
      <c r="B1090" s="347" t="s">
        <v>6756</v>
      </c>
      <c r="C1090" s="348">
        <v>0</v>
      </c>
      <c r="D1090" s="348">
        <v>0</v>
      </c>
    </row>
    <row r="1091" spans="1:4" hidden="1" x14ac:dyDescent="0.15">
      <c r="A1091" s="373">
        <v>24010604</v>
      </c>
      <c r="B1091" s="347" t="s">
        <v>6757</v>
      </c>
      <c r="C1091" s="348">
        <v>0</v>
      </c>
      <c r="D1091" s="348">
        <v>0</v>
      </c>
    </row>
    <row r="1092" spans="1:4" hidden="1" x14ac:dyDescent="0.15">
      <c r="A1092" s="373">
        <v>24010605</v>
      </c>
      <c r="B1092" s="347" t="s">
        <v>6758</v>
      </c>
      <c r="C1092" s="348">
        <v>0</v>
      </c>
      <c r="D1092" s="348">
        <v>0</v>
      </c>
    </row>
    <row r="1093" spans="1:4" hidden="1" x14ac:dyDescent="0.15">
      <c r="A1093" s="373">
        <v>24010606</v>
      </c>
      <c r="B1093" s="347" t="s">
        <v>6759</v>
      </c>
      <c r="C1093" s="348">
        <v>0</v>
      </c>
      <c r="D1093" s="348">
        <v>0</v>
      </c>
    </row>
    <row r="1094" spans="1:4" hidden="1" x14ac:dyDescent="0.15">
      <c r="A1094" s="373">
        <v>24010607</v>
      </c>
      <c r="B1094" s="347" t="s">
        <v>6760</v>
      </c>
      <c r="C1094" s="348">
        <v>0</v>
      </c>
      <c r="D1094" s="348">
        <v>0</v>
      </c>
    </row>
    <row r="1095" spans="1:4" hidden="1" x14ac:dyDescent="0.15">
      <c r="A1095" s="373">
        <v>24010608</v>
      </c>
      <c r="B1095" s="347" t="s">
        <v>6761</v>
      </c>
      <c r="C1095" s="348">
        <v>0</v>
      </c>
      <c r="D1095" s="348">
        <v>0</v>
      </c>
    </row>
    <row r="1096" spans="1:4" hidden="1" x14ac:dyDescent="0.15">
      <c r="A1096" s="373">
        <v>24010609</v>
      </c>
      <c r="B1096" s="347" t="s">
        <v>6762</v>
      </c>
      <c r="C1096" s="348">
        <v>0</v>
      </c>
      <c r="D1096" s="348">
        <v>0</v>
      </c>
    </row>
    <row r="1097" spans="1:4" hidden="1" x14ac:dyDescent="0.15">
      <c r="A1097" s="373">
        <v>24010610</v>
      </c>
      <c r="B1097" s="347" t="s">
        <v>6763</v>
      </c>
      <c r="C1097" s="348">
        <v>0</v>
      </c>
      <c r="D1097" s="348">
        <v>0</v>
      </c>
    </row>
    <row r="1098" spans="1:4" hidden="1" x14ac:dyDescent="0.15">
      <c r="A1098" s="371">
        <v>240107</v>
      </c>
      <c r="B1098" s="372" t="s">
        <v>6764</v>
      </c>
      <c r="C1098" s="375">
        <v>0</v>
      </c>
      <c r="D1098" s="375">
        <v>0</v>
      </c>
    </row>
    <row r="1099" spans="1:4" hidden="1" x14ac:dyDescent="0.15">
      <c r="A1099" s="373">
        <v>24010701</v>
      </c>
      <c r="B1099" s="347" t="s">
        <v>6765</v>
      </c>
      <c r="C1099" s="348">
        <v>0</v>
      </c>
      <c r="D1099" s="348">
        <v>0</v>
      </c>
    </row>
    <row r="1100" spans="1:4" hidden="1" x14ac:dyDescent="0.15">
      <c r="A1100" s="371">
        <v>240108</v>
      </c>
      <c r="B1100" s="372" t="s">
        <v>6766</v>
      </c>
      <c r="C1100" s="375">
        <v>0</v>
      </c>
      <c r="D1100" s="375">
        <v>0</v>
      </c>
    </row>
    <row r="1101" spans="1:4" hidden="1" x14ac:dyDescent="0.15">
      <c r="A1101" s="373">
        <v>24010801</v>
      </c>
      <c r="B1101" s="347" t="s">
        <v>6767</v>
      </c>
      <c r="C1101" s="348">
        <v>0</v>
      </c>
      <c r="D1101" s="348">
        <v>0</v>
      </c>
    </row>
    <row r="1102" spans="1:4" hidden="1" x14ac:dyDescent="0.15">
      <c r="A1102" s="371">
        <v>240109</v>
      </c>
      <c r="B1102" s="372" t="s">
        <v>6768</v>
      </c>
      <c r="C1102" s="375">
        <v>0</v>
      </c>
      <c r="D1102" s="375">
        <v>0</v>
      </c>
    </row>
    <row r="1103" spans="1:4" hidden="1" x14ac:dyDescent="0.15">
      <c r="A1103" s="373">
        <v>24010901</v>
      </c>
      <c r="B1103" s="347" t="s">
        <v>6769</v>
      </c>
      <c r="C1103" s="348">
        <v>0</v>
      </c>
      <c r="D1103" s="348">
        <v>0</v>
      </c>
    </row>
    <row r="1104" spans="1:4" hidden="1" x14ac:dyDescent="0.15">
      <c r="A1104" s="373">
        <v>24010902</v>
      </c>
      <c r="B1104" s="347" t="s">
        <v>6770</v>
      </c>
      <c r="C1104" s="348">
        <v>0</v>
      </c>
      <c r="D1104" s="348">
        <v>0</v>
      </c>
    </row>
    <row r="1105" spans="1:4" hidden="1" x14ac:dyDescent="0.15">
      <c r="A1105" s="373">
        <v>24010904</v>
      </c>
      <c r="B1105" s="347" t="s">
        <v>6771</v>
      </c>
      <c r="C1105" s="348">
        <v>0</v>
      </c>
      <c r="D1105" s="348">
        <v>0</v>
      </c>
    </row>
    <row r="1106" spans="1:4" hidden="1" x14ac:dyDescent="0.15">
      <c r="A1106" s="368">
        <v>2402</v>
      </c>
      <c r="B1106" s="369" t="s">
        <v>6772</v>
      </c>
      <c r="C1106" s="375">
        <v>0</v>
      </c>
      <c r="D1106" s="375">
        <v>0</v>
      </c>
    </row>
    <row r="1107" spans="1:4" hidden="1" x14ac:dyDescent="0.15">
      <c r="A1107" s="371">
        <v>240201</v>
      </c>
      <c r="B1107" s="372" t="s">
        <v>6773</v>
      </c>
      <c r="C1107" s="375">
        <v>0</v>
      </c>
      <c r="D1107" s="375">
        <v>0</v>
      </c>
    </row>
    <row r="1108" spans="1:4" hidden="1" x14ac:dyDescent="0.15">
      <c r="A1108" s="373">
        <v>24020101</v>
      </c>
      <c r="B1108" s="347" t="s">
        <v>6774</v>
      </c>
      <c r="C1108" s="348">
        <v>0</v>
      </c>
      <c r="D1108" s="348">
        <v>0</v>
      </c>
    </row>
    <row r="1109" spans="1:4" hidden="1" x14ac:dyDescent="0.15">
      <c r="A1109" s="373">
        <v>24020102</v>
      </c>
      <c r="B1109" s="347" t="s">
        <v>6775</v>
      </c>
      <c r="C1109" s="348">
        <v>0</v>
      </c>
      <c r="D1109" s="348">
        <v>0</v>
      </c>
    </row>
    <row r="1110" spans="1:4" hidden="1" x14ac:dyDescent="0.15">
      <c r="A1110" s="373">
        <v>24020103</v>
      </c>
      <c r="B1110" s="347" t="s">
        <v>6776</v>
      </c>
      <c r="C1110" s="348">
        <v>0</v>
      </c>
      <c r="D1110" s="348">
        <v>0</v>
      </c>
    </row>
    <row r="1111" spans="1:4" hidden="1" x14ac:dyDescent="0.15">
      <c r="A1111" s="373">
        <v>24020104</v>
      </c>
      <c r="B1111" s="347" t="s">
        <v>6777</v>
      </c>
      <c r="C1111" s="348">
        <v>0</v>
      </c>
      <c r="D1111" s="348">
        <v>0</v>
      </c>
    </row>
    <row r="1112" spans="1:4" hidden="1" x14ac:dyDescent="0.15">
      <c r="A1112" s="368">
        <v>25</v>
      </c>
      <c r="B1112" s="369" t="s">
        <v>6778</v>
      </c>
      <c r="C1112" s="375">
        <v>0</v>
      </c>
      <c r="D1112" s="375">
        <v>0</v>
      </c>
    </row>
    <row r="1113" spans="1:4" hidden="1" x14ac:dyDescent="0.15">
      <c r="A1113" s="368">
        <v>2501</v>
      </c>
      <c r="B1113" s="369" t="s">
        <v>6778</v>
      </c>
      <c r="C1113" s="375">
        <v>0</v>
      </c>
      <c r="D1113" s="375">
        <v>0</v>
      </c>
    </row>
    <row r="1114" spans="1:4" hidden="1" x14ac:dyDescent="0.15">
      <c r="A1114" s="371">
        <v>250101</v>
      </c>
      <c r="B1114" s="372" t="s">
        <v>6778</v>
      </c>
      <c r="C1114" s="375">
        <v>0</v>
      </c>
      <c r="D1114" s="375">
        <v>0</v>
      </c>
    </row>
    <row r="1115" spans="1:4" hidden="1" x14ac:dyDescent="0.15">
      <c r="A1115" s="373">
        <v>25010101</v>
      </c>
      <c r="B1115" s="347" t="s">
        <v>6779</v>
      </c>
      <c r="C1115" s="348">
        <v>0</v>
      </c>
      <c r="D1115" s="348">
        <v>0</v>
      </c>
    </row>
    <row r="1116" spans="1:4" hidden="1" x14ac:dyDescent="0.15">
      <c r="A1116" s="373">
        <v>25010102</v>
      </c>
      <c r="B1116" s="347" t="s">
        <v>6780</v>
      </c>
      <c r="C1116" s="348">
        <v>0</v>
      </c>
      <c r="D1116" s="348">
        <v>0</v>
      </c>
    </row>
    <row r="1117" spans="1:4" hidden="1" x14ac:dyDescent="0.15">
      <c r="A1117" s="373">
        <v>25010103</v>
      </c>
      <c r="B1117" s="347" t="s">
        <v>6781</v>
      </c>
      <c r="C1117" s="348">
        <v>0</v>
      </c>
      <c r="D1117" s="348">
        <v>0</v>
      </c>
    </row>
    <row r="1118" spans="1:4" hidden="1" x14ac:dyDescent="0.15">
      <c r="A1118" s="373">
        <v>25010104</v>
      </c>
      <c r="B1118" s="347" t="s">
        <v>6782</v>
      </c>
      <c r="C1118" s="348">
        <v>0</v>
      </c>
      <c r="D1118" s="348">
        <v>0</v>
      </c>
    </row>
    <row r="1119" spans="1:4" hidden="1" x14ac:dyDescent="0.15">
      <c r="A1119" s="373">
        <v>25010105</v>
      </c>
      <c r="B1119" s="347" t="s">
        <v>6783</v>
      </c>
      <c r="C1119" s="348">
        <v>0</v>
      </c>
      <c r="D1119" s="348">
        <v>0</v>
      </c>
    </row>
    <row r="1120" spans="1:4" hidden="1" x14ac:dyDescent="0.15">
      <c r="A1120" s="373">
        <v>25010106</v>
      </c>
      <c r="B1120" s="347" t="s">
        <v>6784</v>
      </c>
      <c r="C1120" s="348">
        <v>0</v>
      </c>
      <c r="D1120" s="348">
        <v>0</v>
      </c>
    </row>
    <row r="1121" spans="1:4" hidden="1" x14ac:dyDescent="0.15">
      <c r="A1121" s="373">
        <v>25010107</v>
      </c>
      <c r="B1121" s="347" t="s">
        <v>6785</v>
      </c>
      <c r="C1121" s="348">
        <v>0</v>
      </c>
      <c r="D1121" s="348">
        <v>0</v>
      </c>
    </row>
    <row r="1122" spans="1:4" hidden="1" x14ac:dyDescent="0.15">
      <c r="A1122" s="368">
        <v>26</v>
      </c>
      <c r="B1122" s="369" t="s">
        <v>6786</v>
      </c>
      <c r="C1122" s="375">
        <v>0</v>
      </c>
      <c r="D1122" s="375">
        <v>0</v>
      </c>
    </row>
    <row r="1123" spans="1:4" hidden="1" x14ac:dyDescent="0.15">
      <c r="A1123" s="368">
        <v>2601</v>
      </c>
      <c r="B1123" s="369" t="s">
        <v>6787</v>
      </c>
      <c r="C1123" s="375">
        <v>0</v>
      </c>
      <c r="D1123" s="375">
        <v>0</v>
      </c>
    </row>
    <row r="1124" spans="1:4" hidden="1" x14ac:dyDescent="0.15">
      <c r="A1124" s="371">
        <v>260101</v>
      </c>
      <c r="B1124" s="372" t="s">
        <v>6788</v>
      </c>
      <c r="C1124" s="375">
        <v>0</v>
      </c>
      <c r="D1124" s="375">
        <v>0</v>
      </c>
    </row>
    <row r="1125" spans="1:4" hidden="1" x14ac:dyDescent="0.15">
      <c r="A1125" s="373">
        <v>26010101</v>
      </c>
      <c r="B1125" s="347" t="s">
        <v>6789</v>
      </c>
      <c r="C1125" s="348">
        <v>0</v>
      </c>
      <c r="D1125" s="348">
        <v>0</v>
      </c>
    </row>
    <row r="1126" spans="1:4" hidden="1" x14ac:dyDescent="0.15">
      <c r="A1126" s="373">
        <v>26010102</v>
      </c>
      <c r="B1126" s="347" t="s">
        <v>6790</v>
      </c>
      <c r="C1126" s="348">
        <v>0</v>
      </c>
      <c r="D1126" s="348">
        <v>0</v>
      </c>
    </row>
    <row r="1127" spans="1:4" hidden="1" x14ac:dyDescent="0.15">
      <c r="A1127" s="373">
        <v>26010103</v>
      </c>
      <c r="B1127" s="347" t="s">
        <v>6791</v>
      </c>
      <c r="C1127" s="348">
        <v>0</v>
      </c>
      <c r="D1127" s="348">
        <v>0</v>
      </c>
    </row>
    <row r="1128" spans="1:4" hidden="1" x14ac:dyDescent="0.15">
      <c r="A1128" s="373">
        <v>26010104</v>
      </c>
      <c r="B1128" s="347" t="s">
        <v>6792</v>
      </c>
      <c r="C1128" s="348">
        <v>0</v>
      </c>
      <c r="D1128" s="348">
        <v>0</v>
      </c>
    </row>
    <row r="1129" spans="1:4" hidden="1" x14ac:dyDescent="0.15">
      <c r="A1129" s="371">
        <v>260102</v>
      </c>
      <c r="B1129" s="372" t="s">
        <v>6793</v>
      </c>
      <c r="C1129" s="375">
        <v>0</v>
      </c>
      <c r="D1129" s="375">
        <v>0</v>
      </c>
    </row>
    <row r="1130" spans="1:4" hidden="1" x14ac:dyDescent="0.15">
      <c r="A1130" s="373">
        <v>26010201</v>
      </c>
      <c r="B1130" s="347" t="s">
        <v>6794</v>
      </c>
      <c r="C1130" s="348">
        <v>0</v>
      </c>
      <c r="D1130" s="348">
        <v>0</v>
      </c>
    </row>
    <row r="1131" spans="1:4" hidden="1" x14ac:dyDescent="0.15">
      <c r="A1131" s="373">
        <v>26010202</v>
      </c>
      <c r="B1131" s="347" t="s">
        <v>6795</v>
      </c>
      <c r="C1131" s="348">
        <v>0</v>
      </c>
      <c r="D1131" s="348">
        <v>0</v>
      </c>
    </row>
    <row r="1132" spans="1:4" hidden="1" x14ac:dyDescent="0.15">
      <c r="A1132" s="373">
        <v>26010203</v>
      </c>
      <c r="B1132" s="347" t="s">
        <v>6796</v>
      </c>
      <c r="C1132" s="348">
        <v>0</v>
      </c>
      <c r="D1132" s="348">
        <v>0</v>
      </c>
    </row>
    <row r="1133" spans="1:4" hidden="1" x14ac:dyDescent="0.15">
      <c r="A1133" s="373">
        <v>26010204</v>
      </c>
      <c r="B1133" s="347" t="s">
        <v>6797</v>
      </c>
      <c r="C1133" s="348">
        <v>0</v>
      </c>
      <c r="D1133" s="348">
        <v>0</v>
      </c>
    </row>
    <row r="1134" spans="1:4" hidden="1" x14ac:dyDescent="0.15">
      <c r="A1134" s="373">
        <v>26010205</v>
      </c>
      <c r="B1134" s="347" t="s">
        <v>6798</v>
      </c>
      <c r="C1134" s="348">
        <v>0</v>
      </c>
      <c r="D1134" s="348">
        <v>0</v>
      </c>
    </row>
    <row r="1135" spans="1:4" hidden="1" x14ac:dyDescent="0.15">
      <c r="A1135" s="373">
        <v>26010206</v>
      </c>
      <c r="B1135" s="347" t="s">
        <v>6799</v>
      </c>
      <c r="C1135" s="348">
        <v>0</v>
      </c>
      <c r="D1135" s="348">
        <v>0</v>
      </c>
    </row>
    <row r="1136" spans="1:4" hidden="1" x14ac:dyDescent="0.15">
      <c r="A1136" s="373">
        <v>26010207</v>
      </c>
      <c r="B1136" s="347" t="s">
        <v>6800</v>
      </c>
      <c r="C1136" s="348">
        <v>0</v>
      </c>
      <c r="D1136" s="348">
        <v>0</v>
      </c>
    </row>
    <row r="1137" spans="1:4" hidden="1" x14ac:dyDescent="0.15">
      <c r="A1137" s="373">
        <v>26010208</v>
      </c>
      <c r="B1137" s="347" t="s">
        <v>6801</v>
      </c>
      <c r="C1137" s="348">
        <v>0</v>
      </c>
      <c r="D1137" s="348">
        <v>0</v>
      </c>
    </row>
    <row r="1138" spans="1:4" hidden="1" x14ac:dyDescent="0.15">
      <c r="A1138" s="373">
        <v>26010209</v>
      </c>
      <c r="B1138" s="347" t="s">
        <v>6802</v>
      </c>
      <c r="C1138" s="348">
        <v>0</v>
      </c>
      <c r="D1138" s="348">
        <v>0</v>
      </c>
    </row>
    <row r="1139" spans="1:4" hidden="1" x14ac:dyDescent="0.15">
      <c r="A1139" s="373">
        <v>26010210</v>
      </c>
      <c r="B1139" s="347" t="s">
        <v>6803</v>
      </c>
      <c r="C1139" s="348">
        <v>0</v>
      </c>
      <c r="D1139" s="348">
        <v>0</v>
      </c>
    </row>
    <row r="1140" spans="1:4" hidden="1" x14ac:dyDescent="0.15">
      <c r="A1140" s="373">
        <v>26010211</v>
      </c>
      <c r="B1140" s="347" t="s">
        <v>6804</v>
      </c>
      <c r="C1140" s="348">
        <v>0</v>
      </c>
      <c r="D1140" s="348">
        <v>0</v>
      </c>
    </row>
    <row r="1141" spans="1:4" hidden="1" x14ac:dyDescent="0.15">
      <c r="A1141" s="373">
        <v>26010212</v>
      </c>
      <c r="B1141" s="347" t="s">
        <v>6805</v>
      </c>
      <c r="C1141" s="348">
        <v>0</v>
      </c>
      <c r="D1141" s="348">
        <v>0</v>
      </c>
    </row>
    <row r="1142" spans="1:4" hidden="1" x14ac:dyDescent="0.15">
      <c r="A1142" s="373">
        <v>26010213</v>
      </c>
      <c r="B1142" s="347" t="s">
        <v>6806</v>
      </c>
      <c r="C1142" s="348">
        <v>0</v>
      </c>
      <c r="D1142" s="348">
        <v>0</v>
      </c>
    </row>
    <row r="1143" spans="1:4" hidden="1" x14ac:dyDescent="0.15">
      <c r="A1143" s="371">
        <v>260103</v>
      </c>
      <c r="B1143" s="372" t="s">
        <v>6807</v>
      </c>
      <c r="C1143" s="375">
        <v>0</v>
      </c>
      <c r="D1143" s="375">
        <v>0</v>
      </c>
    </row>
    <row r="1144" spans="1:4" hidden="1" x14ac:dyDescent="0.15">
      <c r="A1144" s="373">
        <v>26010301</v>
      </c>
      <c r="B1144" s="347" t="s">
        <v>6808</v>
      </c>
      <c r="C1144" s="348">
        <v>0</v>
      </c>
      <c r="D1144" s="348">
        <v>0</v>
      </c>
    </row>
    <row r="1145" spans="1:4" hidden="1" x14ac:dyDescent="0.15">
      <c r="A1145" s="373">
        <v>26010302</v>
      </c>
      <c r="B1145" s="347" t="s">
        <v>6809</v>
      </c>
      <c r="C1145" s="348">
        <v>0</v>
      </c>
      <c r="D1145" s="348">
        <v>0</v>
      </c>
    </row>
    <row r="1146" spans="1:4" hidden="1" x14ac:dyDescent="0.15">
      <c r="A1146" s="373">
        <v>26010303</v>
      </c>
      <c r="B1146" s="347" t="s">
        <v>6810</v>
      </c>
      <c r="C1146" s="348">
        <v>0</v>
      </c>
      <c r="D1146" s="348">
        <v>0</v>
      </c>
    </row>
    <row r="1147" spans="1:4" hidden="1" x14ac:dyDescent="0.15">
      <c r="A1147" s="373">
        <v>26010304</v>
      </c>
      <c r="B1147" s="347" t="s">
        <v>6811</v>
      </c>
      <c r="C1147" s="348">
        <v>0</v>
      </c>
      <c r="D1147" s="348">
        <v>0</v>
      </c>
    </row>
    <row r="1148" spans="1:4" hidden="1" x14ac:dyDescent="0.15">
      <c r="A1148" s="373">
        <v>26010305</v>
      </c>
      <c r="B1148" s="347" t="s">
        <v>6812</v>
      </c>
      <c r="C1148" s="348">
        <v>0</v>
      </c>
      <c r="D1148" s="348">
        <v>0</v>
      </c>
    </row>
    <row r="1149" spans="1:4" hidden="1" x14ac:dyDescent="0.15">
      <c r="A1149" s="371">
        <v>260104</v>
      </c>
      <c r="B1149" s="372" t="s">
        <v>6813</v>
      </c>
      <c r="C1149" s="375">
        <v>0</v>
      </c>
      <c r="D1149" s="375">
        <v>0</v>
      </c>
    </row>
    <row r="1150" spans="1:4" hidden="1" x14ac:dyDescent="0.15">
      <c r="A1150" s="373">
        <v>26010401</v>
      </c>
      <c r="B1150" s="347" t="s">
        <v>6814</v>
      </c>
      <c r="C1150" s="348">
        <v>0</v>
      </c>
      <c r="D1150" s="348">
        <v>0</v>
      </c>
    </row>
    <row r="1151" spans="1:4" hidden="1" x14ac:dyDescent="0.15">
      <c r="A1151" s="373">
        <v>26010402</v>
      </c>
      <c r="B1151" s="347" t="s">
        <v>6815</v>
      </c>
      <c r="C1151" s="348">
        <v>0</v>
      </c>
      <c r="D1151" s="348">
        <v>0</v>
      </c>
    </row>
    <row r="1152" spans="1:4" hidden="1" x14ac:dyDescent="0.15">
      <c r="A1152" s="373">
        <v>26010403</v>
      </c>
      <c r="B1152" s="347" t="s">
        <v>6816</v>
      </c>
      <c r="C1152" s="348">
        <v>0</v>
      </c>
      <c r="D1152" s="348">
        <v>0</v>
      </c>
    </row>
    <row r="1153" spans="1:4" hidden="1" x14ac:dyDescent="0.15">
      <c r="A1153" s="373">
        <v>26010404</v>
      </c>
      <c r="B1153" s="347" t="s">
        <v>6817</v>
      </c>
      <c r="C1153" s="348">
        <v>0</v>
      </c>
      <c r="D1153" s="348">
        <v>0</v>
      </c>
    </row>
    <row r="1154" spans="1:4" hidden="1" x14ac:dyDescent="0.15">
      <c r="A1154" s="373">
        <v>26010405</v>
      </c>
      <c r="B1154" s="347" t="s">
        <v>6818</v>
      </c>
      <c r="C1154" s="348">
        <v>0</v>
      </c>
      <c r="D1154" s="348">
        <v>0</v>
      </c>
    </row>
    <row r="1155" spans="1:4" hidden="1" x14ac:dyDescent="0.15">
      <c r="A1155" s="373">
        <v>26010406</v>
      </c>
      <c r="B1155" s="347" t="s">
        <v>6819</v>
      </c>
      <c r="C1155" s="348">
        <v>0</v>
      </c>
      <c r="D1155" s="348">
        <v>0</v>
      </c>
    </row>
    <row r="1156" spans="1:4" hidden="1" x14ac:dyDescent="0.15">
      <c r="A1156" s="373">
        <v>26010407</v>
      </c>
      <c r="B1156" s="347" t="s">
        <v>6820</v>
      </c>
      <c r="C1156" s="348">
        <v>0</v>
      </c>
      <c r="D1156" s="348">
        <v>0</v>
      </c>
    </row>
    <row r="1157" spans="1:4" hidden="1" x14ac:dyDescent="0.15">
      <c r="A1157" s="373">
        <v>26010408</v>
      </c>
      <c r="B1157" s="347" t="s">
        <v>6821</v>
      </c>
      <c r="C1157" s="348">
        <v>0</v>
      </c>
      <c r="D1157" s="348">
        <v>0</v>
      </c>
    </row>
    <row r="1158" spans="1:4" hidden="1" x14ac:dyDescent="0.15">
      <c r="A1158" s="371">
        <v>260105</v>
      </c>
      <c r="B1158" s="372" t="s">
        <v>6822</v>
      </c>
      <c r="C1158" s="375">
        <v>0</v>
      </c>
      <c r="D1158" s="375">
        <v>0</v>
      </c>
    </row>
    <row r="1159" spans="1:4" hidden="1" x14ac:dyDescent="0.15">
      <c r="A1159" s="373">
        <v>26010501</v>
      </c>
      <c r="B1159" s="347" t="s">
        <v>6823</v>
      </c>
      <c r="C1159" s="348">
        <v>0</v>
      </c>
      <c r="D1159" s="348">
        <v>0</v>
      </c>
    </row>
    <row r="1160" spans="1:4" hidden="1" x14ac:dyDescent="0.15">
      <c r="A1160" s="373">
        <v>26010502</v>
      </c>
      <c r="B1160" s="347" t="s">
        <v>6824</v>
      </c>
      <c r="C1160" s="348">
        <v>0</v>
      </c>
      <c r="D1160" s="348">
        <v>0</v>
      </c>
    </row>
    <row r="1161" spans="1:4" hidden="1" x14ac:dyDescent="0.15">
      <c r="A1161" s="373">
        <v>26010503</v>
      </c>
      <c r="B1161" s="347" t="s">
        <v>6825</v>
      </c>
      <c r="C1161" s="348">
        <v>0</v>
      </c>
      <c r="D1161" s="348">
        <v>0</v>
      </c>
    </row>
    <row r="1162" spans="1:4" hidden="1" x14ac:dyDescent="0.15">
      <c r="A1162" s="373">
        <v>26010504</v>
      </c>
      <c r="B1162" s="347" t="s">
        <v>6826</v>
      </c>
      <c r="C1162" s="348">
        <v>0</v>
      </c>
      <c r="D1162" s="348">
        <v>0</v>
      </c>
    </row>
    <row r="1163" spans="1:4" hidden="1" x14ac:dyDescent="0.15">
      <c r="A1163" s="373">
        <v>26010505</v>
      </c>
      <c r="B1163" s="347" t="s">
        <v>6827</v>
      </c>
      <c r="C1163" s="348">
        <v>0</v>
      </c>
      <c r="D1163" s="348">
        <v>0</v>
      </c>
    </row>
    <row r="1164" spans="1:4" hidden="1" x14ac:dyDescent="0.15">
      <c r="A1164" s="373">
        <v>26010506</v>
      </c>
      <c r="B1164" s="347" t="s">
        <v>6828</v>
      </c>
      <c r="C1164" s="348">
        <v>0</v>
      </c>
      <c r="D1164" s="348">
        <v>0</v>
      </c>
    </row>
    <row r="1165" spans="1:4" hidden="1" x14ac:dyDescent="0.15">
      <c r="A1165" s="373">
        <v>26010507</v>
      </c>
      <c r="B1165" s="347" t="s">
        <v>6829</v>
      </c>
      <c r="C1165" s="348">
        <v>0</v>
      </c>
      <c r="D1165" s="348">
        <v>0</v>
      </c>
    </row>
    <row r="1166" spans="1:4" hidden="1" x14ac:dyDescent="0.15">
      <c r="A1166" s="373">
        <v>26010508</v>
      </c>
      <c r="B1166" s="347" t="s">
        <v>6830</v>
      </c>
      <c r="C1166" s="348">
        <v>0</v>
      </c>
      <c r="D1166" s="348">
        <v>0</v>
      </c>
    </row>
    <row r="1167" spans="1:4" hidden="1" x14ac:dyDescent="0.15">
      <c r="A1167" s="373">
        <v>26010509</v>
      </c>
      <c r="B1167" s="347" t="s">
        <v>6831</v>
      </c>
      <c r="C1167" s="348">
        <v>0</v>
      </c>
      <c r="D1167" s="348">
        <v>0</v>
      </c>
    </row>
    <row r="1168" spans="1:4" hidden="1" x14ac:dyDescent="0.15">
      <c r="A1168" s="371">
        <v>260106</v>
      </c>
      <c r="B1168" s="372" t="s">
        <v>6832</v>
      </c>
      <c r="C1168" s="375">
        <v>0</v>
      </c>
      <c r="D1168" s="375">
        <v>0</v>
      </c>
    </row>
    <row r="1169" spans="1:4" hidden="1" x14ac:dyDescent="0.15">
      <c r="A1169" s="373">
        <v>26010601</v>
      </c>
      <c r="B1169" s="347" t="s">
        <v>6833</v>
      </c>
      <c r="C1169" s="348">
        <v>0</v>
      </c>
      <c r="D1169" s="348">
        <v>0</v>
      </c>
    </row>
    <row r="1170" spans="1:4" hidden="1" x14ac:dyDescent="0.15">
      <c r="A1170" s="373">
        <v>26010602</v>
      </c>
      <c r="B1170" s="347" t="s">
        <v>6834</v>
      </c>
      <c r="C1170" s="348">
        <v>0</v>
      </c>
      <c r="D1170" s="348">
        <v>0</v>
      </c>
    </row>
    <row r="1171" spans="1:4" hidden="1" x14ac:dyDescent="0.15">
      <c r="A1171" s="373">
        <v>26010603</v>
      </c>
      <c r="B1171" s="347" t="s">
        <v>6835</v>
      </c>
      <c r="C1171" s="348">
        <v>0</v>
      </c>
      <c r="D1171" s="348">
        <v>0</v>
      </c>
    </row>
    <row r="1172" spans="1:4" hidden="1" x14ac:dyDescent="0.15">
      <c r="A1172" s="373">
        <v>26010604</v>
      </c>
      <c r="B1172" s="347" t="s">
        <v>6836</v>
      </c>
      <c r="C1172" s="348">
        <v>0</v>
      </c>
      <c r="D1172" s="348">
        <v>0</v>
      </c>
    </row>
    <row r="1173" spans="1:4" hidden="1" x14ac:dyDescent="0.15">
      <c r="A1173" s="373">
        <v>26010605</v>
      </c>
      <c r="B1173" s="347" t="s">
        <v>6837</v>
      </c>
      <c r="C1173" s="348">
        <v>0</v>
      </c>
      <c r="D1173" s="348">
        <v>0</v>
      </c>
    </row>
    <row r="1174" spans="1:4" hidden="1" x14ac:dyDescent="0.15">
      <c r="A1174" s="373">
        <v>26010606</v>
      </c>
      <c r="B1174" s="347" t="s">
        <v>6838</v>
      </c>
      <c r="C1174" s="348">
        <v>0</v>
      </c>
      <c r="D1174" s="348">
        <v>0</v>
      </c>
    </row>
    <row r="1175" spans="1:4" hidden="1" x14ac:dyDescent="0.15">
      <c r="A1175" s="373">
        <v>26010607</v>
      </c>
      <c r="B1175" s="347" t="s">
        <v>6839</v>
      </c>
      <c r="C1175" s="348">
        <v>0</v>
      </c>
      <c r="D1175" s="348">
        <v>0</v>
      </c>
    </row>
    <row r="1176" spans="1:4" hidden="1" x14ac:dyDescent="0.15">
      <c r="A1176" s="373">
        <v>26010608</v>
      </c>
      <c r="B1176" s="347" t="s">
        <v>6840</v>
      </c>
      <c r="C1176" s="348">
        <v>0</v>
      </c>
      <c r="D1176" s="348">
        <v>0</v>
      </c>
    </row>
    <row r="1177" spans="1:4" hidden="1" x14ac:dyDescent="0.15">
      <c r="A1177" s="373">
        <v>26010609</v>
      </c>
      <c r="B1177" s="347" t="s">
        <v>6841</v>
      </c>
      <c r="C1177" s="348">
        <v>0</v>
      </c>
      <c r="D1177" s="348">
        <v>0</v>
      </c>
    </row>
    <row r="1178" spans="1:4" hidden="1" x14ac:dyDescent="0.15">
      <c r="A1178" s="373">
        <v>26010610</v>
      </c>
      <c r="B1178" s="347" t="s">
        <v>6842</v>
      </c>
      <c r="C1178" s="348">
        <v>0</v>
      </c>
      <c r="D1178" s="348">
        <v>0</v>
      </c>
    </row>
    <row r="1179" spans="1:4" hidden="1" x14ac:dyDescent="0.15">
      <c r="A1179" s="371">
        <v>260107</v>
      </c>
      <c r="B1179" s="372" t="s">
        <v>6843</v>
      </c>
      <c r="C1179" s="375">
        <v>0</v>
      </c>
      <c r="D1179" s="375">
        <v>0</v>
      </c>
    </row>
    <row r="1180" spans="1:4" hidden="1" x14ac:dyDescent="0.15">
      <c r="A1180" s="373">
        <v>26010701</v>
      </c>
      <c r="B1180" s="347" t="s">
        <v>6844</v>
      </c>
      <c r="C1180" s="348">
        <v>0</v>
      </c>
      <c r="D1180" s="348">
        <v>0</v>
      </c>
    </row>
    <row r="1181" spans="1:4" hidden="1" x14ac:dyDescent="0.15">
      <c r="A1181" s="371">
        <v>260108</v>
      </c>
      <c r="B1181" s="372" t="s">
        <v>6845</v>
      </c>
      <c r="C1181" s="375">
        <v>0</v>
      </c>
      <c r="D1181" s="375">
        <v>0</v>
      </c>
    </row>
    <row r="1182" spans="1:4" hidden="1" x14ac:dyDescent="0.15">
      <c r="A1182" s="373">
        <v>26010801</v>
      </c>
      <c r="B1182" s="347" t="s">
        <v>6846</v>
      </c>
      <c r="C1182" s="348">
        <v>0</v>
      </c>
      <c r="D1182" s="348">
        <v>0</v>
      </c>
    </row>
    <row r="1183" spans="1:4" hidden="1" x14ac:dyDescent="0.15">
      <c r="A1183" s="371">
        <v>260109</v>
      </c>
      <c r="B1183" s="372" t="s">
        <v>6847</v>
      </c>
      <c r="C1183" s="375">
        <v>0</v>
      </c>
      <c r="D1183" s="375">
        <v>0</v>
      </c>
    </row>
    <row r="1184" spans="1:4" hidden="1" x14ac:dyDescent="0.15">
      <c r="A1184" s="373">
        <v>26010901</v>
      </c>
      <c r="B1184" s="347" t="s">
        <v>6848</v>
      </c>
      <c r="C1184" s="348">
        <v>0</v>
      </c>
      <c r="D1184" s="348">
        <v>0</v>
      </c>
    </row>
    <row r="1185" spans="1:4" hidden="1" x14ac:dyDescent="0.15">
      <c r="A1185" s="373">
        <v>26010902</v>
      </c>
      <c r="B1185" s="347" t="s">
        <v>6849</v>
      </c>
      <c r="C1185" s="348">
        <v>0</v>
      </c>
      <c r="D1185" s="348">
        <v>0</v>
      </c>
    </row>
    <row r="1186" spans="1:4" hidden="1" x14ac:dyDescent="0.15">
      <c r="A1186" s="373">
        <v>26010904</v>
      </c>
      <c r="B1186" s="347" t="s">
        <v>6850</v>
      </c>
      <c r="C1186" s="348">
        <v>0</v>
      </c>
      <c r="D1186" s="348">
        <v>0</v>
      </c>
    </row>
    <row r="1187" spans="1:4" hidden="1" x14ac:dyDescent="0.15">
      <c r="A1187" s="371">
        <v>260110</v>
      </c>
      <c r="B1187" s="372" t="s">
        <v>6851</v>
      </c>
      <c r="C1187" s="375">
        <v>0</v>
      </c>
      <c r="D1187" s="375">
        <v>0</v>
      </c>
    </row>
    <row r="1188" spans="1:4" hidden="1" x14ac:dyDescent="0.15">
      <c r="A1188" s="373">
        <v>26011001</v>
      </c>
      <c r="B1188" s="347" t="s">
        <v>6851</v>
      </c>
      <c r="C1188" s="348">
        <v>0</v>
      </c>
      <c r="D1188" s="348">
        <v>0</v>
      </c>
    </row>
    <row r="1189" spans="1:4" hidden="1" x14ac:dyDescent="0.15">
      <c r="A1189" s="368">
        <v>2602</v>
      </c>
      <c r="B1189" s="369" t="s">
        <v>6852</v>
      </c>
      <c r="C1189" s="375">
        <v>0</v>
      </c>
      <c r="D1189" s="375">
        <v>0</v>
      </c>
    </row>
    <row r="1190" spans="1:4" hidden="1" x14ac:dyDescent="0.15">
      <c r="A1190" s="371">
        <v>260201</v>
      </c>
      <c r="B1190" s="372" t="s">
        <v>6853</v>
      </c>
      <c r="C1190" s="375">
        <v>0</v>
      </c>
      <c r="D1190" s="375">
        <v>0</v>
      </c>
    </row>
    <row r="1191" spans="1:4" hidden="1" x14ac:dyDescent="0.15">
      <c r="A1191" s="373">
        <v>26020101</v>
      </c>
      <c r="B1191" s="347" t="s">
        <v>6854</v>
      </c>
      <c r="C1191" s="348">
        <v>0</v>
      </c>
      <c r="D1191" s="348">
        <v>0</v>
      </c>
    </row>
    <row r="1192" spans="1:4" hidden="1" x14ac:dyDescent="0.15">
      <c r="A1192" s="373">
        <v>26020102</v>
      </c>
      <c r="B1192" s="347" t="s">
        <v>6855</v>
      </c>
      <c r="C1192" s="348">
        <v>0</v>
      </c>
      <c r="D1192" s="348">
        <v>0</v>
      </c>
    </row>
    <row r="1193" spans="1:4" hidden="1" x14ac:dyDescent="0.15">
      <c r="A1193" s="373">
        <v>26020103</v>
      </c>
      <c r="B1193" s="347" t="s">
        <v>6856</v>
      </c>
      <c r="C1193" s="348">
        <v>0</v>
      </c>
      <c r="D1193" s="348">
        <v>0</v>
      </c>
    </row>
    <row r="1194" spans="1:4" hidden="1" x14ac:dyDescent="0.15">
      <c r="A1194" s="373">
        <v>26020104</v>
      </c>
      <c r="B1194" s="347" t="s">
        <v>6857</v>
      </c>
      <c r="C1194" s="348">
        <v>0</v>
      </c>
      <c r="D1194" s="348">
        <v>0</v>
      </c>
    </row>
    <row r="1195" spans="1:4" hidden="1" x14ac:dyDescent="0.15">
      <c r="A1195" s="368">
        <v>2603</v>
      </c>
      <c r="B1195" s="369" t="s">
        <v>6858</v>
      </c>
      <c r="C1195" s="375">
        <v>0</v>
      </c>
      <c r="D1195" s="375">
        <v>0</v>
      </c>
    </row>
    <row r="1196" spans="1:4" hidden="1" x14ac:dyDescent="0.15">
      <c r="A1196" s="371">
        <v>260301</v>
      </c>
      <c r="B1196" s="372" t="s">
        <v>6858</v>
      </c>
      <c r="C1196" s="375">
        <v>0</v>
      </c>
      <c r="D1196" s="375">
        <v>0</v>
      </c>
    </row>
    <row r="1197" spans="1:4" hidden="1" x14ac:dyDescent="0.15">
      <c r="A1197" s="373">
        <v>26030101</v>
      </c>
      <c r="B1197" s="347" t="s">
        <v>6859</v>
      </c>
      <c r="C1197" s="348">
        <v>0</v>
      </c>
      <c r="D1197" s="348">
        <v>0</v>
      </c>
    </row>
    <row r="1198" spans="1:4" hidden="1" x14ac:dyDescent="0.15">
      <c r="A1198" s="373">
        <v>26030102</v>
      </c>
      <c r="B1198" s="347" t="s">
        <v>6860</v>
      </c>
      <c r="C1198" s="348">
        <v>0</v>
      </c>
      <c r="D1198" s="348">
        <v>0</v>
      </c>
    </row>
    <row r="1199" spans="1:4" hidden="1" x14ac:dyDescent="0.15">
      <c r="A1199" s="373">
        <v>26030103</v>
      </c>
      <c r="B1199" s="347" t="s">
        <v>6861</v>
      </c>
      <c r="C1199" s="348">
        <v>0</v>
      </c>
      <c r="D1199" s="348">
        <v>0</v>
      </c>
    </row>
    <row r="1200" spans="1:4" hidden="1" x14ac:dyDescent="0.15">
      <c r="A1200" s="373">
        <v>26030104</v>
      </c>
      <c r="B1200" s="347" t="s">
        <v>6862</v>
      </c>
      <c r="C1200" s="348">
        <v>0</v>
      </c>
      <c r="D1200" s="348">
        <v>0</v>
      </c>
    </row>
    <row r="1201" spans="1:4" hidden="1" x14ac:dyDescent="0.15">
      <c r="A1201" s="373">
        <v>26030105</v>
      </c>
      <c r="B1201" s="347" t="s">
        <v>6863</v>
      </c>
      <c r="C1201" s="348">
        <v>0</v>
      </c>
      <c r="D1201" s="348">
        <v>0</v>
      </c>
    </row>
    <row r="1202" spans="1:4" hidden="1" x14ac:dyDescent="0.15">
      <c r="A1202" s="373">
        <v>26030106</v>
      </c>
      <c r="B1202" s="347" t="s">
        <v>6864</v>
      </c>
      <c r="C1202" s="348">
        <v>0</v>
      </c>
      <c r="D1202" s="348">
        <v>0</v>
      </c>
    </row>
    <row r="1203" spans="1:4" hidden="1" x14ac:dyDescent="0.15">
      <c r="A1203" s="373">
        <v>26030107</v>
      </c>
      <c r="B1203" s="347" t="s">
        <v>6865</v>
      </c>
      <c r="C1203" s="348">
        <v>0</v>
      </c>
      <c r="D1203" s="348">
        <v>0</v>
      </c>
    </row>
    <row r="1204" spans="1:4" hidden="1" x14ac:dyDescent="0.15">
      <c r="A1204" s="368">
        <v>27</v>
      </c>
      <c r="B1204" s="369" t="s">
        <v>6866</v>
      </c>
      <c r="C1204" s="375">
        <v>0</v>
      </c>
      <c r="D1204" s="375">
        <v>0</v>
      </c>
    </row>
    <row r="1205" spans="1:4" hidden="1" x14ac:dyDescent="0.15">
      <c r="A1205" s="368">
        <v>2701</v>
      </c>
      <c r="B1205" s="369" t="s">
        <v>6866</v>
      </c>
      <c r="C1205" s="375">
        <v>0</v>
      </c>
      <c r="D1205" s="375">
        <v>0</v>
      </c>
    </row>
    <row r="1206" spans="1:4" hidden="1" x14ac:dyDescent="0.15">
      <c r="A1206" s="371">
        <v>270101</v>
      </c>
      <c r="B1206" s="372" t="s">
        <v>6867</v>
      </c>
      <c r="C1206" s="375">
        <v>0</v>
      </c>
      <c r="D1206" s="375">
        <v>0</v>
      </c>
    </row>
    <row r="1207" spans="1:4" hidden="1" x14ac:dyDescent="0.15">
      <c r="A1207" s="373">
        <v>27010101</v>
      </c>
      <c r="B1207" s="347" t="s">
        <v>6868</v>
      </c>
      <c r="C1207" s="348">
        <v>0</v>
      </c>
      <c r="D1207" s="348">
        <v>0</v>
      </c>
    </row>
    <row r="1208" spans="1:4" hidden="1" x14ac:dyDescent="0.15">
      <c r="A1208" s="371">
        <v>270102</v>
      </c>
      <c r="B1208" s="372" t="s">
        <v>6869</v>
      </c>
      <c r="C1208" s="375">
        <v>0</v>
      </c>
      <c r="D1208" s="375">
        <v>0</v>
      </c>
    </row>
    <row r="1209" spans="1:4" hidden="1" x14ac:dyDescent="0.15">
      <c r="A1209" s="373">
        <v>27010201</v>
      </c>
      <c r="B1209" s="347" t="s">
        <v>6870</v>
      </c>
      <c r="C1209" s="348">
        <v>0</v>
      </c>
      <c r="D1209" s="348">
        <v>0</v>
      </c>
    </row>
    <row r="1210" spans="1:4" hidden="1" x14ac:dyDescent="0.15">
      <c r="A1210" s="373">
        <v>27010202</v>
      </c>
      <c r="B1210" s="347" t="s">
        <v>6871</v>
      </c>
      <c r="C1210" s="348">
        <v>0</v>
      </c>
      <c r="D1210" s="348">
        <v>0</v>
      </c>
    </row>
    <row r="1211" spans="1:4" hidden="1" x14ac:dyDescent="0.15">
      <c r="A1211" s="373">
        <v>27010203</v>
      </c>
      <c r="B1211" s="347" t="s">
        <v>6872</v>
      </c>
      <c r="C1211" s="348">
        <v>0</v>
      </c>
      <c r="D1211" s="348">
        <v>0</v>
      </c>
    </row>
    <row r="1212" spans="1:4" hidden="1" x14ac:dyDescent="0.15">
      <c r="A1212" s="373">
        <v>27010204</v>
      </c>
      <c r="B1212" s="347" t="s">
        <v>6873</v>
      </c>
      <c r="C1212" s="348">
        <v>0</v>
      </c>
      <c r="D1212" s="348">
        <v>0</v>
      </c>
    </row>
    <row r="1213" spans="1:4" hidden="1" x14ac:dyDescent="0.15">
      <c r="A1213" s="373">
        <v>27010205</v>
      </c>
      <c r="B1213" s="347" t="s">
        <v>6874</v>
      </c>
      <c r="C1213" s="348">
        <v>0</v>
      </c>
      <c r="D1213" s="348">
        <v>0</v>
      </c>
    </row>
    <row r="1214" spans="1:4" hidden="1" x14ac:dyDescent="0.15">
      <c r="A1214" s="368">
        <v>28</v>
      </c>
      <c r="B1214" s="369" t="s">
        <v>6875</v>
      </c>
      <c r="C1214" s="375">
        <v>0</v>
      </c>
      <c r="D1214" s="375">
        <v>0</v>
      </c>
    </row>
    <row r="1215" spans="1:4" hidden="1" x14ac:dyDescent="0.15">
      <c r="A1215" s="368">
        <v>2801</v>
      </c>
      <c r="B1215" s="369" t="s">
        <v>6876</v>
      </c>
      <c r="C1215" s="375">
        <v>0</v>
      </c>
      <c r="D1215" s="375">
        <v>0</v>
      </c>
    </row>
    <row r="1216" spans="1:4" hidden="1" x14ac:dyDescent="0.15">
      <c r="A1216" s="371">
        <v>280101</v>
      </c>
      <c r="B1216" s="372" t="s">
        <v>6877</v>
      </c>
      <c r="C1216" s="375">
        <v>0</v>
      </c>
      <c r="D1216" s="375">
        <v>0</v>
      </c>
    </row>
    <row r="1217" spans="1:4" hidden="1" x14ac:dyDescent="0.15">
      <c r="A1217" s="373">
        <v>28010101</v>
      </c>
      <c r="B1217" s="347" t="s">
        <v>6877</v>
      </c>
      <c r="C1217" s="348">
        <v>0</v>
      </c>
      <c r="D1217" s="348">
        <v>0</v>
      </c>
    </row>
    <row r="1218" spans="1:4" hidden="1" x14ac:dyDescent="0.15">
      <c r="A1218" s="371">
        <v>280102</v>
      </c>
      <c r="B1218" s="372" t="s">
        <v>6878</v>
      </c>
      <c r="C1218" s="375">
        <v>0</v>
      </c>
      <c r="D1218" s="375">
        <v>0</v>
      </c>
    </row>
    <row r="1219" spans="1:4" hidden="1" x14ac:dyDescent="0.15">
      <c r="A1219" s="373">
        <v>28010201</v>
      </c>
      <c r="B1219" s="347" t="s">
        <v>6878</v>
      </c>
      <c r="C1219" s="348">
        <v>0</v>
      </c>
      <c r="D1219" s="348">
        <v>0</v>
      </c>
    </row>
    <row r="1220" spans="1:4" hidden="1" x14ac:dyDescent="0.15">
      <c r="A1220" s="371">
        <v>280103</v>
      </c>
      <c r="B1220" s="372" t="s">
        <v>6879</v>
      </c>
      <c r="C1220" s="375">
        <v>0</v>
      </c>
      <c r="D1220" s="375">
        <v>0</v>
      </c>
    </row>
    <row r="1221" spans="1:4" hidden="1" x14ac:dyDescent="0.15">
      <c r="A1221" s="373">
        <v>28010301</v>
      </c>
      <c r="B1221" s="347" t="s">
        <v>6879</v>
      </c>
      <c r="C1221" s="348">
        <v>0</v>
      </c>
      <c r="D1221" s="348">
        <v>0</v>
      </c>
    </row>
    <row r="1222" spans="1:4" hidden="1" x14ac:dyDescent="0.15">
      <c r="A1222" s="371">
        <v>280104</v>
      </c>
      <c r="B1222" s="372" t="s">
        <v>6880</v>
      </c>
      <c r="C1222" s="375">
        <v>0</v>
      </c>
      <c r="D1222" s="375">
        <v>0</v>
      </c>
    </row>
    <row r="1223" spans="1:4" hidden="1" x14ac:dyDescent="0.15">
      <c r="A1223" s="373">
        <v>28010401</v>
      </c>
      <c r="B1223" s="347" t="s">
        <v>6880</v>
      </c>
      <c r="C1223" s="348">
        <v>0</v>
      </c>
      <c r="D1223" s="348">
        <v>0</v>
      </c>
    </row>
    <row r="1224" spans="1:4" hidden="1" x14ac:dyDescent="0.15">
      <c r="A1224" s="371">
        <v>280105</v>
      </c>
      <c r="B1224" s="372" t="s">
        <v>6881</v>
      </c>
      <c r="C1224" s="375">
        <v>0</v>
      </c>
      <c r="D1224" s="375">
        <v>0</v>
      </c>
    </row>
    <row r="1225" spans="1:4" hidden="1" x14ac:dyDescent="0.15">
      <c r="A1225" s="373">
        <v>28010501</v>
      </c>
      <c r="B1225" s="347" t="s">
        <v>6881</v>
      </c>
      <c r="C1225" s="348">
        <v>0</v>
      </c>
      <c r="D1225" s="348">
        <v>0</v>
      </c>
    </row>
    <row r="1226" spans="1:4" x14ac:dyDescent="0.15">
      <c r="A1226" s="365">
        <v>3</v>
      </c>
      <c r="B1226" s="366" t="s">
        <v>6882</v>
      </c>
      <c r="C1226" s="367">
        <v>50968963931.879997</v>
      </c>
      <c r="D1226" s="367">
        <v>69395414355.589996</v>
      </c>
    </row>
    <row r="1227" spans="1:4" x14ac:dyDescent="0.15">
      <c r="A1227" s="368">
        <v>31</v>
      </c>
      <c r="B1227" s="369" t="s">
        <v>6883</v>
      </c>
      <c r="C1227" s="370">
        <v>4633293360</v>
      </c>
      <c r="D1227" s="370">
        <v>4449306988.96</v>
      </c>
    </row>
    <row r="1228" spans="1:4" x14ac:dyDescent="0.15">
      <c r="A1228" s="368">
        <v>3101</v>
      </c>
      <c r="B1228" s="369" t="s">
        <v>6884</v>
      </c>
      <c r="C1228" s="375">
        <v>0</v>
      </c>
      <c r="D1228" s="370">
        <v>1400000</v>
      </c>
    </row>
    <row r="1229" spans="1:4" x14ac:dyDescent="0.15">
      <c r="A1229" s="371">
        <v>310101</v>
      </c>
      <c r="B1229" s="372" t="s">
        <v>6885</v>
      </c>
      <c r="C1229" s="375">
        <v>0</v>
      </c>
      <c r="D1229" s="375">
        <v>0</v>
      </c>
    </row>
    <row r="1230" spans="1:4" x14ac:dyDescent="0.15">
      <c r="A1230" s="373">
        <v>31010101</v>
      </c>
      <c r="B1230" s="347" t="s">
        <v>6886</v>
      </c>
      <c r="C1230" s="348">
        <v>0</v>
      </c>
      <c r="D1230" s="348">
        <v>0</v>
      </c>
    </row>
    <row r="1231" spans="1:4" x14ac:dyDescent="0.15">
      <c r="A1231" s="371">
        <v>310102</v>
      </c>
      <c r="B1231" s="372" t="s">
        <v>6887</v>
      </c>
      <c r="C1231" s="375">
        <v>0</v>
      </c>
      <c r="D1231" s="370">
        <v>1400000</v>
      </c>
    </row>
    <row r="1232" spans="1:4" x14ac:dyDescent="0.15">
      <c r="A1232" s="373">
        <v>31010201</v>
      </c>
      <c r="B1232" s="347" t="s">
        <v>6888</v>
      </c>
      <c r="C1232" s="348">
        <v>0</v>
      </c>
      <c r="D1232" s="374">
        <v>1400000</v>
      </c>
    </row>
    <row r="1233" spans="1:4" hidden="1" x14ac:dyDescent="0.15">
      <c r="A1233" s="371">
        <v>310103</v>
      </c>
      <c r="B1233" s="372" t="s">
        <v>6889</v>
      </c>
      <c r="C1233" s="375">
        <v>0</v>
      </c>
      <c r="D1233" s="375">
        <v>0</v>
      </c>
    </row>
    <row r="1234" spans="1:4" hidden="1" x14ac:dyDescent="0.15">
      <c r="A1234" s="373">
        <v>31010301</v>
      </c>
      <c r="B1234" s="347" t="s">
        <v>6890</v>
      </c>
      <c r="C1234" s="348">
        <v>0</v>
      </c>
      <c r="D1234" s="348">
        <v>0</v>
      </c>
    </row>
    <row r="1235" spans="1:4" hidden="1" x14ac:dyDescent="0.15">
      <c r="A1235" s="371">
        <v>310105</v>
      </c>
      <c r="B1235" s="372" t="s">
        <v>6891</v>
      </c>
      <c r="C1235" s="375">
        <v>0</v>
      </c>
      <c r="D1235" s="375">
        <v>0</v>
      </c>
    </row>
    <row r="1236" spans="1:4" hidden="1" x14ac:dyDescent="0.15">
      <c r="A1236" s="373">
        <v>31010501</v>
      </c>
      <c r="B1236" s="347" t="s">
        <v>6892</v>
      </c>
      <c r="C1236" s="348">
        <v>0</v>
      </c>
      <c r="D1236" s="348">
        <v>0</v>
      </c>
    </row>
    <row r="1237" spans="1:4" hidden="1" x14ac:dyDescent="0.15">
      <c r="A1237" s="373">
        <v>31010502</v>
      </c>
      <c r="B1237" s="347" t="s">
        <v>6893</v>
      </c>
      <c r="C1237" s="348">
        <v>0</v>
      </c>
      <c r="D1237" s="348">
        <v>0</v>
      </c>
    </row>
    <row r="1238" spans="1:4" hidden="1" x14ac:dyDescent="0.15">
      <c r="A1238" s="373">
        <v>31010503</v>
      </c>
      <c r="B1238" s="347" t="s">
        <v>6894</v>
      </c>
      <c r="C1238" s="348">
        <v>0</v>
      </c>
      <c r="D1238" s="348">
        <v>0</v>
      </c>
    </row>
    <row r="1239" spans="1:4" hidden="1" x14ac:dyDescent="0.15">
      <c r="A1239" s="373">
        <v>31010504</v>
      </c>
      <c r="B1239" s="347" t="s">
        <v>6895</v>
      </c>
      <c r="C1239" s="348">
        <v>0</v>
      </c>
      <c r="D1239" s="348">
        <v>0</v>
      </c>
    </row>
    <row r="1240" spans="1:4" hidden="1" x14ac:dyDescent="0.15">
      <c r="A1240" s="368">
        <v>3102</v>
      </c>
      <c r="B1240" s="369" t="s">
        <v>6896</v>
      </c>
      <c r="C1240" s="375">
        <v>0</v>
      </c>
      <c r="D1240" s="375">
        <v>0</v>
      </c>
    </row>
    <row r="1241" spans="1:4" hidden="1" x14ac:dyDescent="0.15">
      <c r="A1241" s="371">
        <v>310201</v>
      </c>
      <c r="B1241" s="372" t="s">
        <v>6896</v>
      </c>
      <c r="C1241" s="375">
        <v>0</v>
      </c>
      <c r="D1241" s="375">
        <v>0</v>
      </c>
    </row>
    <row r="1242" spans="1:4" hidden="1" x14ac:dyDescent="0.15">
      <c r="A1242" s="373">
        <v>31020101</v>
      </c>
      <c r="B1242" s="347" t="s">
        <v>6897</v>
      </c>
      <c r="C1242" s="348">
        <v>0</v>
      </c>
      <c r="D1242" s="348">
        <v>0</v>
      </c>
    </row>
    <row r="1243" spans="1:4" hidden="1" x14ac:dyDescent="0.15">
      <c r="A1243" s="373">
        <v>31020102</v>
      </c>
      <c r="B1243" s="347" t="s">
        <v>6898</v>
      </c>
      <c r="C1243" s="348">
        <v>0</v>
      </c>
      <c r="D1243" s="348">
        <v>0</v>
      </c>
    </row>
    <row r="1244" spans="1:4" hidden="1" x14ac:dyDescent="0.15">
      <c r="A1244" s="373">
        <v>31020103</v>
      </c>
      <c r="B1244" s="347" t="s">
        <v>6899</v>
      </c>
      <c r="C1244" s="348">
        <v>0</v>
      </c>
      <c r="D1244" s="348">
        <v>0</v>
      </c>
    </row>
    <row r="1245" spans="1:4" hidden="1" x14ac:dyDescent="0.15">
      <c r="A1245" s="373">
        <v>31020104</v>
      </c>
      <c r="B1245" s="347" t="s">
        <v>6900</v>
      </c>
      <c r="C1245" s="348">
        <v>0</v>
      </c>
      <c r="D1245" s="348">
        <v>0</v>
      </c>
    </row>
    <row r="1246" spans="1:4" hidden="1" x14ac:dyDescent="0.15">
      <c r="A1246" s="373">
        <v>31020106</v>
      </c>
      <c r="B1246" s="347" t="s">
        <v>6901</v>
      </c>
      <c r="C1246" s="348">
        <v>0</v>
      </c>
      <c r="D1246" s="348">
        <v>0</v>
      </c>
    </row>
    <row r="1247" spans="1:4" hidden="1" x14ac:dyDescent="0.15">
      <c r="A1247" s="373">
        <v>31020107</v>
      </c>
      <c r="B1247" s="347" t="s">
        <v>6902</v>
      </c>
      <c r="C1247" s="348">
        <v>0</v>
      </c>
      <c r="D1247" s="348">
        <v>0</v>
      </c>
    </row>
    <row r="1248" spans="1:4" hidden="1" x14ac:dyDescent="0.15">
      <c r="A1248" s="373">
        <v>31020108</v>
      </c>
      <c r="B1248" s="347" t="s">
        <v>6903</v>
      </c>
      <c r="C1248" s="348">
        <v>0</v>
      </c>
      <c r="D1248" s="348">
        <v>0</v>
      </c>
    </row>
    <row r="1249" spans="1:4" hidden="1" x14ac:dyDescent="0.15">
      <c r="A1249" s="368">
        <v>3104</v>
      </c>
      <c r="B1249" s="369" t="s">
        <v>6904</v>
      </c>
      <c r="C1249" s="375">
        <v>0</v>
      </c>
      <c r="D1249" s="375">
        <v>0</v>
      </c>
    </row>
    <row r="1250" spans="1:4" hidden="1" x14ac:dyDescent="0.15">
      <c r="A1250" s="371">
        <v>310401</v>
      </c>
      <c r="B1250" s="372" t="s">
        <v>6905</v>
      </c>
      <c r="C1250" s="375">
        <v>0</v>
      </c>
      <c r="D1250" s="375">
        <v>0</v>
      </c>
    </row>
    <row r="1251" spans="1:4" hidden="1" x14ac:dyDescent="0.15">
      <c r="A1251" s="373">
        <v>31040101</v>
      </c>
      <c r="B1251" s="347" t="s">
        <v>6906</v>
      </c>
      <c r="C1251" s="348">
        <v>0</v>
      </c>
      <c r="D1251" s="348">
        <v>0</v>
      </c>
    </row>
    <row r="1252" spans="1:4" hidden="1" x14ac:dyDescent="0.15">
      <c r="A1252" s="373">
        <v>31040102</v>
      </c>
      <c r="B1252" s="347" t="s">
        <v>6907</v>
      </c>
      <c r="C1252" s="348">
        <v>0</v>
      </c>
      <c r="D1252" s="348">
        <v>0</v>
      </c>
    </row>
    <row r="1253" spans="1:4" hidden="1" x14ac:dyDescent="0.15">
      <c r="A1253" s="373">
        <v>31040103</v>
      </c>
      <c r="B1253" s="347" t="s">
        <v>6908</v>
      </c>
      <c r="C1253" s="348">
        <v>0</v>
      </c>
      <c r="D1253" s="348">
        <v>0</v>
      </c>
    </row>
    <row r="1254" spans="1:4" hidden="1" x14ac:dyDescent="0.15">
      <c r="A1254" s="373">
        <v>31040104</v>
      </c>
      <c r="B1254" s="347" t="s">
        <v>6909</v>
      </c>
      <c r="C1254" s="348">
        <v>0</v>
      </c>
      <c r="D1254" s="348">
        <v>0</v>
      </c>
    </row>
    <row r="1255" spans="1:4" x14ac:dyDescent="0.15">
      <c r="A1255" s="368">
        <v>3105</v>
      </c>
      <c r="B1255" s="369" t="s">
        <v>6910</v>
      </c>
      <c r="C1255" s="370">
        <v>4633293360</v>
      </c>
      <c r="D1255" s="370">
        <v>4447906988.96</v>
      </c>
    </row>
    <row r="1256" spans="1:4" x14ac:dyDescent="0.15">
      <c r="A1256" s="371">
        <v>310501</v>
      </c>
      <c r="B1256" s="372" t="s">
        <v>6910</v>
      </c>
      <c r="C1256" s="370">
        <v>287100000</v>
      </c>
      <c r="D1256" s="370">
        <v>442550000</v>
      </c>
    </row>
    <row r="1257" spans="1:4" x14ac:dyDescent="0.15">
      <c r="A1257" s="373">
        <v>31050101</v>
      </c>
      <c r="B1257" s="347" t="s">
        <v>6911</v>
      </c>
      <c r="C1257" s="348">
        <v>0</v>
      </c>
      <c r="D1257" s="348">
        <v>0</v>
      </c>
    </row>
    <row r="1258" spans="1:4" x14ac:dyDescent="0.15">
      <c r="A1258" s="373">
        <v>31050102</v>
      </c>
      <c r="B1258" s="347" t="s">
        <v>6912</v>
      </c>
      <c r="C1258" s="374">
        <v>2000000</v>
      </c>
      <c r="D1258" s="374">
        <v>2000000</v>
      </c>
    </row>
    <row r="1259" spans="1:4" x14ac:dyDescent="0.15">
      <c r="A1259" s="373">
        <v>31050103</v>
      </c>
      <c r="B1259" s="347" t="s">
        <v>6913</v>
      </c>
      <c r="C1259" s="374">
        <v>6000000</v>
      </c>
      <c r="D1259" s="374">
        <v>4000000</v>
      </c>
    </row>
    <row r="1260" spans="1:4" x14ac:dyDescent="0.15">
      <c r="A1260" s="373">
        <v>31050104</v>
      </c>
      <c r="B1260" s="347" t="s">
        <v>6914</v>
      </c>
      <c r="C1260" s="348">
        <v>0</v>
      </c>
      <c r="D1260" s="348">
        <v>0</v>
      </c>
    </row>
    <row r="1261" spans="1:4" x14ac:dyDescent="0.15">
      <c r="A1261" s="373">
        <v>31050105</v>
      </c>
      <c r="B1261" s="347" t="s">
        <v>6915</v>
      </c>
      <c r="C1261" s="374">
        <v>103300000</v>
      </c>
      <c r="D1261" s="374">
        <v>125800000</v>
      </c>
    </row>
    <row r="1262" spans="1:4" x14ac:dyDescent="0.15">
      <c r="A1262" s="373">
        <v>31050106</v>
      </c>
      <c r="B1262" s="347" t="s">
        <v>6916</v>
      </c>
      <c r="C1262" s="348">
        <v>0</v>
      </c>
      <c r="D1262" s="348">
        <v>0</v>
      </c>
    </row>
    <row r="1263" spans="1:4" x14ac:dyDescent="0.15">
      <c r="A1263" s="373">
        <v>31050107</v>
      </c>
      <c r="B1263" s="347" t="s">
        <v>6917</v>
      </c>
      <c r="C1263" s="348">
        <v>0</v>
      </c>
      <c r="D1263" s="348">
        <v>0</v>
      </c>
    </row>
    <row r="1264" spans="1:4" x14ac:dyDescent="0.15">
      <c r="A1264" s="373">
        <v>31050108</v>
      </c>
      <c r="B1264" s="347" t="s">
        <v>6918</v>
      </c>
      <c r="C1264" s="374">
        <v>19500000</v>
      </c>
      <c r="D1264" s="374">
        <v>19500000</v>
      </c>
    </row>
    <row r="1265" spans="1:4" x14ac:dyDescent="0.15">
      <c r="A1265" s="373">
        <v>31050109</v>
      </c>
      <c r="B1265" s="347" t="s">
        <v>6919</v>
      </c>
      <c r="C1265" s="374">
        <v>500000</v>
      </c>
      <c r="D1265" s="374">
        <v>1950000</v>
      </c>
    </row>
    <row r="1266" spans="1:4" x14ac:dyDescent="0.15">
      <c r="A1266" s="373">
        <v>31050110</v>
      </c>
      <c r="B1266" s="347" t="s">
        <v>6920</v>
      </c>
      <c r="C1266" s="374">
        <v>43500000</v>
      </c>
      <c r="D1266" s="374">
        <v>38000000</v>
      </c>
    </row>
    <row r="1267" spans="1:4" hidden="1" x14ac:dyDescent="0.15">
      <c r="A1267" s="373">
        <v>31050111</v>
      </c>
      <c r="B1267" s="347" t="s">
        <v>6921</v>
      </c>
      <c r="C1267" s="348">
        <v>0</v>
      </c>
      <c r="D1267" s="348">
        <v>0</v>
      </c>
    </row>
    <row r="1268" spans="1:4" hidden="1" x14ac:dyDescent="0.15">
      <c r="A1268" s="373">
        <v>31050112</v>
      </c>
      <c r="B1268" s="347" t="s">
        <v>6922</v>
      </c>
      <c r="C1268" s="348">
        <v>0</v>
      </c>
      <c r="D1268" s="348">
        <v>0</v>
      </c>
    </row>
    <row r="1269" spans="1:4" hidden="1" x14ac:dyDescent="0.15">
      <c r="A1269" s="373">
        <v>31050113</v>
      </c>
      <c r="B1269" s="347" t="s">
        <v>6923</v>
      </c>
      <c r="C1269" s="348">
        <v>0</v>
      </c>
      <c r="D1269" s="348">
        <v>0</v>
      </c>
    </row>
    <row r="1270" spans="1:4" hidden="1" x14ac:dyDescent="0.15">
      <c r="A1270" s="373">
        <v>31050114</v>
      </c>
      <c r="B1270" s="347" t="s">
        <v>6924</v>
      </c>
      <c r="C1270" s="348">
        <v>0</v>
      </c>
      <c r="D1270" s="348">
        <v>0</v>
      </c>
    </row>
    <row r="1271" spans="1:4" hidden="1" x14ac:dyDescent="0.15">
      <c r="A1271" s="373">
        <v>31050115</v>
      </c>
      <c r="B1271" s="347" t="s">
        <v>6925</v>
      </c>
      <c r="C1271" s="348">
        <v>0</v>
      </c>
      <c r="D1271" s="348">
        <v>0</v>
      </c>
    </row>
    <row r="1272" spans="1:4" x14ac:dyDescent="0.15">
      <c r="A1272" s="373">
        <v>31050116</v>
      </c>
      <c r="B1272" s="347" t="s">
        <v>6926</v>
      </c>
      <c r="C1272" s="348">
        <v>0</v>
      </c>
      <c r="D1272" s="348">
        <v>0</v>
      </c>
    </row>
    <row r="1273" spans="1:4" x14ac:dyDescent="0.15">
      <c r="A1273" s="373">
        <v>31050117</v>
      </c>
      <c r="B1273" s="347" t="s">
        <v>6927</v>
      </c>
      <c r="C1273" s="374">
        <v>47500000</v>
      </c>
      <c r="D1273" s="374">
        <v>69200000</v>
      </c>
    </row>
    <row r="1274" spans="1:4" x14ac:dyDescent="0.15">
      <c r="A1274" s="373">
        <v>31050118</v>
      </c>
      <c r="B1274" s="347" t="s">
        <v>6928</v>
      </c>
      <c r="C1274" s="348">
        <v>0</v>
      </c>
      <c r="D1274" s="348">
        <v>0</v>
      </c>
    </row>
    <row r="1275" spans="1:4" x14ac:dyDescent="0.15">
      <c r="A1275" s="373">
        <v>31050119</v>
      </c>
      <c r="B1275" s="347" t="s">
        <v>6929</v>
      </c>
      <c r="C1275" s="374">
        <v>6800000</v>
      </c>
      <c r="D1275" s="374">
        <v>50000000</v>
      </c>
    </row>
    <row r="1276" spans="1:4" x14ac:dyDescent="0.15">
      <c r="A1276" s="373">
        <v>31050120</v>
      </c>
      <c r="B1276" s="347" t="s">
        <v>6930</v>
      </c>
      <c r="C1276" s="374">
        <v>12000000</v>
      </c>
      <c r="D1276" s="374">
        <v>10000000</v>
      </c>
    </row>
    <row r="1277" spans="1:4" x14ac:dyDescent="0.15">
      <c r="A1277" s="373">
        <v>31050121</v>
      </c>
      <c r="B1277" s="347" t="s">
        <v>6931</v>
      </c>
      <c r="C1277" s="348">
        <v>0</v>
      </c>
      <c r="D1277" s="348">
        <v>0</v>
      </c>
    </row>
    <row r="1278" spans="1:4" x14ac:dyDescent="0.15">
      <c r="A1278" s="373">
        <v>31050122</v>
      </c>
      <c r="B1278" s="347" t="s">
        <v>6932</v>
      </c>
      <c r="C1278" s="348">
        <v>0</v>
      </c>
      <c r="D1278" s="348">
        <v>0</v>
      </c>
    </row>
    <row r="1279" spans="1:4" x14ac:dyDescent="0.15">
      <c r="A1279" s="373">
        <v>31050123</v>
      </c>
      <c r="B1279" s="347" t="s">
        <v>6933</v>
      </c>
      <c r="C1279" s="348">
        <v>0</v>
      </c>
      <c r="D1279" s="348">
        <v>0</v>
      </c>
    </row>
    <row r="1280" spans="1:4" x14ac:dyDescent="0.15">
      <c r="A1280" s="373">
        <v>31050124</v>
      </c>
      <c r="B1280" s="347" t="s">
        <v>6934</v>
      </c>
      <c r="C1280" s="374">
        <v>9000000</v>
      </c>
      <c r="D1280" s="374">
        <v>6000000</v>
      </c>
    </row>
    <row r="1281" spans="1:4" x14ac:dyDescent="0.15">
      <c r="A1281" s="373">
        <v>31050125</v>
      </c>
      <c r="B1281" s="347" t="s">
        <v>6935</v>
      </c>
      <c r="C1281" s="348">
        <v>0</v>
      </c>
      <c r="D1281" s="348">
        <v>0</v>
      </c>
    </row>
    <row r="1282" spans="1:4" x14ac:dyDescent="0.15">
      <c r="A1282" s="373">
        <v>31050126</v>
      </c>
      <c r="B1282" s="347" t="s">
        <v>6936</v>
      </c>
      <c r="C1282" s="348">
        <v>0</v>
      </c>
      <c r="D1282" s="348">
        <v>0</v>
      </c>
    </row>
    <row r="1283" spans="1:4" x14ac:dyDescent="0.15">
      <c r="A1283" s="373">
        <v>31050127</v>
      </c>
      <c r="B1283" s="347" t="s">
        <v>6937</v>
      </c>
      <c r="C1283" s="374">
        <v>4000000</v>
      </c>
      <c r="D1283" s="348">
        <v>0</v>
      </c>
    </row>
    <row r="1284" spans="1:4" hidden="1" x14ac:dyDescent="0.15">
      <c r="A1284" s="373">
        <v>31050128</v>
      </c>
      <c r="B1284" s="347" t="s">
        <v>6938</v>
      </c>
      <c r="C1284" s="348">
        <v>0</v>
      </c>
      <c r="D1284" s="348">
        <v>0</v>
      </c>
    </row>
    <row r="1285" spans="1:4" hidden="1" x14ac:dyDescent="0.15">
      <c r="A1285" s="373">
        <v>31050129</v>
      </c>
      <c r="B1285" s="347" t="s">
        <v>6939</v>
      </c>
      <c r="C1285" s="348">
        <v>0</v>
      </c>
      <c r="D1285" s="348">
        <v>0</v>
      </c>
    </row>
    <row r="1286" spans="1:4" hidden="1" x14ac:dyDescent="0.15">
      <c r="A1286" s="373">
        <v>31050130</v>
      </c>
      <c r="B1286" s="347" t="s">
        <v>6940</v>
      </c>
      <c r="C1286" s="348">
        <v>0</v>
      </c>
      <c r="D1286" s="348">
        <v>0</v>
      </c>
    </row>
    <row r="1287" spans="1:4" hidden="1" x14ac:dyDescent="0.15">
      <c r="A1287" s="373">
        <v>31050131</v>
      </c>
      <c r="B1287" s="347" t="s">
        <v>6941</v>
      </c>
      <c r="C1287" s="348">
        <v>0</v>
      </c>
      <c r="D1287" s="348">
        <v>0</v>
      </c>
    </row>
    <row r="1288" spans="1:4" hidden="1" x14ac:dyDescent="0.15">
      <c r="A1288" s="373">
        <v>31050132</v>
      </c>
      <c r="B1288" s="347" t="s">
        <v>6942</v>
      </c>
      <c r="C1288" s="348">
        <v>0</v>
      </c>
      <c r="D1288" s="348">
        <v>0</v>
      </c>
    </row>
    <row r="1289" spans="1:4" x14ac:dyDescent="0.15">
      <c r="A1289" s="373">
        <v>31050133</v>
      </c>
      <c r="B1289" s="347" t="s">
        <v>6943</v>
      </c>
      <c r="C1289" s="374">
        <v>20000000</v>
      </c>
      <c r="D1289" s="374">
        <v>100000000</v>
      </c>
    </row>
    <row r="1290" spans="1:4" x14ac:dyDescent="0.15">
      <c r="A1290" s="373">
        <v>31050134</v>
      </c>
      <c r="B1290" s="347" t="s">
        <v>6944</v>
      </c>
      <c r="C1290" s="374">
        <v>2500000</v>
      </c>
      <c r="D1290" s="374">
        <v>5500000</v>
      </c>
    </row>
    <row r="1291" spans="1:4" x14ac:dyDescent="0.15">
      <c r="A1291" s="373">
        <v>31050135</v>
      </c>
      <c r="B1291" s="347" t="s">
        <v>6945</v>
      </c>
      <c r="C1291" s="374">
        <v>10500000</v>
      </c>
      <c r="D1291" s="374">
        <v>10600000</v>
      </c>
    </row>
    <row r="1292" spans="1:4" x14ac:dyDescent="0.15">
      <c r="A1292" s="371">
        <v>310502</v>
      </c>
      <c r="B1292" s="372" t="s">
        <v>6946</v>
      </c>
      <c r="C1292" s="370">
        <v>4346193360</v>
      </c>
      <c r="D1292" s="370">
        <v>4005356988.96</v>
      </c>
    </row>
    <row r="1293" spans="1:4" x14ac:dyDescent="0.15">
      <c r="A1293" s="373">
        <v>31050201</v>
      </c>
      <c r="B1293" s="347" t="s">
        <v>6946</v>
      </c>
      <c r="C1293" s="374">
        <v>4346193360</v>
      </c>
      <c r="D1293" s="374">
        <v>4005356988.96</v>
      </c>
    </row>
    <row r="1294" spans="1:4" hidden="1" x14ac:dyDescent="0.15">
      <c r="A1294" s="368">
        <v>3106</v>
      </c>
      <c r="B1294" s="369" t="s">
        <v>6947</v>
      </c>
      <c r="C1294" s="375">
        <v>0</v>
      </c>
      <c r="D1294" s="375">
        <v>0</v>
      </c>
    </row>
    <row r="1295" spans="1:4" hidden="1" x14ac:dyDescent="0.15">
      <c r="A1295" s="371">
        <v>310601</v>
      </c>
      <c r="B1295" s="372" t="s">
        <v>6948</v>
      </c>
      <c r="C1295" s="375">
        <v>0</v>
      </c>
      <c r="D1295" s="375">
        <v>0</v>
      </c>
    </row>
    <row r="1296" spans="1:4" hidden="1" x14ac:dyDescent="0.15">
      <c r="A1296" s="373">
        <v>31060101</v>
      </c>
      <c r="B1296" s="347" t="s">
        <v>6948</v>
      </c>
      <c r="C1296" s="348">
        <v>0</v>
      </c>
      <c r="D1296" s="348">
        <v>0</v>
      </c>
    </row>
    <row r="1297" spans="1:4" hidden="1" x14ac:dyDescent="0.15">
      <c r="A1297" s="373">
        <v>31060102</v>
      </c>
      <c r="B1297" s="347" t="s">
        <v>6949</v>
      </c>
      <c r="C1297" s="348">
        <v>0</v>
      </c>
      <c r="D1297" s="348">
        <v>0</v>
      </c>
    </row>
    <row r="1298" spans="1:4" hidden="1" x14ac:dyDescent="0.15">
      <c r="A1298" s="373">
        <v>31060103</v>
      </c>
      <c r="B1298" s="347" t="s">
        <v>6950</v>
      </c>
      <c r="C1298" s="348">
        <v>0</v>
      </c>
      <c r="D1298" s="348">
        <v>0</v>
      </c>
    </row>
    <row r="1299" spans="1:4" hidden="1" x14ac:dyDescent="0.15">
      <c r="A1299" s="373">
        <v>31060104</v>
      </c>
      <c r="B1299" s="347" t="s">
        <v>6951</v>
      </c>
      <c r="C1299" s="348">
        <v>0</v>
      </c>
      <c r="D1299" s="348">
        <v>0</v>
      </c>
    </row>
    <row r="1300" spans="1:4" hidden="1" x14ac:dyDescent="0.15">
      <c r="A1300" s="373">
        <v>31060105</v>
      </c>
      <c r="B1300" s="347" t="s">
        <v>6952</v>
      </c>
      <c r="C1300" s="348">
        <v>0</v>
      </c>
      <c r="D1300" s="348">
        <v>0</v>
      </c>
    </row>
    <row r="1301" spans="1:4" hidden="1" x14ac:dyDescent="0.15">
      <c r="A1301" s="373">
        <v>31060106</v>
      </c>
      <c r="B1301" s="347" t="s">
        <v>6953</v>
      </c>
      <c r="C1301" s="348">
        <v>0</v>
      </c>
      <c r="D1301" s="348">
        <v>0</v>
      </c>
    </row>
    <row r="1302" spans="1:4" hidden="1" x14ac:dyDescent="0.15">
      <c r="A1302" s="373">
        <v>31060107</v>
      </c>
      <c r="B1302" s="347" t="s">
        <v>6954</v>
      </c>
      <c r="C1302" s="348">
        <v>0</v>
      </c>
      <c r="D1302" s="348">
        <v>0</v>
      </c>
    </row>
    <row r="1303" spans="1:4" hidden="1" x14ac:dyDescent="0.15">
      <c r="A1303" s="373">
        <v>31060108</v>
      </c>
      <c r="B1303" s="347" t="s">
        <v>6955</v>
      </c>
      <c r="C1303" s="348">
        <v>0</v>
      </c>
      <c r="D1303" s="348">
        <v>0</v>
      </c>
    </row>
    <row r="1304" spans="1:4" hidden="1" x14ac:dyDescent="0.15">
      <c r="A1304" s="373">
        <v>31060109</v>
      </c>
      <c r="B1304" s="347" t="s">
        <v>6956</v>
      </c>
      <c r="C1304" s="348">
        <v>0</v>
      </c>
      <c r="D1304" s="348">
        <v>0</v>
      </c>
    </row>
    <row r="1305" spans="1:4" hidden="1" x14ac:dyDescent="0.15">
      <c r="A1305" s="371">
        <v>310602</v>
      </c>
      <c r="B1305" s="372" t="s">
        <v>6957</v>
      </c>
      <c r="C1305" s="375">
        <v>0</v>
      </c>
      <c r="D1305" s="375">
        <v>0</v>
      </c>
    </row>
    <row r="1306" spans="1:4" hidden="1" x14ac:dyDescent="0.15">
      <c r="A1306" s="373">
        <v>31060201</v>
      </c>
      <c r="B1306" s="347" t="s">
        <v>6957</v>
      </c>
      <c r="C1306" s="348">
        <v>0</v>
      </c>
      <c r="D1306" s="348">
        <v>0</v>
      </c>
    </row>
    <row r="1307" spans="1:4" hidden="1" x14ac:dyDescent="0.15">
      <c r="A1307" s="371">
        <v>310603</v>
      </c>
      <c r="B1307" s="372" t="s">
        <v>6958</v>
      </c>
      <c r="C1307" s="375">
        <v>0</v>
      </c>
      <c r="D1307" s="375">
        <v>0</v>
      </c>
    </row>
    <row r="1308" spans="1:4" hidden="1" x14ac:dyDescent="0.15">
      <c r="A1308" s="373">
        <v>31060301</v>
      </c>
      <c r="B1308" s="347" t="s">
        <v>6958</v>
      </c>
      <c r="C1308" s="348">
        <v>0</v>
      </c>
      <c r="D1308" s="348">
        <v>0</v>
      </c>
    </row>
    <row r="1309" spans="1:4" hidden="1" x14ac:dyDescent="0.15">
      <c r="A1309" s="368">
        <v>3108</v>
      </c>
      <c r="B1309" s="369" t="s">
        <v>6959</v>
      </c>
      <c r="C1309" s="375">
        <v>0</v>
      </c>
      <c r="D1309" s="375">
        <v>0</v>
      </c>
    </row>
    <row r="1310" spans="1:4" hidden="1" x14ac:dyDescent="0.15">
      <c r="A1310" s="371">
        <v>310801</v>
      </c>
      <c r="B1310" s="372" t="s">
        <v>6960</v>
      </c>
      <c r="C1310" s="375">
        <v>0</v>
      </c>
      <c r="D1310" s="375">
        <v>0</v>
      </c>
    </row>
    <row r="1311" spans="1:4" hidden="1" x14ac:dyDescent="0.15">
      <c r="A1311" s="373">
        <v>31080101</v>
      </c>
      <c r="B1311" s="347" t="s">
        <v>6961</v>
      </c>
      <c r="C1311" s="348">
        <v>0</v>
      </c>
      <c r="D1311" s="348">
        <v>0</v>
      </c>
    </row>
    <row r="1312" spans="1:4" hidden="1" x14ac:dyDescent="0.15">
      <c r="A1312" s="371">
        <v>310802</v>
      </c>
      <c r="B1312" s="372" t="s">
        <v>6962</v>
      </c>
      <c r="C1312" s="375">
        <v>0</v>
      </c>
      <c r="D1312" s="375">
        <v>0</v>
      </c>
    </row>
    <row r="1313" spans="1:4" hidden="1" x14ac:dyDescent="0.15">
      <c r="A1313" s="373">
        <v>31080201</v>
      </c>
      <c r="B1313" s="347" t="s">
        <v>6963</v>
      </c>
      <c r="C1313" s="348">
        <v>0</v>
      </c>
      <c r="D1313" s="348">
        <v>0</v>
      </c>
    </row>
    <row r="1314" spans="1:4" hidden="1" x14ac:dyDescent="0.15">
      <c r="A1314" s="368">
        <v>3109</v>
      </c>
      <c r="B1314" s="369" t="s">
        <v>6964</v>
      </c>
      <c r="C1314" s="375">
        <v>0</v>
      </c>
      <c r="D1314" s="375">
        <v>0</v>
      </c>
    </row>
    <row r="1315" spans="1:4" hidden="1" x14ac:dyDescent="0.15">
      <c r="A1315" s="371">
        <v>310901</v>
      </c>
      <c r="B1315" s="372" t="s">
        <v>6965</v>
      </c>
      <c r="C1315" s="375">
        <v>0</v>
      </c>
      <c r="D1315" s="375">
        <v>0</v>
      </c>
    </row>
    <row r="1316" spans="1:4" hidden="1" x14ac:dyDescent="0.15">
      <c r="A1316" s="373">
        <v>31090101</v>
      </c>
      <c r="B1316" s="347" t="s">
        <v>6966</v>
      </c>
      <c r="C1316" s="348">
        <v>0</v>
      </c>
      <c r="D1316" s="348">
        <v>0</v>
      </c>
    </row>
    <row r="1317" spans="1:4" hidden="1" x14ac:dyDescent="0.15">
      <c r="A1317" s="373">
        <v>31090102</v>
      </c>
      <c r="B1317" s="347" t="s">
        <v>6967</v>
      </c>
      <c r="C1317" s="348">
        <v>0</v>
      </c>
      <c r="D1317" s="348">
        <v>0</v>
      </c>
    </row>
    <row r="1318" spans="1:4" hidden="1" x14ac:dyDescent="0.15">
      <c r="A1318" s="373">
        <v>31090103</v>
      </c>
      <c r="B1318" s="347" t="s">
        <v>6968</v>
      </c>
      <c r="C1318" s="348">
        <v>0</v>
      </c>
      <c r="D1318" s="348">
        <v>0</v>
      </c>
    </row>
    <row r="1319" spans="1:4" hidden="1" x14ac:dyDescent="0.15">
      <c r="A1319" s="373">
        <v>31090104</v>
      </c>
      <c r="B1319" s="347" t="s">
        <v>6969</v>
      </c>
      <c r="C1319" s="348">
        <v>0</v>
      </c>
      <c r="D1319" s="348">
        <v>0</v>
      </c>
    </row>
    <row r="1320" spans="1:4" hidden="1" x14ac:dyDescent="0.15">
      <c r="A1320" s="373">
        <v>31090105</v>
      </c>
      <c r="B1320" s="347" t="s">
        <v>6970</v>
      </c>
      <c r="C1320" s="348">
        <v>0</v>
      </c>
      <c r="D1320" s="348">
        <v>0</v>
      </c>
    </row>
    <row r="1321" spans="1:4" hidden="1" x14ac:dyDescent="0.15">
      <c r="A1321" s="373">
        <v>31090106</v>
      </c>
      <c r="B1321" s="347" t="s">
        <v>6971</v>
      </c>
      <c r="C1321" s="348">
        <v>0</v>
      </c>
      <c r="D1321" s="348">
        <v>0</v>
      </c>
    </row>
    <row r="1322" spans="1:4" hidden="1" x14ac:dyDescent="0.15">
      <c r="A1322" s="373">
        <v>31090107</v>
      </c>
      <c r="B1322" s="347" t="s">
        <v>6972</v>
      </c>
      <c r="C1322" s="348">
        <v>0</v>
      </c>
      <c r="D1322" s="348">
        <v>0</v>
      </c>
    </row>
    <row r="1323" spans="1:4" hidden="1" x14ac:dyDescent="0.15">
      <c r="A1323" s="371">
        <v>310902</v>
      </c>
      <c r="B1323" s="372" t="s">
        <v>6973</v>
      </c>
      <c r="C1323" s="375">
        <v>0</v>
      </c>
      <c r="D1323" s="375">
        <v>0</v>
      </c>
    </row>
    <row r="1324" spans="1:4" hidden="1" x14ac:dyDescent="0.15">
      <c r="A1324" s="373">
        <v>31090201</v>
      </c>
      <c r="B1324" s="347" t="s">
        <v>6974</v>
      </c>
      <c r="C1324" s="348">
        <v>0</v>
      </c>
      <c r="D1324" s="348">
        <v>0</v>
      </c>
    </row>
    <row r="1325" spans="1:4" hidden="1" x14ac:dyDescent="0.15">
      <c r="A1325" s="373">
        <v>31090202</v>
      </c>
      <c r="B1325" s="347" t="s">
        <v>6975</v>
      </c>
      <c r="C1325" s="348">
        <v>0</v>
      </c>
      <c r="D1325" s="348">
        <v>0</v>
      </c>
    </row>
    <row r="1326" spans="1:4" hidden="1" x14ac:dyDescent="0.15">
      <c r="A1326" s="368">
        <v>3110</v>
      </c>
      <c r="B1326" s="369" t="s">
        <v>6976</v>
      </c>
      <c r="C1326" s="375">
        <v>0</v>
      </c>
      <c r="D1326" s="375">
        <v>0</v>
      </c>
    </row>
    <row r="1327" spans="1:4" hidden="1" x14ac:dyDescent="0.15">
      <c r="A1327" s="371">
        <v>311001</v>
      </c>
      <c r="B1327" s="372" t="s">
        <v>6977</v>
      </c>
      <c r="C1327" s="375">
        <v>0</v>
      </c>
      <c r="D1327" s="375">
        <v>0</v>
      </c>
    </row>
    <row r="1328" spans="1:4" hidden="1" x14ac:dyDescent="0.15">
      <c r="A1328" s="373">
        <v>31100101</v>
      </c>
      <c r="B1328" s="347" t="s">
        <v>6978</v>
      </c>
      <c r="C1328" s="348">
        <v>0</v>
      </c>
      <c r="D1328" s="348">
        <v>0</v>
      </c>
    </row>
    <row r="1329" spans="1:4" hidden="1" x14ac:dyDescent="0.15">
      <c r="A1329" s="373">
        <v>31100102</v>
      </c>
      <c r="B1329" s="347" t="s">
        <v>6979</v>
      </c>
      <c r="C1329" s="348">
        <v>0</v>
      </c>
      <c r="D1329" s="348">
        <v>0</v>
      </c>
    </row>
    <row r="1330" spans="1:4" hidden="1" x14ac:dyDescent="0.15">
      <c r="A1330" s="373">
        <v>31100103</v>
      </c>
      <c r="B1330" s="347" t="s">
        <v>6980</v>
      </c>
      <c r="C1330" s="348">
        <v>0</v>
      </c>
      <c r="D1330" s="348">
        <v>0</v>
      </c>
    </row>
    <row r="1331" spans="1:4" hidden="1" x14ac:dyDescent="0.15">
      <c r="A1331" s="373">
        <v>31100104</v>
      </c>
      <c r="B1331" s="347" t="s">
        <v>6981</v>
      </c>
      <c r="C1331" s="348">
        <v>0</v>
      </c>
      <c r="D1331" s="348">
        <v>0</v>
      </c>
    </row>
    <row r="1332" spans="1:4" hidden="1" x14ac:dyDescent="0.15">
      <c r="A1332" s="371">
        <v>311002</v>
      </c>
      <c r="B1332" s="372" t="s">
        <v>6982</v>
      </c>
      <c r="C1332" s="375">
        <v>0</v>
      </c>
      <c r="D1332" s="375">
        <v>0</v>
      </c>
    </row>
    <row r="1333" spans="1:4" hidden="1" x14ac:dyDescent="0.15">
      <c r="A1333" s="373">
        <v>31100201</v>
      </c>
      <c r="B1333" s="347" t="s">
        <v>6983</v>
      </c>
      <c r="C1333" s="348">
        <v>0</v>
      </c>
      <c r="D1333" s="348">
        <v>0</v>
      </c>
    </row>
    <row r="1334" spans="1:4" hidden="1" x14ac:dyDescent="0.15">
      <c r="A1334" s="373">
        <v>31100202</v>
      </c>
      <c r="B1334" s="347" t="s">
        <v>6984</v>
      </c>
      <c r="C1334" s="348">
        <v>0</v>
      </c>
      <c r="D1334" s="348">
        <v>0</v>
      </c>
    </row>
    <row r="1335" spans="1:4" hidden="1" x14ac:dyDescent="0.15">
      <c r="A1335" s="373">
        <v>31100203</v>
      </c>
      <c r="B1335" s="347" t="s">
        <v>6985</v>
      </c>
      <c r="C1335" s="348">
        <v>0</v>
      </c>
      <c r="D1335" s="348">
        <v>0</v>
      </c>
    </row>
    <row r="1336" spans="1:4" x14ac:dyDescent="0.15">
      <c r="A1336" s="368">
        <v>32</v>
      </c>
      <c r="B1336" s="369" t="s">
        <v>6986</v>
      </c>
      <c r="C1336" s="370">
        <v>46335670571.879997</v>
      </c>
      <c r="D1336" s="370">
        <v>64946107366.629997</v>
      </c>
    </row>
    <row r="1337" spans="1:4" x14ac:dyDescent="0.15">
      <c r="A1337" s="368">
        <v>3201</v>
      </c>
      <c r="B1337" s="369" t="s">
        <v>6987</v>
      </c>
      <c r="C1337" s="370">
        <v>39098996221.029999</v>
      </c>
      <c r="D1337" s="370">
        <v>55872741518.110001</v>
      </c>
    </row>
    <row r="1338" spans="1:4" x14ac:dyDescent="0.15">
      <c r="A1338" s="371">
        <v>320101</v>
      </c>
      <c r="B1338" s="372" t="s">
        <v>6988</v>
      </c>
      <c r="C1338" s="370">
        <v>8777051410.8999996</v>
      </c>
      <c r="D1338" s="370">
        <v>15344259000</v>
      </c>
    </row>
    <row r="1339" spans="1:4" x14ac:dyDescent="0.15">
      <c r="A1339" s="373">
        <v>32010101</v>
      </c>
      <c r="B1339" s="347" t="s">
        <v>6989</v>
      </c>
      <c r="C1339" s="374">
        <v>6820079000</v>
      </c>
      <c r="D1339" s="374">
        <v>7168559000</v>
      </c>
    </row>
    <row r="1340" spans="1:4" x14ac:dyDescent="0.15">
      <c r="A1340" s="373">
        <v>32010102</v>
      </c>
      <c r="B1340" s="347" t="s">
        <v>6990</v>
      </c>
      <c r="C1340" s="374">
        <v>1956972410.9000001</v>
      </c>
      <c r="D1340" s="374">
        <v>8175700000</v>
      </c>
    </row>
    <row r="1341" spans="1:4" x14ac:dyDescent="0.15">
      <c r="A1341" s="373">
        <v>32010103</v>
      </c>
      <c r="B1341" s="347" t="s">
        <v>6991</v>
      </c>
      <c r="C1341" s="348">
        <v>0</v>
      </c>
      <c r="D1341" s="348">
        <v>0</v>
      </c>
    </row>
    <row r="1342" spans="1:4" x14ac:dyDescent="0.15">
      <c r="A1342" s="373">
        <v>32010104</v>
      </c>
      <c r="B1342" s="347" t="s">
        <v>6992</v>
      </c>
      <c r="C1342" s="348">
        <v>0</v>
      </c>
      <c r="D1342" s="348">
        <v>0</v>
      </c>
    </row>
    <row r="1343" spans="1:4" x14ac:dyDescent="0.15">
      <c r="A1343" s="371">
        <v>320102</v>
      </c>
      <c r="B1343" s="372" t="s">
        <v>6993</v>
      </c>
      <c r="C1343" s="370">
        <v>12717111800</v>
      </c>
      <c r="D1343" s="370">
        <v>27077566496</v>
      </c>
    </row>
    <row r="1344" spans="1:4" x14ac:dyDescent="0.15">
      <c r="A1344" s="373">
        <v>32010201</v>
      </c>
      <c r="B1344" s="347" t="s">
        <v>6994</v>
      </c>
      <c r="C1344" s="348">
        <v>0</v>
      </c>
      <c r="D1344" s="348">
        <v>0</v>
      </c>
    </row>
    <row r="1345" spans="1:4" x14ac:dyDescent="0.15">
      <c r="A1345" s="373">
        <v>32010202</v>
      </c>
      <c r="B1345" s="347" t="s">
        <v>6995</v>
      </c>
      <c r="C1345" s="374">
        <v>10550000000</v>
      </c>
      <c r="D1345" s="374">
        <v>22971000000</v>
      </c>
    </row>
    <row r="1346" spans="1:4" x14ac:dyDescent="0.15">
      <c r="A1346" s="373">
        <v>32010203</v>
      </c>
      <c r="B1346" s="347" t="s">
        <v>6996</v>
      </c>
      <c r="C1346" s="348">
        <v>0</v>
      </c>
      <c r="D1346" s="348">
        <v>0</v>
      </c>
    </row>
    <row r="1347" spans="1:4" x14ac:dyDescent="0.15">
      <c r="A1347" s="373">
        <v>32010204</v>
      </c>
      <c r="B1347" s="347" t="s">
        <v>6997</v>
      </c>
      <c r="C1347" s="374">
        <v>656811800</v>
      </c>
      <c r="D1347" s="374">
        <v>995000000</v>
      </c>
    </row>
    <row r="1348" spans="1:4" x14ac:dyDescent="0.15">
      <c r="A1348" s="373">
        <v>32010205</v>
      </c>
      <c r="B1348" s="347" t="s">
        <v>6998</v>
      </c>
      <c r="C1348" s="374">
        <v>22000000</v>
      </c>
      <c r="D1348" s="348">
        <v>0</v>
      </c>
    </row>
    <row r="1349" spans="1:4" x14ac:dyDescent="0.15">
      <c r="A1349" s="373">
        <v>32010206</v>
      </c>
      <c r="B1349" s="347" t="s">
        <v>6999</v>
      </c>
      <c r="C1349" s="374">
        <v>9000000</v>
      </c>
      <c r="D1349" s="374">
        <v>16750000</v>
      </c>
    </row>
    <row r="1350" spans="1:4" x14ac:dyDescent="0.15">
      <c r="A1350" s="373">
        <v>32010207</v>
      </c>
      <c r="B1350" s="347" t="s">
        <v>7000</v>
      </c>
      <c r="C1350" s="374">
        <v>57500000</v>
      </c>
      <c r="D1350" s="374">
        <v>148000000</v>
      </c>
    </row>
    <row r="1351" spans="1:4" x14ac:dyDescent="0.15">
      <c r="A1351" s="373">
        <v>32010208</v>
      </c>
      <c r="B1351" s="347" t="s">
        <v>7001</v>
      </c>
      <c r="C1351" s="374">
        <v>230000000</v>
      </c>
      <c r="D1351" s="374">
        <v>1000000</v>
      </c>
    </row>
    <row r="1352" spans="1:4" x14ac:dyDescent="0.15">
      <c r="A1352" s="373">
        <v>32010209</v>
      </c>
      <c r="B1352" s="347" t="s">
        <v>7002</v>
      </c>
      <c r="C1352" s="374">
        <v>44000000</v>
      </c>
      <c r="D1352" s="374">
        <v>80000000</v>
      </c>
    </row>
    <row r="1353" spans="1:4" x14ac:dyDescent="0.15">
      <c r="A1353" s="373">
        <v>32010210</v>
      </c>
      <c r="B1353" s="347" t="s">
        <v>7003</v>
      </c>
      <c r="C1353" s="374">
        <v>1000000</v>
      </c>
      <c r="D1353" s="348">
        <v>0</v>
      </c>
    </row>
    <row r="1354" spans="1:4" x14ac:dyDescent="0.15">
      <c r="A1354" s="373">
        <v>32010211</v>
      </c>
      <c r="B1354" s="347" t="s">
        <v>7004</v>
      </c>
      <c r="C1354" s="374">
        <v>800000</v>
      </c>
      <c r="D1354" s="374">
        <v>500000</v>
      </c>
    </row>
    <row r="1355" spans="1:4" x14ac:dyDescent="0.15">
      <c r="A1355" s="373">
        <v>32010212</v>
      </c>
      <c r="B1355" s="347" t="s">
        <v>7005</v>
      </c>
      <c r="C1355" s="348">
        <v>0</v>
      </c>
      <c r="D1355" s="348">
        <v>0</v>
      </c>
    </row>
    <row r="1356" spans="1:4" x14ac:dyDescent="0.15">
      <c r="A1356" s="373">
        <v>32010213</v>
      </c>
      <c r="B1356" s="347" t="s">
        <v>7006</v>
      </c>
      <c r="C1356" s="374">
        <v>2000000</v>
      </c>
      <c r="D1356" s="374">
        <v>1600000</v>
      </c>
    </row>
    <row r="1357" spans="1:4" x14ac:dyDescent="0.15">
      <c r="A1357" s="373">
        <v>32010214</v>
      </c>
      <c r="B1357" s="347" t="s">
        <v>7007</v>
      </c>
      <c r="C1357" s="374">
        <v>1142000000</v>
      </c>
      <c r="D1357" s="374">
        <v>2853316496</v>
      </c>
    </row>
    <row r="1358" spans="1:4" x14ac:dyDescent="0.15">
      <c r="A1358" s="373">
        <v>32010215</v>
      </c>
      <c r="B1358" s="347" t="s">
        <v>7008</v>
      </c>
      <c r="C1358" s="374">
        <v>2000000</v>
      </c>
      <c r="D1358" s="374">
        <v>10400000</v>
      </c>
    </row>
    <row r="1359" spans="1:4" x14ac:dyDescent="0.15">
      <c r="A1359" s="371">
        <v>320103</v>
      </c>
      <c r="B1359" s="372" t="s">
        <v>7009</v>
      </c>
      <c r="C1359" s="370">
        <v>457839500</v>
      </c>
      <c r="D1359" s="370">
        <v>622670000</v>
      </c>
    </row>
    <row r="1360" spans="1:4" x14ac:dyDescent="0.15">
      <c r="A1360" s="373">
        <v>32010301</v>
      </c>
      <c r="B1360" s="347" t="s">
        <v>7010</v>
      </c>
      <c r="C1360" s="374">
        <v>25250000</v>
      </c>
      <c r="D1360" s="374">
        <v>207300000</v>
      </c>
    </row>
    <row r="1361" spans="1:4" x14ac:dyDescent="0.15">
      <c r="A1361" s="373">
        <v>32010302</v>
      </c>
      <c r="B1361" s="347" t="s">
        <v>7011</v>
      </c>
      <c r="C1361" s="374">
        <v>191689500</v>
      </c>
      <c r="D1361" s="374">
        <v>230070000</v>
      </c>
    </row>
    <row r="1362" spans="1:4" x14ac:dyDescent="0.15">
      <c r="A1362" s="373">
        <v>32010303</v>
      </c>
      <c r="B1362" s="347" t="s">
        <v>7012</v>
      </c>
      <c r="C1362" s="374">
        <v>350000</v>
      </c>
      <c r="D1362" s="374">
        <v>9500000</v>
      </c>
    </row>
    <row r="1363" spans="1:4" x14ac:dyDescent="0.15">
      <c r="A1363" s="373">
        <v>32010304</v>
      </c>
      <c r="B1363" s="347" t="s">
        <v>7013</v>
      </c>
      <c r="C1363" s="374">
        <v>197000000</v>
      </c>
      <c r="D1363" s="374">
        <v>145000000</v>
      </c>
    </row>
    <row r="1364" spans="1:4" x14ac:dyDescent="0.15">
      <c r="A1364" s="373">
        <v>32010305</v>
      </c>
      <c r="B1364" s="347" t="s">
        <v>7014</v>
      </c>
      <c r="C1364" s="374">
        <v>43550000</v>
      </c>
      <c r="D1364" s="374">
        <v>30800000</v>
      </c>
    </row>
    <row r="1365" spans="1:4" x14ac:dyDescent="0.15">
      <c r="A1365" s="371">
        <v>320104</v>
      </c>
      <c r="B1365" s="372" t="s">
        <v>7015</v>
      </c>
      <c r="C1365" s="370">
        <v>2549780000</v>
      </c>
      <c r="D1365" s="370">
        <v>1418038000</v>
      </c>
    </row>
    <row r="1366" spans="1:4" x14ac:dyDescent="0.15">
      <c r="A1366" s="373">
        <v>32010401</v>
      </c>
      <c r="B1366" s="347" t="s">
        <v>7016</v>
      </c>
      <c r="C1366" s="348">
        <v>0</v>
      </c>
      <c r="D1366" s="348">
        <v>0</v>
      </c>
    </row>
    <row r="1367" spans="1:4" x14ac:dyDescent="0.15">
      <c r="A1367" s="373">
        <v>32010402</v>
      </c>
      <c r="B1367" s="347" t="s">
        <v>7017</v>
      </c>
      <c r="C1367" s="348">
        <v>0</v>
      </c>
      <c r="D1367" s="348">
        <v>0</v>
      </c>
    </row>
    <row r="1368" spans="1:4" x14ac:dyDescent="0.15">
      <c r="A1368" s="373">
        <v>32010403</v>
      </c>
      <c r="B1368" s="347" t="s">
        <v>7018</v>
      </c>
      <c r="C1368" s="348">
        <v>0</v>
      </c>
      <c r="D1368" s="348">
        <v>0</v>
      </c>
    </row>
    <row r="1369" spans="1:4" x14ac:dyDescent="0.15">
      <c r="A1369" s="373">
        <v>32010404</v>
      </c>
      <c r="B1369" s="347" t="s">
        <v>7019</v>
      </c>
      <c r="C1369" s="348">
        <v>0</v>
      </c>
      <c r="D1369" s="348">
        <v>0</v>
      </c>
    </row>
    <row r="1370" spans="1:4" x14ac:dyDescent="0.15">
      <c r="A1370" s="373">
        <v>32010405</v>
      </c>
      <c r="B1370" s="347" t="s">
        <v>7020</v>
      </c>
      <c r="C1370" s="374">
        <v>2544892000</v>
      </c>
      <c r="D1370" s="374">
        <v>1411900000</v>
      </c>
    </row>
    <row r="1371" spans="1:4" x14ac:dyDescent="0.15">
      <c r="A1371" s="373">
        <v>32010406</v>
      </c>
      <c r="B1371" s="347" t="s">
        <v>7021</v>
      </c>
      <c r="C1371" s="348">
        <v>0</v>
      </c>
      <c r="D1371" s="348">
        <v>0</v>
      </c>
    </row>
    <row r="1372" spans="1:4" x14ac:dyDescent="0.15">
      <c r="A1372" s="373">
        <v>32010407</v>
      </c>
      <c r="B1372" s="347" t="s">
        <v>7022</v>
      </c>
      <c r="C1372" s="374">
        <v>4888000</v>
      </c>
      <c r="D1372" s="374">
        <v>6138000</v>
      </c>
    </row>
    <row r="1373" spans="1:4" x14ac:dyDescent="0.15">
      <c r="A1373" s="373">
        <v>32010408</v>
      </c>
      <c r="B1373" s="347" t="s">
        <v>7023</v>
      </c>
      <c r="C1373" s="348">
        <v>0</v>
      </c>
      <c r="D1373" s="348">
        <v>0</v>
      </c>
    </row>
    <row r="1374" spans="1:4" x14ac:dyDescent="0.15">
      <c r="A1374" s="371">
        <v>320105</v>
      </c>
      <c r="B1374" s="372" t="s">
        <v>7024</v>
      </c>
      <c r="C1374" s="370">
        <v>308303571.43000001</v>
      </c>
      <c r="D1374" s="370">
        <v>460065000</v>
      </c>
    </row>
    <row r="1375" spans="1:4" x14ac:dyDescent="0.15">
      <c r="A1375" s="373">
        <v>32010501</v>
      </c>
      <c r="B1375" s="347" t="s">
        <v>7025</v>
      </c>
      <c r="C1375" s="374">
        <v>234866000</v>
      </c>
      <c r="D1375" s="374">
        <v>355920000</v>
      </c>
    </row>
    <row r="1376" spans="1:4" x14ac:dyDescent="0.15">
      <c r="A1376" s="373">
        <v>32010502</v>
      </c>
      <c r="B1376" s="347" t="s">
        <v>7026</v>
      </c>
      <c r="C1376" s="374">
        <v>39389000</v>
      </c>
      <c r="D1376" s="374">
        <v>54525000</v>
      </c>
    </row>
    <row r="1377" spans="1:4" x14ac:dyDescent="0.15">
      <c r="A1377" s="373">
        <v>32010503</v>
      </c>
      <c r="B1377" s="347" t="s">
        <v>7027</v>
      </c>
      <c r="C1377" s="374">
        <v>3870000</v>
      </c>
      <c r="D1377" s="374">
        <v>4035000</v>
      </c>
    </row>
    <row r="1378" spans="1:4" x14ac:dyDescent="0.15">
      <c r="A1378" s="373">
        <v>32010504</v>
      </c>
      <c r="B1378" s="347" t="s">
        <v>7028</v>
      </c>
      <c r="C1378" s="348">
        <v>0</v>
      </c>
      <c r="D1378" s="374">
        <v>2000000</v>
      </c>
    </row>
    <row r="1379" spans="1:4" x14ac:dyDescent="0.15">
      <c r="A1379" s="373">
        <v>32010505</v>
      </c>
      <c r="B1379" s="347" t="s">
        <v>7029</v>
      </c>
      <c r="C1379" s="374">
        <v>14588571.43</v>
      </c>
      <c r="D1379" s="374">
        <v>25840000</v>
      </c>
    </row>
    <row r="1380" spans="1:4" x14ac:dyDescent="0.15">
      <c r="A1380" s="373">
        <v>32010506</v>
      </c>
      <c r="B1380" s="347" t="s">
        <v>7030</v>
      </c>
      <c r="C1380" s="348">
        <v>0</v>
      </c>
      <c r="D1380" s="348">
        <v>0</v>
      </c>
    </row>
    <row r="1381" spans="1:4" x14ac:dyDescent="0.15">
      <c r="A1381" s="373">
        <v>32010507</v>
      </c>
      <c r="B1381" s="347" t="s">
        <v>7031</v>
      </c>
      <c r="C1381" s="374">
        <v>590000</v>
      </c>
      <c r="D1381" s="374">
        <v>1395000</v>
      </c>
    </row>
    <row r="1382" spans="1:4" x14ac:dyDescent="0.15">
      <c r="A1382" s="373">
        <v>32010508</v>
      </c>
      <c r="B1382" s="347" t="s">
        <v>7032</v>
      </c>
      <c r="C1382" s="374">
        <v>10100000</v>
      </c>
      <c r="D1382" s="374">
        <v>11600000</v>
      </c>
    </row>
    <row r="1383" spans="1:4" x14ac:dyDescent="0.15">
      <c r="A1383" s="373">
        <v>32010509</v>
      </c>
      <c r="B1383" s="347" t="s">
        <v>7033</v>
      </c>
      <c r="C1383" s="374">
        <v>500000</v>
      </c>
      <c r="D1383" s="348">
        <v>0</v>
      </c>
    </row>
    <row r="1384" spans="1:4" x14ac:dyDescent="0.15">
      <c r="A1384" s="373">
        <v>32010510</v>
      </c>
      <c r="B1384" s="347" t="s">
        <v>7034</v>
      </c>
      <c r="C1384" s="374">
        <v>4400000</v>
      </c>
      <c r="D1384" s="374">
        <v>4750000</v>
      </c>
    </row>
    <row r="1385" spans="1:4" x14ac:dyDescent="0.15">
      <c r="A1385" s="371">
        <v>320106</v>
      </c>
      <c r="B1385" s="372" t="s">
        <v>7035</v>
      </c>
      <c r="C1385" s="370">
        <v>541530071.42999995</v>
      </c>
      <c r="D1385" s="370">
        <v>233801000</v>
      </c>
    </row>
    <row r="1386" spans="1:4" x14ac:dyDescent="0.15">
      <c r="A1386" s="373">
        <v>32010601</v>
      </c>
      <c r="B1386" s="347" t="s">
        <v>7036</v>
      </c>
      <c r="C1386" s="374">
        <v>436421071.43000001</v>
      </c>
      <c r="D1386" s="374">
        <v>101335000</v>
      </c>
    </row>
    <row r="1387" spans="1:4" x14ac:dyDescent="0.15">
      <c r="A1387" s="373">
        <v>32010602</v>
      </c>
      <c r="B1387" s="347" t="s">
        <v>7037</v>
      </c>
      <c r="C1387" s="374">
        <v>30200000</v>
      </c>
      <c r="D1387" s="374">
        <v>58665000</v>
      </c>
    </row>
    <row r="1388" spans="1:4" x14ac:dyDescent="0.15">
      <c r="A1388" s="373">
        <v>32010603</v>
      </c>
      <c r="B1388" s="347" t="s">
        <v>7038</v>
      </c>
      <c r="C1388" s="374">
        <v>42575000</v>
      </c>
      <c r="D1388" s="374">
        <v>45700000</v>
      </c>
    </row>
    <row r="1389" spans="1:4" x14ac:dyDescent="0.15">
      <c r="A1389" s="373">
        <v>32010604</v>
      </c>
      <c r="B1389" s="347" t="s">
        <v>7039</v>
      </c>
      <c r="C1389" s="374">
        <v>4500000</v>
      </c>
      <c r="D1389" s="374">
        <v>4575000</v>
      </c>
    </row>
    <row r="1390" spans="1:4" x14ac:dyDescent="0.15">
      <c r="A1390" s="373">
        <v>32010605</v>
      </c>
      <c r="B1390" s="347" t="s">
        <v>7040</v>
      </c>
      <c r="C1390" s="374">
        <v>100000</v>
      </c>
      <c r="D1390" s="374">
        <v>250000</v>
      </c>
    </row>
    <row r="1391" spans="1:4" x14ac:dyDescent="0.15">
      <c r="A1391" s="373">
        <v>32010606</v>
      </c>
      <c r="B1391" s="347" t="s">
        <v>7041</v>
      </c>
      <c r="C1391" s="374">
        <v>21414000</v>
      </c>
      <c r="D1391" s="374">
        <v>7924000</v>
      </c>
    </row>
    <row r="1392" spans="1:4" x14ac:dyDescent="0.15">
      <c r="A1392" s="373">
        <v>32010607</v>
      </c>
      <c r="B1392" s="347" t="s">
        <v>7042</v>
      </c>
      <c r="C1392" s="348">
        <v>0</v>
      </c>
      <c r="D1392" s="348">
        <v>0</v>
      </c>
    </row>
    <row r="1393" spans="1:4" x14ac:dyDescent="0.15">
      <c r="A1393" s="373">
        <v>32010608</v>
      </c>
      <c r="B1393" s="347" t="s">
        <v>7043</v>
      </c>
      <c r="C1393" s="348">
        <v>0</v>
      </c>
      <c r="D1393" s="374">
        <v>1500000</v>
      </c>
    </row>
    <row r="1394" spans="1:4" x14ac:dyDescent="0.15">
      <c r="A1394" s="373">
        <v>32010609</v>
      </c>
      <c r="B1394" s="347" t="s">
        <v>7044</v>
      </c>
      <c r="C1394" s="374">
        <v>2580000</v>
      </c>
      <c r="D1394" s="374">
        <v>2570000</v>
      </c>
    </row>
    <row r="1395" spans="1:4" x14ac:dyDescent="0.15">
      <c r="A1395" s="373">
        <v>32010610</v>
      </c>
      <c r="B1395" s="347" t="s">
        <v>7045</v>
      </c>
      <c r="C1395" s="374">
        <v>2440000</v>
      </c>
      <c r="D1395" s="374">
        <v>3750000</v>
      </c>
    </row>
    <row r="1396" spans="1:4" x14ac:dyDescent="0.15">
      <c r="A1396" s="373">
        <v>32010611</v>
      </c>
      <c r="B1396" s="347" t="s">
        <v>7046</v>
      </c>
      <c r="C1396" s="374">
        <v>1300000</v>
      </c>
      <c r="D1396" s="374">
        <v>7532000</v>
      </c>
    </row>
    <row r="1397" spans="1:4" x14ac:dyDescent="0.15">
      <c r="A1397" s="371">
        <v>320107</v>
      </c>
      <c r="B1397" s="372" t="s">
        <v>7047</v>
      </c>
      <c r="C1397" s="375">
        <v>0</v>
      </c>
      <c r="D1397" s="370">
        <v>1900000</v>
      </c>
    </row>
    <row r="1398" spans="1:4" x14ac:dyDescent="0.15">
      <c r="A1398" s="373">
        <v>32010701</v>
      </c>
      <c r="B1398" s="347" t="s">
        <v>7048</v>
      </c>
      <c r="C1398" s="348">
        <v>0</v>
      </c>
      <c r="D1398" s="374">
        <v>1900000</v>
      </c>
    </row>
    <row r="1399" spans="1:4" x14ac:dyDescent="0.15">
      <c r="A1399" s="371">
        <v>320108</v>
      </c>
      <c r="B1399" s="372" t="s">
        <v>7049</v>
      </c>
      <c r="C1399" s="375">
        <v>0</v>
      </c>
      <c r="D1399" s="375">
        <v>0</v>
      </c>
    </row>
    <row r="1400" spans="1:4" x14ac:dyDescent="0.15">
      <c r="A1400" s="373">
        <v>32010801</v>
      </c>
      <c r="B1400" s="347" t="s">
        <v>7050</v>
      </c>
      <c r="C1400" s="348">
        <v>0</v>
      </c>
      <c r="D1400" s="348">
        <v>0</v>
      </c>
    </row>
    <row r="1401" spans="1:4" x14ac:dyDescent="0.15">
      <c r="A1401" s="371">
        <v>320109</v>
      </c>
      <c r="B1401" s="372" t="s">
        <v>7051</v>
      </c>
      <c r="C1401" s="370">
        <v>13747379867.27</v>
      </c>
      <c r="D1401" s="370">
        <v>10714442022.110001</v>
      </c>
    </row>
    <row r="1402" spans="1:4" x14ac:dyDescent="0.15">
      <c r="A1402" s="373">
        <v>32010901</v>
      </c>
      <c r="B1402" s="347" t="s">
        <v>7052</v>
      </c>
      <c r="C1402" s="348">
        <v>0</v>
      </c>
      <c r="D1402" s="348">
        <v>0</v>
      </c>
    </row>
    <row r="1403" spans="1:4" x14ac:dyDescent="0.15">
      <c r="A1403" s="373">
        <v>32010902</v>
      </c>
      <c r="B1403" s="347" t="s">
        <v>7053</v>
      </c>
      <c r="C1403" s="374">
        <v>4000000000</v>
      </c>
      <c r="D1403" s="374">
        <v>1568766709.1099999</v>
      </c>
    </row>
    <row r="1404" spans="1:4" x14ac:dyDescent="0.15">
      <c r="A1404" s="373">
        <v>32010903</v>
      </c>
      <c r="B1404" s="347" t="s">
        <v>7054</v>
      </c>
      <c r="C1404" s="374">
        <v>7801204867.2700005</v>
      </c>
      <c r="D1404" s="374">
        <v>7084161813</v>
      </c>
    </row>
    <row r="1405" spans="1:4" x14ac:dyDescent="0.15">
      <c r="A1405" s="373">
        <v>32010904</v>
      </c>
      <c r="B1405" s="347" t="s">
        <v>7055</v>
      </c>
      <c r="C1405" s="374">
        <v>1946175000</v>
      </c>
      <c r="D1405" s="374">
        <v>2061513500</v>
      </c>
    </row>
    <row r="1406" spans="1:4" x14ac:dyDescent="0.15">
      <c r="A1406" s="371">
        <v>320110</v>
      </c>
      <c r="B1406" s="372" t="s">
        <v>7056</v>
      </c>
      <c r="C1406" s="375">
        <v>0</v>
      </c>
      <c r="D1406" s="375">
        <v>0</v>
      </c>
    </row>
    <row r="1407" spans="1:4" x14ac:dyDescent="0.15">
      <c r="A1407" s="373">
        <v>32011001</v>
      </c>
      <c r="B1407" s="347" t="s">
        <v>7056</v>
      </c>
      <c r="C1407" s="348">
        <v>0</v>
      </c>
      <c r="D1407" s="348">
        <v>0</v>
      </c>
    </row>
    <row r="1408" spans="1:4" x14ac:dyDescent="0.15">
      <c r="A1408" s="368">
        <v>3202</v>
      </c>
      <c r="B1408" s="369" t="s">
        <v>7057</v>
      </c>
      <c r="C1408" s="375">
        <v>0</v>
      </c>
      <c r="D1408" s="370">
        <v>10000000</v>
      </c>
    </row>
    <row r="1409" spans="1:4" x14ac:dyDescent="0.15">
      <c r="A1409" s="371">
        <v>320201</v>
      </c>
      <c r="B1409" s="372" t="s">
        <v>7058</v>
      </c>
      <c r="C1409" s="375">
        <v>0</v>
      </c>
      <c r="D1409" s="370">
        <v>10000000</v>
      </c>
    </row>
    <row r="1410" spans="1:4" x14ac:dyDescent="0.15">
      <c r="A1410" s="373">
        <v>32020101</v>
      </c>
      <c r="B1410" s="347" t="s">
        <v>7059</v>
      </c>
      <c r="C1410" s="348">
        <v>0</v>
      </c>
      <c r="D1410" s="374">
        <v>10000000</v>
      </c>
    </row>
    <row r="1411" spans="1:4" x14ac:dyDescent="0.15">
      <c r="A1411" s="373">
        <v>32020102</v>
      </c>
      <c r="B1411" s="347" t="s">
        <v>7060</v>
      </c>
      <c r="C1411" s="348">
        <v>0</v>
      </c>
      <c r="D1411" s="348">
        <v>0</v>
      </c>
    </row>
    <row r="1412" spans="1:4" x14ac:dyDescent="0.15">
      <c r="A1412" s="373">
        <v>32020103</v>
      </c>
      <c r="B1412" s="347" t="s">
        <v>7061</v>
      </c>
      <c r="C1412" s="348">
        <v>0</v>
      </c>
      <c r="D1412" s="348">
        <v>0</v>
      </c>
    </row>
    <row r="1413" spans="1:4" x14ac:dyDescent="0.15">
      <c r="A1413" s="373">
        <v>32020104</v>
      </c>
      <c r="B1413" s="347" t="s">
        <v>7062</v>
      </c>
      <c r="C1413" s="348">
        <v>0</v>
      </c>
      <c r="D1413" s="348">
        <v>0</v>
      </c>
    </row>
    <row r="1414" spans="1:4" x14ac:dyDescent="0.15">
      <c r="A1414" s="368">
        <v>3203</v>
      </c>
      <c r="B1414" s="369" t="s">
        <v>7063</v>
      </c>
      <c r="C1414" s="370">
        <v>7236674350.8500004</v>
      </c>
      <c r="D1414" s="370">
        <v>9063365848.5200005</v>
      </c>
    </row>
    <row r="1415" spans="1:4" x14ac:dyDescent="0.15">
      <c r="A1415" s="371">
        <v>320301</v>
      </c>
      <c r="B1415" s="372" t="s">
        <v>7063</v>
      </c>
      <c r="C1415" s="370">
        <v>7236674350.8500004</v>
      </c>
      <c r="D1415" s="370">
        <v>9063365848.5200005</v>
      </c>
    </row>
    <row r="1416" spans="1:4" x14ac:dyDescent="0.15">
      <c r="A1416" s="373">
        <v>32030101</v>
      </c>
      <c r="B1416" s="347" t="s">
        <v>7064</v>
      </c>
      <c r="C1416" s="374">
        <v>394500000</v>
      </c>
      <c r="D1416" s="374">
        <v>293000000</v>
      </c>
    </row>
    <row r="1417" spans="1:4" x14ac:dyDescent="0.15">
      <c r="A1417" s="373">
        <v>32030102</v>
      </c>
      <c r="B1417" s="347" t="s">
        <v>7065</v>
      </c>
      <c r="C1417" s="348">
        <v>0</v>
      </c>
      <c r="D1417" s="374">
        <v>15000000</v>
      </c>
    </row>
    <row r="1418" spans="1:4" x14ac:dyDescent="0.15">
      <c r="A1418" s="373">
        <v>32030103</v>
      </c>
      <c r="B1418" s="347" t="s">
        <v>7066</v>
      </c>
      <c r="C1418" s="374">
        <v>500000</v>
      </c>
      <c r="D1418" s="374">
        <v>1460000</v>
      </c>
    </row>
    <row r="1419" spans="1:4" x14ac:dyDescent="0.15">
      <c r="A1419" s="373">
        <v>32030104</v>
      </c>
      <c r="B1419" s="347" t="s">
        <v>7067</v>
      </c>
      <c r="C1419" s="348">
        <v>0</v>
      </c>
      <c r="D1419" s="348">
        <v>0</v>
      </c>
    </row>
    <row r="1420" spans="1:4" x14ac:dyDescent="0.15">
      <c r="A1420" s="373">
        <v>32030105</v>
      </c>
      <c r="B1420" s="347" t="s">
        <v>7068</v>
      </c>
      <c r="C1420" s="348">
        <v>0</v>
      </c>
      <c r="D1420" s="374">
        <v>248000000</v>
      </c>
    </row>
    <row r="1421" spans="1:4" x14ac:dyDescent="0.15">
      <c r="A1421" s="373">
        <v>32030109</v>
      </c>
      <c r="B1421" s="347" t="s">
        <v>7069</v>
      </c>
      <c r="C1421" s="374">
        <v>6838674350.8500004</v>
      </c>
      <c r="D1421" s="374">
        <v>8450205848.5200005</v>
      </c>
    </row>
    <row r="1422" spans="1:4" x14ac:dyDescent="0.15">
      <c r="A1422" s="373">
        <v>32030110</v>
      </c>
      <c r="B1422" s="347" t="s">
        <v>7070</v>
      </c>
      <c r="C1422" s="374">
        <v>3000000</v>
      </c>
      <c r="D1422" s="374">
        <v>55700000</v>
      </c>
    </row>
    <row r="1423" spans="1:4" x14ac:dyDescent="0.15">
      <c r="A1423" s="365">
        <v>4</v>
      </c>
      <c r="B1423" s="366" t="s">
        <v>6138</v>
      </c>
      <c r="C1423" s="367">
        <v>57082024389.230003</v>
      </c>
      <c r="D1423" s="367">
        <v>54540343919.019997</v>
      </c>
    </row>
    <row r="1424" spans="1:4" x14ac:dyDescent="0.15">
      <c r="A1424" s="368">
        <v>41</v>
      </c>
      <c r="B1424" s="369" t="s">
        <v>6138</v>
      </c>
      <c r="C1424" s="370">
        <v>26339632904.689999</v>
      </c>
      <c r="D1424" s="370">
        <v>26562761184.02</v>
      </c>
    </row>
    <row r="1425" spans="1:4" hidden="1" x14ac:dyDescent="0.15">
      <c r="A1425" s="368">
        <v>4101</v>
      </c>
      <c r="B1425" s="369" t="s">
        <v>6139</v>
      </c>
      <c r="C1425" s="375">
        <v>0</v>
      </c>
      <c r="D1425" s="375">
        <v>0</v>
      </c>
    </row>
    <row r="1426" spans="1:4" hidden="1" x14ac:dyDescent="0.15">
      <c r="A1426" s="371">
        <v>410101</v>
      </c>
      <c r="B1426" s="372" t="s">
        <v>6140</v>
      </c>
      <c r="C1426" s="375">
        <v>0</v>
      </c>
      <c r="D1426" s="375">
        <v>0</v>
      </c>
    </row>
    <row r="1427" spans="1:4" hidden="1" x14ac:dyDescent="0.15">
      <c r="A1427" s="373">
        <v>41010101</v>
      </c>
      <c r="B1427" s="347" t="s">
        <v>6140</v>
      </c>
      <c r="C1427" s="348">
        <v>0</v>
      </c>
      <c r="D1427" s="348">
        <v>0</v>
      </c>
    </row>
    <row r="1428" spans="1:4" hidden="1" x14ac:dyDescent="0.15">
      <c r="A1428" s="373">
        <v>41010103</v>
      </c>
      <c r="B1428" s="347" t="s">
        <v>6191</v>
      </c>
      <c r="C1428" s="348">
        <v>0</v>
      </c>
      <c r="D1428" s="348">
        <v>0</v>
      </c>
    </row>
    <row r="1429" spans="1:4" hidden="1" x14ac:dyDescent="0.15">
      <c r="A1429" s="373">
        <v>41010104</v>
      </c>
      <c r="B1429" s="347" t="s">
        <v>6192</v>
      </c>
      <c r="C1429" s="348">
        <v>0</v>
      </c>
      <c r="D1429" s="348">
        <v>0</v>
      </c>
    </row>
    <row r="1430" spans="1:4" hidden="1" x14ac:dyDescent="0.15">
      <c r="A1430" s="373">
        <v>41010105</v>
      </c>
      <c r="B1430" s="347" t="s">
        <v>6193</v>
      </c>
      <c r="C1430" s="348">
        <v>0</v>
      </c>
      <c r="D1430" s="348">
        <v>0</v>
      </c>
    </row>
    <row r="1431" spans="1:4" hidden="1" x14ac:dyDescent="0.15">
      <c r="A1431" s="373">
        <v>41010106</v>
      </c>
      <c r="B1431" s="347" t="s">
        <v>6194</v>
      </c>
      <c r="C1431" s="348">
        <v>0</v>
      </c>
      <c r="D1431" s="348">
        <v>0</v>
      </c>
    </row>
    <row r="1432" spans="1:4" hidden="1" x14ac:dyDescent="0.15">
      <c r="A1432" s="373">
        <v>41010107</v>
      </c>
      <c r="B1432" s="347" t="s">
        <v>6195</v>
      </c>
      <c r="C1432" s="348">
        <v>0</v>
      </c>
      <c r="D1432" s="348">
        <v>0</v>
      </c>
    </row>
    <row r="1433" spans="1:4" hidden="1" x14ac:dyDescent="0.15">
      <c r="A1433" s="371">
        <v>410102</v>
      </c>
      <c r="B1433" s="372" t="s">
        <v>6141</v>
      </c>
      <c r="C1433" s="375">
        <v>0</v>
      </c>
      <c r="D1433" s="375">
        <v>0</v>
      </c>
    </row>
    <row r="1434" spans="1:4" x14ac:dyDescent="0.15">
      <c r="A1434" s="368">
        <v>4102</v>
      </c>
      <c r="B1434" s="369" t="s">
        <v>6142</v>
      </c>
      <c r="C1434" s="370">
        <v>13338772904.690001</v>
      </c>
      <c r="D1434" s="370">
        <v>12929054140.32</v>
      </c>
    </row>
    <row r="1435" spans="1:4" x14ac:dyDescent="0.15">
      <c r="A1435" s="371">
        <v>410201</v>
      </c>
      <c r="B1435" s="372" t="s">
        <v>6143</v>
      </c>
      <c r="C1435" s="370">
        <v>13338772904.690001</v>
      </c>
      <c r="D1435" s="370">
        <v>12929054140.32</v>
      </c>
    </row>
    <row r="1436" spans="1:4" x14ac:dyDescent="0.15">
      <c r="A1436" s="373">
        <v>41020101</v>
      </c>
      <c r="B1436" s="347" t="s">
        <v>5557</v>
      </c>
      <c r="C1436" s="374">
        <v>9838772904.6900005</v>
      </c>
      <c r="D1436" s="374">
        <v>12929054140.32</v>
      </c>
    </row>
    <row r="1437" spans="1:4" hidden="1" x14ac:dyDescent="0.15">
      <c r="A1437" s="373">
        <v>41020102</v>
      </c>
      <c r="B1437" s="347" t="s">
        <v>6196</v>
      </c>
      <c r="C1437" s="348">
        <v>0</v>
      </c>
      <c r="D1437" s="348">
        <v>0</v>
      </c>
    </row>
    <row r="1438" spans="1:4" hidden="1" x14ac:dyDescent="0.15">
      <c r="A1438" s="373">
        <v>41020103</v>
      </c>
      <c r="B1438" s="347" t="s">
        <v>6197</v>
      </c>
      <c r="C1438" s="348">
        <v>0</v>
      </c>
      <c r="D1438" s="348">
        <v>0</v>
      </c>
    </row>
    <row r="1439" spans="1:4" hidden="1" x14ac:dyDescent="0.15">
      <c r="A1439" s="373">
        <v>41020104</v>
      </c>
      <c r="B1439" s="347" t="s">
        <v>6198</v>
      </c>
      <c r="C1439" s="348">
        <v>0</v>
      </c>
      <c r="D1439" s="348">
        <v>0</v>
      </c>
    </row>
    <row r="1440" spans="1:4" hidden="1" x14ac:dyDescent="0.15">
      <c r="A1440" s="373">
        <v>41020105</v>
      </c>
      <c r="B1440" s="347" t="s">
        <v>6199</v>
      </c>
      <c r="C1440" s="348">
        <v>0</v>
      </c>
      <c r="D1440" s="348">
        <v>0</v>
      </c>
    </row>
    <row r="1441" spans="1:4" x14ac:dyDescent="0.15">
      <c r="A1441" s="373">
        <v>41020106</v>
      </c>
      <c r="B1441" s="347" t="s">
        <v>5615</v>
      </c>
      <c r="C1441" s="374">
        <v>3500000000</v>
      </c>
      <c r="D1441" s="348">
        <v>0</v>
      </c>
    </row>
    <row r="1442" spans="1:4" hidden="1" x14ac:dyDescent="0.15">
      <c r="A1442" s="368">
        <v>4103</v>
      </c>
      <c r="B1442" s="369" t="s">
        <v>6144</v>
      </c>
      <c r="C1442" s="375">
        <v>0</v>
      </c>
      <c r="D1442" s="375">
        <v>0</v>
      </c>
    </row>
    <row r="1443" spans="1:4" hidden="1" x14ac:dyDescent="0.15">
      <c r="A1443" s="371">
        <v>410301</v>
      </c>
      <c r="B1443" s="372" t="s">
        <v>6145</v>
      </c>
      <c r="C1443" s="375">
        <v>0</v>
      </c>
      <c r="D1443" s="375">
        <v>0</v>
      </c>
    </row>
    <row r="1444" spans="1:4" hidden="1" x14ac:dyDescent="0.15">
      <c r="A1444" s="373">
        <v>41030101</v>
      </c>
      <c r="B1444" s="347" t="s">
        <v>6200</v>
      </c>
      <c r="C1444" s="348">
        <v>0</v>
      </c>
      <c r="D1444" s="348">
        <v>0</v>
      </c>
    </row>
    <row r="1445" spans="1:4" hidden="1" x14ac:dyDescent="0.15">
      <c r="A1445" s="373">
        <v>41030102</v>
      </c>
      <c r="B1445" s="347" t="s">
        <v>6201</v>
      </c>
      <c r="C1445" s="348">
        <v>0</v>
      </c>
      <c r="D1445" s="348">
        <v>0</v>
      </c>
    </row>
    <row r="1446" spans="1:4" hidden="1" x14ac:dyDescent="0.15">
      <c r="A1446" s="373">
        <v>41030103</v>
      </c>
      <c r="B1446" s="347" t="s">
        <v>6202</v>
      </c>
      <c r="C1446" s="348">
        <v>0</v>
      </c>
      <c r="D1446" s="348">
        <v>0</v>
      </c>
    </row>
    <row r="1447" spans="1:4" hidden="1" x14ac:dyDescent="0.15">
      <c r="A1447" s="371">
        <v>410302</v>
      </c>
      <c r="B1447" s="372" t="s">
        <v>6146</v>
      </c>
      <c r="C1447" s="375">
        <v>0</v>
      </c>
      <c r="D1447" s="375">
        <v>0</v>
      </c>
    </row>
    <row r="1448" spans="1:4" hidden="1" x14ac:dyDescent="0.15">
      <c r="A1448" s="373">
        <v>41030201</v>
      </c>
      <c r="B1448" s="347" t="s">
        <v>6203</v>
      </c>
      <c r="C1448" s="348">
        <v>0</v>
      </c>
      <c r="D1448" s="348">
        <v>0</v>
      </c>
    </row>
    <row r="1449" spans="1:4" hidden="1" x14ac:dyDescent="0.15">
      <c r="A1449" s="373">
        <v>41030202</v>
      </c>
      <c r="B1449" s="347" t="s">
        <v>6204</v>
      </c>
      <c r="C1449" s="348">
        <v>0</v>
      </c>
      <c r="D1449" s="348">
        <v>0</v>
      </c>
    </row>
    <row r="1450" spans="1:4" hidden="1" x14ac:dyDescent="0.15">
      <c r="A1450" s="373">
        <v>41030203</v>
      </c>
      <c r="B1450" s="347" t="s">
        <v>6205</v>
      </c>
      <c r="C1450" s="348">
        <v>0</v>
      </c>
      <c r="D1450" s="348">
        <v>0</v>
      </c>
    </row>
    <row r="1451" spans="1:4" hidden="1" x14ac:dyDescent="0.15">
      <c r="A1451" s="373">
        <v>41030204</v>
      </c>
      <c r="B1451" s="347" t="s">
        <v>6206</v>
      </c>
      <c r="C1451" s="348">
        <v>0</v>
      </c>
      <c r="D1451" s="348">
        <v>0</v>
      </c>
    </row>
    <row r="1452" spans="1:4" hidden="1" x14ac:dyDescent="0.15">
      <c r="A1452" s="373">
        <v>41030205</v>
      </c>
      <c r="B1452" s="347" t="s">
        <v>6207</v>
      </c>
      <c r="C1452" s="348">
        <v>0</v>
      </c>
      <c r="D1452" s="348">
        <v>0</v>
      </c>
    </row>
    <row r="1453" spans="1:4" hidden="1" x14ac:dyDescent="0.15">
      <c r="A1453" s="373">
        <v>41030206</v>
      </c>
      <c r="B1453" s="347" t="s">
        <v>6208</v>
      </c>
      <c r="C1453" s="348">
        <v>0</v>
      </c>
      <c r="D1453" s="348">
        <v>0</v>
      </c>
    </row>
    <row r="1454" spans="1:4" hidden="1" x14ac:dyDescent="0.15">
      <c r="A1454" s="373">
        <v>41030207</v>
      </c>
      <c r="B1454" s="347" t="s">
        <v>6209</v>
      </c>
      <c r="C1454" s="348">
        <v>0</v>
      </c>
      <c r="D1454" s="348">
        <v>0</v>
      </c>
    </row>
    <row r="1455" spans="1:4" hidden="1" x14ac:dyDescent="0.15">
      <c r="A1455" s="373">
        <v>41030208</v>
      </c>
      <c r="B1455" s="347" t="s">
        <v>6210</v>
      </c>
      <c r="C1455" s="348">
        <v>0</v>
      </c>
      <c r="D1455" s="348">
        <v>0</v>
      </c>
    </row>
    <row r="1456" spans="1:4" hidden="1" x14ac:dyDescent="0.15">
      <c r="A1456" s="373">
        <v>41030209</v>
      </c>
      <c r="B1456" s="347" t="s">
        <v>6211</v>
      </c>
      <c r="C1456" s="348">
        <v>0</v>
      </c>
      <c r="D1456" s="348">
        <v>0</v>
      </c>
    </row>
    <row r="1457" spans="1:4" hidden="1" x14ac:dyDescent="0.15">
      <c r="A1457" s="373">
        <v>41030210</v>
      </c>
      <c r="B1457" s="347" t="s">
        <v>6212</v>
      </c>
      <c r="C1457" s="348">
        <v>0</v>
      </c>
      <c r="D1457" s="348">
        <v>0</v>
      </c>
    </row>
    <row r="1458" spans="1:4" hidden="1" x14ac:dyDescent="0.15">
      <c r="A1458" s="373">
        <v>41030213</v>
      </c>
      <c r="B1458" s="347" t="s">
        <v>6213</v>
      </c>
      <c r="C1458" s="348">
        <v>0</v>
      </c>
      <c r="D1458" s="348">
        <v>0</v>
      </c>
    </row>
    <row r="1459" spans="1:4" hidden="1" x14ac:dyDescent="0.15">
      <c r="A1459" s="373">
        <v>41030214</v>
      </c>
      <c r="B1459" s="347" t="s">
        <v>6214</v>
      </c>
      <c r="C1459" s="348">
        <v>0</v>
      </c>
      <c r="D1459" s="348">
        <v>0</v>
      </c>
    </row>
    <row r="1460" spans="1:4" hidden="1" x14ac:dyDescent="0.15">
      <c r="A1460" s="373">
        <v>41030215</v>
      </c>
      <c r="B1460" s="347" t="s">
        <v>6215</v>
      </c>
      <c r="C1460" s="348">
        <v>0</v>
      </c>
      <c r="D1460" s="348">
        <v>0</v>
      </c>
    </row>
    <row r="1461" spans="1:4" hidden="1" x14ac:dyDescent="0.15">
      <c r="A1461" s="373">
        <v>41030216</v>
      </c>
      <c r="B1461" s="347" t="s">
        <v>6216</v>
      </c>
      <c r="C1461" s="348">
        <v>0</v>
      </c>
      <c r="D1461" s="348">
        <v>0</v>
      </c>
    </row>
    <row r="1462" spans="1:4" hidden="1" x14ac:dyDescent="0.15">
      <c r="A1462" s="373">
        <v>41030217</v>
      </c>
      <c r="B1462" s="347" t="s">
        <v>6217</v>
      </c>
      <c r="C1462" s="348">
        <v>0</v>
      </c>
      <c r="D1462" s="348">
        <v>0</v>
      </c>
    </row>
    <row r="1463" spans="1:4" x14ac:dyDescent="0.15">
      <c r="A1463" s="368">
        <v>4104</v>
      </c>
      <c r="B1463" s="369" t="s">
        <v>6147</v>
      </c>
      <c r="C1463" s="370">
        <v>860000</v>
      </c>
      <c r="D1463" s="370">
        <v>852009</v>
      </c>
    </row>
    <row r="1464" spans="1:4" x14ac:dyDescent="0.15">
      <c r="A1464" s="371">
        <v>410401</v>
      </c>
      <c r="B1464" s="372" t="s">
        <v>6148</v>
      </c>
      <c r="C1464" s="370">
        <v>860000</v>
      </c>
      <c r="D1464" s="370">
        <v>852009</v>
      </c>
    </row>
    <row r="1465" spans="1:4" hidden="1" x14ac:dyDescent="0.15">
      <c r="A1465" s="373">
        <v>41040101</v>
      </c>
      <c r="B1465" s="347" t="s">
        <v>6218</v>
      </c>
      <c r="C1465" s="348">
        <v>0</v>
      </c>
      <c r="D1465" s="348">
        <v>0</v>
      </c>
    </row>
    <row r="1466" spans="1:4" hidden="1" x14ac:dyDescent="0.15">
      <c r="A1466" s="373">
        <v>41040102</v>
      </c>
      <c r="B1466" s="347" t="s">
        <v>6219</v>
      </c>
      <c r="C1466" s="348">
        <v>0</v>
      </c>
      <c r="D1466" s="348">
        <v>0</v>
      </c>
    </row>
    <row r="1467" spans="1:4" hidden="1" x14ac:dyDescent="0.15">
      <c r="A1467" s="373">
        <v>41040103</v>
      </c>
      <c r="B1467" s="347" t="s">
        <v>6220</v>
      </c>
      <c r="C1467" s="348">
        <v>0</v>
      </c>
      <c r="D1467" s="348">
        <v>0</v>
      </c>
    </row>
    <row r="1468" spans="1:4" hidden="1" x14ac:dyDescent="0.15">
      <c r="A1468" s="373">
        <v>41040104</v>
      </c>
      <c r="B1468" s="347" t="s">
        <v>6221</v>
      </c>
      <c r="C1468" s="348">
        <v>0</v>
      </c>
      <c r="D1468" s="348">
        <v>0</v>
      </c>
    </row>
    <row r="1469" spans="1:4" x14ac:dyDescent="0.15">
      <c r="A1469" s="373">
        <v>41040105</v>
      </c>
      <c r="B1469" s="347" t="s">
        <v>4246</v>
      </c>
      <c r="C1469" s="374">
        <v>860000</v>
      </c>
      <c r="D1469" s="374">
        <v>852009</v>
      </c>
    </row>
    <row r="1470" spans="1:4" hidden="1" x14ac:dyDescent="0.15">
      <c r="A1470" s="373">
        <v>41040106</v>
      </c>
      <c r="B1470" s="347" t="s">
        <v>6222</v>
      </c>
      <c r="C1470" s="348">
        <v>0</v>
      </c>
      <c r="D1470" s="348">
        <v>0</v>
      </c>
    </row>
    <row r="1471" spans="1:4" hidden="1" x14ac:dyDescent="0.15">
      <c r="A1471" s="373">
        <v>41040107</v>
      </c>
      <c r="B1471" s="347" t="s">
        <v>6223</v>
      </c>
      <c r="C1471" s="348">
        <v>0</v>
      </c>
      <c r="D1471" s="348">
        <v>0</v>
      </c>
    </row>
    <row r="1472" spans="1:4" hidden="1" x14ac:dyDescent="0.15">
      <c r="A1472" s="368">
        <v>4105</v>
      </c>
      <c r="B1472" s="369" t="s">
        <v>6149</v>
      </c>
      <c r="C1472" s="375">
        <v>0</v>
      </c>
      <c r="D1472" s="375">
        <v>0</v>
      </c>
    </row>
    <row r="1473" spans="1:4" hidden="1" x14ac:dyDescent="0.15">
      <c r="A1473" s="371">
        <v>410501</v>
      </c>
      <c r="B1473" s="372" t="s">
        <v>6149</v>
      </c>
      <c r="C1473" s="375">
        <v>0</v>
      </c>
      <c r="D1473" s="375">
        <v>0</v>
      </c>
    </row>
    <row r="1474" spans="1:4" hidden="1" x14ac:dyDescent="0.15">
      <c r="A1474" s="373">
        <v>41050101</v>
      </c>
      <c r="B1474" s="347" t="s">
        <v>6149</v>
      </c>
      <c r="C1474" s="348">
        <v>0</v>
      </c>
      <c r="D1474" s="348">
        <v>0</v>
      </c>
    </row>
    <row r="1475" spans="1:4" x14ac:dyDescent="0.15">
      <c r="A1475" s="368">
        <v>4106</v>
      </c>
      <c r="B1475" s="369" t="s">
        <v>6150</v>
      </c>
      <c r="C1475" s="370">
        <v>13000000000</v>
      </c>
      <c r="D1475" s="370">
        <v>13632855034.700001</v>
      </c>
    </row>
    <row r="1476" spans="1:4" x14ac:dyDescent="0.15">
      <c r="A1476" s="371">
        <v>410601</v>
      </c>
      <c r="B1476" s="372" t="s">
        <v>6150</v>
      </c>
      <c r="C1476" s="370">
        <v>13000000000</v>
      </c>
      <c r="D1476" s="370">
        <v>13632855034.700001</v>
      </c>
    </row>
    <row r="1477" spans="1:4" hidden="1" x14ac:dyDescent="0.15">
      <c r="A1477" s="373">
        <v>41060101</v>
      </c>
      <c r="B1477" s="347" t="s">
        <v>6224</v>
      </c>
      <c r="C1477" s="348">
        <v>0</v>
      </c>
      <c r="D1477" s="348">
        <v>0</v>
      </c>
    </row>
    <row r="1478" spans="1:4" hidden="1" x14ac:dyDescent="0.15">
      <c r="A1478" s="373">
        <v>41060102</v>
      </c>
      <c r="B1478" s="347" t="s">
        <v>6225</v>
      </c>
      <c r="C1478" s="348">
        <v>0</v>
      </c>
      <c r="D1478" s="348">
        <v>0</v>
      </c>
    </row>
    <row r="1479" spans="1:4" x14ac:dyDescent="0.15">
      <c r="A1479" s="373">
        <v>41060103</v>
      </c>
      <c r="B1479" s="347" t="s">
        <v>6226</v>
      </c>
      <c r="C1479" s="374">
        <v>13000000000</v>
      </c>
      <c r="D1479" s="374">
        <v>13632855034.700001</v>
      </c>
    </row>
    <row r="1480" spans="1:4" x14ac:dyDescent="0.15">
      <c r="A1480" s="368">
        <v>42</v>
      </c>
      <c r="B1480" s="369" t="s">
        <v>6151</v>
      </c>
      <c r="C1480" s="370">
        <v>26661391484.540001</v>
      </c>
      <c r="D1480" s="370">
        <v>11214300000</v>
      </c>
    </row>
    <row r="1481" spans="1:4" hidden="1" x14ac:dyDescent="0.15">
      <c r="A1481" s="368">
        <v>4201</v>
      </c>
      <c r="B1481" s="369" t="s">
        <v>6152</v>
      </c>
      <c r="C1481" s="375">
        <v>0</v>
      </c>
      <c r="D1481" s="375">
        <v>0</v>
      </c>
    </row>
    <row r="1482" spans="1:4" hidden="1" x14ac:dyDescent="0.15">
      <c r="A1482" s="371">
        <v>420101</v>
      </c>
      <c r="B1482" s="372" t="s">
        <v>6153</v>
      </c>
      <c r="C1482" s="375">
        <v>0</v>
      </c>
      <c r="D1482" s="375">
        <v>0</v>
      </c>
    </row>
    <row r="1483" spans="1:4" hidden="1" x14ac:dyDescent="0.15">
      <c r="A1483" s="371">
        <v>420102</v>
      </c>
      <c r="B1483" s="372" t="s">
        <v>6154</v>
      </c>
      <c r="C1483" s="375">
        <v>0</v>
      </c>
      <c r="D1483" s="375">
        <v>0</v>
      </c>
    </row>
    <row r="1484" spans="1:4" hidden="1" x14ac:dyDescent="0.15">
      <c r="A1484" s="368">
        <v>4202</v>
      </c>
      <c r="B1484" s="369" t="s">
        <v>6155</v>
      </c>
      <c r="C1484" s="375">
        <v>0</v>
      </c>
      <c r="D1484" s="375">
        <v>0</v>
      </c>
    </row>
    <row r="1485" spans="1:4" hidden="1" x14ac:dyDescent="0.15">
      <c r="A1485" s="371">
        <v>420201</v>
      </c>
      <c r="B1485" s="372" t="s">
        <v>6155</v>
      </c>
      <c r="C1485" s="375">
        <v>0</v>
      </c>
      <c r="D1485" s="375">
        <v>0</v>
      </c>
    </row>
    <row r="1486" spans="1:4" hidden="1" x14ac:dyDescent="0.15">
      <c r="A1486" s="373">
        <v>42020101</v>
      </c>
      <c r="B1486" s="347" t="s">
        <v>6227</v>
      </c>
      <c r="C1486" s="348">
        <v>0</v>
      </c>
      <c r="D1486" s="348">
        <v>0</v>
      </c>
    </row>
    <row r="1487" spans="1:4" hidden="1" x14ac:dyDescent="0.15">
      <c r="A1487" s="373">
        <v>42020102</v>
      </c>
      <c r="B1487" s="347" t="s">
        <v>6228</v>
      </c>
      <c r="C1487" s="348">
        <v>0</v>
      </c>
      <c r="D1487" s="348">
        <v>0</v>
      </c>
    </row>
    <row r="1488" spans="1:4" x14ac:dyDescent="0.15">
      <c r="A1488" s="368">
        <v>4203</v>
      </c>
      <c r="B1488" s="369" t="s">
        <v>6156</v>
      </c>
      <c r="C1488" s="370">
        <v>26661391484.540001</v>
      </c>
      <c r="D1488" s="370">
        <v>11214300000</v>
      </c>
    </row>
    <row r="1489" spans="1:4" x14ac:dyDescent="0.15">
      <c r="A1489" s="371">
        <v>420301</v>
      </c>
      <c r="B1489" s="372" t="s">
        <v>6156</v>
      </c>
      <c r="C1489" s="370">
        <v>26661391484.540001</v>
      </c>
      <c r="D1489" s="370">
        <v>11214300000</v>
      </c>
    </row>
    <row r="1490" spans="1:4" x14ac:dyDescent="0.15">
      <c r="A1490" s="373">
        <v>42030101</v>
      </c>
      <c r="B1490" s="347" t="s">
        <v>5616</v>
      </c>
      <c r="C1490" s="374">
        <v>15200000000</v>
      </c>
      <c r="D1490" s="374">
        <v>5000000000</v>
      </c>
    </row>
    <row r="1491" spans="1:4" x14ac:dyDescent="0.15">
      <c r="A1491" s="373">
        <v>42030102</v>
      </c>
      <c r="B1491" s="347" t="s">
        <v>5668</v>
      </c>
      <c r="C1491" s="374">
        <v>344733359.35000002</v>
      </c>
      <c r="D1491" s="348">
        <v>0</v>
      </c>
    </row>
    <row r="1492" spans="1:4" x14ac:dyDescent="0.15">
      <c r="A1492" s="373">
        <v>42030103</v>
      </c>
      <c r="B1492" s="347" t="s">
        <v>5599</v>
      </c>
      <c r="C1492" s="374">
        <v>9016658125.1900005</v>
      </c>
      <c r="D1492" s="374">
        <v>4864300000</v>
      </c>
    </row>
    <row r="1493" spans="1:4" x14ac:dyDescent="0.15">
      <c r="A1493" s="373">
        <v>42030104</v>
      </c>
      <c r="B1493" s="347" t="s">
        <v>5558</v>
      </c>
      <c r="C1493" s="374">
        <v>2100000000</v>
      </c>
      <c r="D1493" s="374">
        <v>1350000000</v>
      </c>
    </row>
    <row r="1494" spans="1:4" x14ac:dyDescent="0.15">
      <c r="A1494" s="368">
        <v>43</v>
      </c>
      <c r="B1494" s="369" t="s">
        <v>6157</v>
      </c>
      <c r="C1494" s="370">
        <v>4081000000</v>
      </c>
      <c r="D1494" s="370">
        <v>16763282735</v>
      </c>
    </row>
    <row r="1495" spans="1:4" hidden="1" x14ac:dyDescent="0.15">
      <c r="A1495" s="368">
        <v>4301</v>
      </c>
      <c r="B1495" s="369" t="s">
        <v>6158</v>
      </c>
      <c r="C1495" s="375">
        <v>0</v>
      </c>
      <c r="D1495" s="375">
        <v>0</v>
      </c>
    </row>
    <row r="1496" spans="1:4" hidden="1" x14ac:dyDescent="0.15">
      <c r="A1496" s="371">
        <v>430101</v>
      </c>
      <c r="B1496" s="372" t="s">
        <v>6158</v>
      </c>
      <c r="C1496" s="375">
        <v>0</v>
      </c>
      <c r="D1496" s="375">
        <v>0</v>
      </c>
    </row>
    <row r="1497" spans="1:4" hidden="1" x14ac:dyDescent="0.15">
      <c r="A1497" s="373">
        <v>43010101</v>
      </c>
      <c r="B1497" s="347" t="s">
        <v>6229</v>
      </c>
      <c r="C1497" s="348">
        <v>0</v>
      </c>
      <c r="D1497" s="348">
        <v>0</v>
      </c>
    </row>
    <row r="1498" spans="1:4" hidden="1" x14ac:dyDescent="0.15">
      <c r="A1498" s="368">
        <v>4302</v>
      </c>
      <c r="B1498" s="369" t="s">
        <v>6159</v>
      </c>
      <c r="C1498" s="375">
        <v>0</v>
      </c>
      <c r="D1498" s="375">
        <v>0</v>
      </c>
    </row>
    <row r="1499" spans="1:4" hidden="1" x14ac:dyDescent="0.15">
      <c r="A1499" s="371">
        <v>430201</v>
      </c>
      <c r="B1499" s="372" t="s">
        <v>6160</v>
      </c>
      <c r="C1499" s="375">
        <v>0</v>
      </c>
      <c r="D1499" s="375">
        <v>0</v>
      </c>
    </row>
    <row r="1500" spans="1:4" hidden="1" x14ac:dyDescent="0.15">
      <c r="A1500" s="373">
        <v>43020101</v>
      </c>
      <c r="B1500" s="347" t="s">
        <v>6230</v>
      </c>
      <c r="C1500" s="348">
        <v>0</v>
      </c>
      <c r="D1500" s="348">
        <v>0</v>
      </c>
    </row>
    <row r="1501" spans="1:4" hidden="1" x14ac:dyDescent="0.15">
      <c r="A1501" s="373">
        <v>43020102</v>
      </c>
      <c r="B1501" s="347" t="s">
        <v>6231</v>
      </c>
      <c r="C1501" s="348">
        <v>0</v>
      </c>
      <c r="D1501" s="348">
        <v>0</v>
      </c>
    </row>
    <row r="1502" spans="1:4" hidden="1" x14ac:dyDescent="0.15">
      <c r="A1502" s="373">
        <v>43020103</v>
      </c>
      <c r="B1502" s="347" t="s">
        <v>6232</v>
      </c>
      <c r="C1502" s="348">
        <v>0</v>
      </c>
      <c r="D1502" s="348">
        <v>0</v>
      </c>
    </row>
    <row r="1503" spans="1:4" x14ac:dyDescent="0.15">
      <c r="A1503" s="368">
        <v>4303</v>
      </c>
      <c r="B1503" s="369" t="s">
        <v>6161</v>
      </c>
      <c r="C1503" s="370">
        <v>4081000000</v>
      </c>
      <c r="D1503" s="370">
        <v>16763282735</v>
      </c>
    </row>
    <row r="1504" spans="1:4" x14ac:dyDescent="0.15">
      <c r="A1504" s="371">
        <v>430301</v>
      </c>
      <c r="B1504" s="372" t="s">
        <v>6162</v>
      </c>
      <c r="C1504" s="370">
        <v>4081000000</v>
      </c>
      <c r="D1504" s="370">
        <v>16763282735</v>
      </c>
    </row>
    <row r="1505" spans="1:4" hidden="1" x14ac:dyDescent="0.15">
      <c r="A1505" s="373">
        <v>43030101</v>
      </c>
      <c r="B1505" s="347" t="s">
        <v>6233</v>
      </c>
      <c r="C1505" s="348">
        <v>0</v>
      </c>
      <c r="D1505" s="348">
        <v>0</v>
      </c>
    </row>
    <row r="1506" spans="1:4" hidden="1" x14ac:dyDescent="0.15">
      <c r="A1506" s="373">
        <v>43030102</v>
      </c>
      <c r="B1506" s="347" t="s">
        <v>6234</v>
      </c>
      <c r="C1506" s="348">
        <v>0</v>
      </c>
      <c r="D1506" s="348">
        <v>0</v>
      </c>
    </row>
    <row r="1507" spans="1:4" hidden="1" x14ac:dyDescent="0.15">
      <c r="A1507" s="373">
        <v>43030103</v>
      </c>
      <c r="B1507" s="347" t="s">
        <v>6235</v>
      </c>
      <c r="C1507" s="348">
        <v>0</v>
      </c>
      <c r="D1507" s="348">
        <v>0</v>
      </c>
    </row>
    <row r="1508" spans="1:4" x14ac:dyDescent="0.15">
      <c r="A1508" s="373">
        <v>43030104</v>
      </c>
      <c r="B1508" s="347" t="s">
        <v>5617</v>
      </c>
      <c r="C1508" s="374">
        <v>4081000000</v>
      </c>
      <c r="D1508" s="374">
        <v>16763282735</v>
      </c>
    </row>
    <row r="1509" spans="1:4" hidden="1" x14ac:dyDescent="0.15">
      <c r="A1509" s="373">
        <v>43030105</v>
      </c>
      <c r="B1509" s="347" t="s">
        <v>6162</v>
      </c>
      <c r="C1509" s="348">
        <v>0</v>
      </c>
      <c r="D1509" s="348">
        <v>0</v>
      </c>
    </row>
    <row r="1510" spans="1:4" hidden="1" x14ac:dyDescent="0.15">
      <c r="A1510" s="368">
        <v>44</v>
      </c>
      <c r="B1510" s="369" t="s">
        <v>6163</v>
      </c>
      <c r="C1510" s="375">
        <v>0</v>
      </c>
      <c r="D1510" s="375">
        <v>0</v>
      </c>
    </row>
    <row r="1511" spans="1:4" hidden="1" x14ac:dyDescent="0.15">
      <c r="A1511" s="368">
        <v>4401</v>
      </c>
      <c r="B1511" s="369" t="s">
        <v>6164</v>
      </c>
      <c r="C1511" s="375">
        <v>0</v>
      </c>
      <c r="D1511" s="375">
        <v>0</v>
      </c>
    </row>
    <row r="1512" spans="1:4" hidden="1" x14ac:dyDescent="0.15">
      <c r="A1512" s="371">
        <v>440101</v>
      </c>
      <c r="B1512" s="372" t="s">
        <v>6165</v>
      </c>
      <c r="C1512" s="375">
        <v>0</v>
      </c>
      <c r="D1512" s="375">
        <v>0</v>
      </c>
    </row>
    <row r="1513" spans="1:4" hidden="1" x14ac:dyDescent="0.15">
      <c r="A1513" s="373">
        <v>44010101</v>
      </c>
      <c r="B1513" s="347" t="s">
        <v>6236</v>
      </c>
      <c r="C1513" s="348">
        <v>0</v>
      </c>
      <c r="D1513" s="348">
        <v>0</v>
      </c>
    </row>
    <row r="1514" spans="1:4" hidden="1" x14ac:dyDescent="0.15">
      <c r="A1514" s="373">
        <v>44010102</v>
      </c>
      <c r="B1514" s="347" t="s">
        <v>6237</v>
      </c>
      <c r="C1514" s="348">
        <v>0</v>
      </c>
      <c r="D1514" s="348">
        <v>0</v>
      </c>
    </row>
    <row r="1515" spans="1:4" hidden="1" x14ac:dyDescent="0.15">
      <c r="A1515" s="373">
        <v>44010103</v>
      </c>
      <c r="B1515" s="347" t="s">
        <v>6238</v>
      </c>
      <c r="C1515" s="348">
        <v>0</v>
      </c>
      <c r="D1515" s="348">
        <v>0</v>
      </c>
    </row>
    <row r="1516" spans="1:4" hidden="1" x14ac:dyDescent="0.15">
      <c r="A1516" s="373">
        <v>44010104</v>
      </c>
      <c r="B1516" s="347" t="s">
        <v>6239</v>
      </c>
      <c r="C1516" s="348">
        <v>0</v>
      </c>
      <c r="D1516" s="348">
        <v>0</v>
      </c>
    </row>
    <row r="1517" spans="1:4" hidden="1" x14ac:dyDescent="0.15">
      <c r="A1517" s="371">
        <v>440102</v>
      </c>
      <c r="B1517" s="372" t="s">
        <v>6166</v>
      </c>
      <c r="C1517" s="375">
        <v>0</v>
      </c>
      <c r="D1517" s="375">
        <v>0</v>
      </c>
    </row>
    <row r="1518" spans="1:4" hidden="1" x14ac:dyDescent="0.15">
      <c r="A1518" s="373">
        <v>44010201</v>
      </c>
      <c r="B1518" s="347" t="s">
        <v>6240</v>
      </c>
      <c r="C1518" s="348">
        <v>0</v>
      </c>
      <c r="D1518" s="348">
        <v>0</v>
      </c>
    </row>
    <row r="1519" spans="1:4" hidden="1" x14ac:dyDescent="0.15">
      <c r="A1519" s="373">
        <v>44010202</v>
      </c>
      <c r="B1519" s="347" t="s">
        <v>6241</v>
      </c>
      <c r="C1519" s="348">
        <v>0</v>
      </c>
      <c r="D1519" s="348">
        <v>0</v>
      </c>
    </row>
    <row r="1520" spans="1:4" hidden="1" x14ac:dyDescent="0.15">
      <c r="A1520" s="373">
        <v>44010203</v>
      </c>
      <c r="B1520" s="347" t="s">
        <v>6242</v>
      </c>
      <c r="C1520" s="348">
        <v>0</v>
      </c>
      <c r="D1520" s="348">
        <v>0</v>
      </c>
    </row>
    <row r="1521" spans="1:4" hidden="1" x14ac:dyDescent="0.15">
      <c r="A1521" s="373">
        <v>44010204</v>
      </c>
      <c r="B1521" s="347" t="s">
        <v>6243</v>
      </c>
      <c r="C1521" s="348">
        <v>0</v>
      </c>
      <c r="D1521" s="348">
        <v>0</v>
      </c>
    </row>
    <row r="1522" spans="1:4" hidden="1" x14ac:dyDescent="0.15">
      <c r="A1522" s="373">
        <v>44010205</v>
      </c>
      <c r="B1522" s="347" t="s">
        <v>6244</v>
      </c>
      <c r="C1522" s="348">
        <v>0</v>
      </c>
      <c r="D1522" s="348">
        <v>0</v>
      </c>
    </row>
    <row r="1523" spans="1:4" hidden="1" x14ac:dyDescent="0.15">
      <c r="A1523" s="373">
        <v>44010206</v>
      </c>
      <c r="B1523" s="347" t="s">
        <v>6245</v>
      </c>
      <c r="C1523" s="348">
        <v>0</v>
      </c>
      <c r="D1523" s="348">
        <v>0</v>
      </c>
    </row>
    <row r="1524" spans="1:4" hidden="1" x14ac:dyDescent="0.15">
      <c r="A1524" s="373">
        <v>44010207</v>
      </c>
      <c r="B1524" s="347" t="s">
        <v>6246</v>
      </c>
      <c r="C1524" s="348">
        <v>0</v>
      </c>
      <c r="D1524" s="348">
        <v>0</v>
      </c>
    </row>
    <row r="1525" spans="1:4" hidden="1" x14ac:dyDescent="0.15">
      <c r="A1525" s="373">
        <v>44010208</v>
      </c>
      <c r="B1525" s="347" t="s">
        <v>6247</v>
      </c>
      <c r="C1525" s="348">
        <v>0</v>
      </c>
      <c r="D1525" s="348">
        <v>0</v>
      </c>
    </row>
    <row r="1526" spans="1:4" hidden="1" x14ac:dyDescent="0.15">
      <c r="A1526" s="373">
        <v>44010209</v>
      </c>
      <c r="B1526" s="347" t="s">
        <v>6248</v>
      </c>
      <c r="C1526" s="348">
        <v>0</v>
      </c>
      <c r="D1526" s="348">
        <v>0</v>
      </c>
    </row>
    <row r="1527" spans="1:4" hidden="1" x14ac:dyDescent="0.15">
      <c r="A1527" s="373">
        <v>44010210</v>
      </c>
      <c r="B1527" s="347" t="s">
        <v>6249</v>
      </c>
      <c r="C1527" s="348">
        <v>0</v>
      </c>
      <c r="D1527" s="348">
        <v>0</v>
      </c>
    </row>
    <row r="1528" spans="1:4" hidden="1" x14ac:dyDescent="0.15">
      <c r="A1528" s="373">
        <v>44010211</v>
      </c>
      <c r="B1528" s="347" t="s">
        <v>6250</v>
      </c>
      <c r="C1528" s="348">
        <v>0</v>
      </c>
      <c r="D1528" s="348">
        <v>0</v>
      </c>
    </row>
    <row r="1529" spans="1:4" hidden="1" x14ac:dyDescent="0.15">
      <c r="A1529" s="373">
        <v>44010212</v>
      </c>
      <c r="B1529" s="347" t="s">
        <v>6251</v>
      </c>
      <c r="C1529" s="348">
        <v>0</v>
      </c>
      <c r="D1529" s="348">
        <v>0</v>
      </c>
    </row>
    <row r="1530" spans="1:4" hidden="1" x14ac:dyDescent="0.15">
      <c r="A1530" s="373">
        <v>44010213</v>
      </c>
      <c r="B1530" s="347" t="s">
        <v>6252</v>
      </c>
      <c r="C1530" s="348">
        <v>0</v>
      </c>
      <c r="D1530" s="348">
        <v>0</v>
      </c>
    </row>
    <row r="1531" spans="1:4" hidden="1" x14ac:dyDescent="0.15">
      <c r="A1531" s="371">
        <v>440103</v>
      </c>
      <c r="B1531" s="372" t="s">
        <v>6167</v>
      </c>
      <c r="C1531" s="375">
        <v>0</v>
      </c>
      <c r="D1531" s="375">
        <v>0</v>
      </c>
    </row>
    <row r="1532" spans="1:4" hidden="1" x14ac:dyDescent="0.15">
      <c r="A1532" s="373">
        <v>44010301</v>
      </c>
      <c r="B1532" s="347" t="s">
        <v>6253</v>
      </c>
      <c r="C1532" s="348">
        <v>0</v>
      </c>
      <c r="D1532" s="348">
        <v>0</v>
      </c>
    </row>
    <row r="1533" spans="1:4" hidden="1" x14ac:dyDescent="0.15">
      <c r="A1533" s="373">
        <v>44010302</v>
      </c>
      <c r="B1533" s="347" t="s">
        <v>6254</v>
      </c>
      <c r="C1533" s="348">
        <v>0</v>
      </c>
      <c r="D1533" s="348">
        <v>0</v>
      </c>
    </row>
    <row r="1534" spans="1:4" hidden="1" x14ac:dyDescent="0.15">
      <c r="A1534" s="373">
        <v>44010303</v>
      </c>
      <c r="B1534" s="347" t="s">
        <v>6255</v>
      </c>
      <c r="C1534" s="348">
        <v>0</v>
      </c>
      <c r="D1534" s="348">
        <v>0</v>
      </c>
    </row>
    <row r="1535" spans="1:4" hidden="1" x14ac:dyDescent="0.15">
      <c r="A1535" s="373">
        <v>44010304</v>
      </c>
      <c r="B1535" s="347" t="s">
        <v>6256</v>
      </c>
      <c r="C1535" s="348">
        <v>0</v>
      </c>
      <c r="D1535" s="348">
        <v>0</v>
      </c>
    </row>
    <row r="1536" spans="1:4" hidden="1" x14ac:dyDescent="0.15">
      <c r="A1536" s="373">
        <v>44010305</v>
      </c>
      <c r="B1536" s="347" t="s">
        <v>6257</v>
      </c>
      <c r="C1536" s="348">
        <v>0</v>
      </c>
      <c r="D1536" s="348">
        <v>0</v>
      </c>
    </row>
    <row r="1537" spans="1:4" hidden="1" x14ac:dyDescent="0.15">
      <c r="A1537" s="373">
        <v>44010306</v>
      </c>
      <c r="B1537" s="347" t="s">
        <v>6258</v>
      </c>
      <c r="C1537" s="348">
        <v>0</v>
      </c>
      <c r="D1537" s="348">
        <v>0</v>
      </c>
    </row>
    <row r="1538" spans="1:4" hidden="1" x14ac:dyDescent="0.15">
      <c r="A1538" s="371">
        <v>440104</v>
      </c>
      <c r="B1538" s="372" t="s">
        <v>6168</v>
      </c>
      <c r="C1538" s="375">
        <v>0</v>
      </c>
      <c r="D1538" s="375">
        <v>0</v>
      </c>
    </row>
    <row r="1539" spans="1:4" hidden="1" x14ac:dyDescent="0.15">
      <c r="A1539" s="373">
        <v>44010401</v>
      </c>
      <c r="B1539" s="347" t="s">
        <v>6259</v>
      </c>
      <c r="C1539" s="348">
        <v>0</v>
      </c>
      <c r="D1539" s="348">
        <v>0</v>
      </c>
    </row>
    <row r="1540" spans="1:4" hidden="1" x14ac:dyDescent="0.15">
      <c r="A1540" s="373">
        <v>44010402</v>
      </c>
      <c r="B1540" s="347" t="s">
        <v>6260</v>
      </c>
      <c r="C1540" s="348">
        <v>0</v>
      </c>
      <c r="D1540" s="348">
        <v>0</v>
      </c>
    </row>
    <row r="1541" spans="1:4" hidden="1" x14ac:dyDescent="0.15">
      <c r="A1541" s="373">
        <v>44010403</v>
      </c>
      <c r="B1541" s="347" t="s">
        <v>6261</v>
      </c>
      <c r="C1541" s="348">
        <v>0</v>
      </c>
      <c r="D1541" s="348">
        <v>0</v>
      </c>
    </row>
    <row r="1542" spans="1:4" hidden="1" x14ac:dyDescent="0.15">
      <c r="A1542" s="373">
        <v>44010404</v>
      </c>
      <c r="B1542" s="347" t="s">
        <v>6262</v>
      </c>
      <c r="C1542" s="348">
        <v>0</v>
      </c>
      <c r="D1542" s="348">
        <v>0</v>
      </c>
    </row>
    <row r="1543" spans="1:4" hidden="1" x14ac:dyDescent="0.15">
      <c r="A1543" s="373">
        <v>44010405</v>
      </c>
      <c r="B1543" s="347" t="s">
        <v>6263</v>
      </c>
      <c r="C1543" s="348">
        <v>0</v>
      </c>
      <c r="D1543" s="348">
        <v>0</v>
      </c>
    </row>
    <row r="1544" spans="1:4" hidden="1" x14ac:dyDescent="0.15">
      <c r="A1544" s="373">
        <v>44010406</v>
      </c>
      <c r="B1544" s="347" t="s">
        <v>6264</v>
      </c>
      <c r="C1544" s="348">
        <v>0</v>
      </c>
      <c r="D1544" s="348">
        <v>0</v>
      </c>
    </row>
    <row r="1545" spans="1:4" hidden="1" x14ac:dyDescent="0.15">
      <c r="A1545" s="373">
        <v>44010407</v>
      </c>
      <c r="B1545" s="347" t="s">
        <v>6265</v>
      </c>
      <c r="C1545" s="348">
        <v>0</v>
      </c>
      <c r="D1545" s="348">
        <v>0</v>
      </c>
    </row>
    <row r="1546" spans="1:4" hidden="1" x14ac:dyDescent="0.15">
      <c r="A1546" s="373">
        <v>44010408</v>
      </c>
      <c r="B1546" s="347" t="s">
        <v>6266</v>
      </c>
      <c r="C1546" s="348">
        <v>0</v>
      </c>
      <c r="D1546" s="348">
        <v>0</v>
      </c>
    </row>
    <row r="1547" spans="1:4" hidden="1" x14ac:dyDescent="0.15">
      <c r="A1547" s="371">
        <v>440105</v>
      </c>
      <c r="B1547" s="372" t="s">
        <v>6169</v>
      </c>
      <c r="C1547" s="375">
        <v>0</v>
      </c>
      <c r="D1547" s="375">
        <v>0</v>
      </c>
    </row>
    <row r="1548" spans="1:4" hidden="1" x14ac:dyDescent="0.15">
      <c r="A1548" s="373">
        <v>44010501</v>
      </c>
      <c r="B1548" s="347" t="s">
        <v>6267</v>
      </c>
      <c r="C1548" s="348">
        <v>0</v>
      </c>
      <c r="D1548" s="348">
        <v>0</v>
      </c>
    </row>
    <row r="1549" spans="1:4" hidden="1" x14ac:dyDescent="0.15">
      <c r="A1549" s="373">
        <v>44010502</v>
      </c>
      <c r="B1549" s="347" t="s">
        <v>6268</v>
      </c>
      <c r="C1549" s="348">
        <v>0</v>
      </c>
      <c r="D1549" s="348">
        <v>0</v>
      </c>
    </row>
    <row r="1550" spans="1:4" hidden="1" x14ac:dyDescent="0.15">
      <c r="A1550" s="373">
        <v>44010503</v>
      </c>
      <c r="B1550" s="347" t="s">
        <v>6269</v>
      </c>
      <c r="C1550" s="348">
        <v>0</v>
      </c>
      <c r="D1550" s="348">
        <v>0</v>
      </c>
    </row>
    <row r="1551" spans="1:4" hidden="1" x14ac:dyDescent="0.15">
      <c r="A1551" s="373">
        <v>44010504</v>
      </c>
      <c r="B1551" s="347" t="s">
        <v>6270</v>
      </c>
      <c r="C1551" s="348">
        <v>0</v>
      </c>
      <c r="D1551" s="348">
        <v>0</v>
      </c>
    </row>
    <row r="1552" spans="1:4" hidden="1" x14ac:dyDescent="0.15">
      <c r="A1552" s="373">
        <v>44010505</v>
      </c>
      <c r="B1552" s="347" t="s">
        <v>6271</v>
      </c>
      <c r="C1552" s="348">
        <v>0</v>
      </c>
      <c r="D1552" s="348">
        <v>0</v>
      </c>
    </row>
    <row r="1553" spans="1:4" hidden="1" x14ac:dyDescent="0.15">
      <c r="A1553" s="373">
        <v>44010506</v>
      </c>
      <c r="B1553" s="347" t="s">
        <v>6272</v>
      </c>
      <c r="C1553" s="348">
        <v>0</v>
      </c>
      <c r="D1553" s="348">
        <v>0</v>
      </c>
    </row>
    <row r="1554" spans="1:4" hidden="1" x14ac:dyDescent="0.15">
      <c r="A1554" s="373">
        <v>44010507</v>
      </c>
      <c r="B1554" s="347" t="s">
        <v>6273</v>
      </c>
      <c r="C1554" s="348">
        <v>0</v>
      </c>
      <c r="D1554" s="348">
        <v>0</v>
      </c>
    </row>
    <row r="1555" spans="1:4" hidden="1" x14ac:dyDescent="0.15">
      <c r="A1555" s="373">
        <v>44010508</v>
      </c>
      <c r="B1555" s="347" t="s">
        <v>6274</v>
      </c>
      <c r="C1555" s="348">
        <v>0</v>
      </c>
      <c r="D1555" s="348">
        <v>0</v>
      </c>
    </row>
    <row r="1556" spans="1:4" hidden="1" x14ac:dyDescent="0.15">
      <c r="A1556" s="373">
        <v>44010509</v>
      </c>
      <c r="B1556" s="347" t="s">
        <v>6275</v>
      </c>
      <c r="C1556" s="348">
        <v>0</v>
      </c>
      <c r="D1556" s="348">
        <v>0</v>
      </c>
    </row>
    <row r="1557" spans="1:4" hidden="1" x14ac:dyDescent="0.15">
      <c r="A1557" s="371">
        <v>440106</v>
      </c>
      <c r="B1557" s="372" t="s">
        <v>6170</v>
      </c>
      <c r="C1557" s="375">
        <v>0</v>
      </c>
      <c r="D1557" s="375">
        <v>0</v>
      </c>
    </row>
    <row r="1558" spans="1:4" hidden="1" x14ac:dyDescent="0.15">
      <c r="A1558" s="373">
        <v>44010601</v>
      </c>
      <c r="B1558" s="347" t="s">
        <v>6276</v>
      </c>
      <c r="C1558" s="348">
        <v>0</v>
      </c>
      <c r="D1558" s="348">
        <v>0</v>
      </c>
    </row>
    <row r="1559" spans="1:4" hidden="1" x14ac:dyDescent="0.15">
      <c r="A1559" s="373">
        <v>44010602</v>
      </c>
      <c r="B1559" s="347" t="s">
        <v>6277</v>
      </c>
      <c r="C1559" s="348">
        <v>0</v>
      </c>
      <c r="D1559" s="348">
        <v>0</v>
      </c>
    </row>
    <row r="1560" spans="1:4" hidden="1" x14ac:dyDescent="0.15">
      <c r="A1560" s="373">
        <v>44010603</v>
      </c>
      <c r="B1560" s="347" t="s">
        <v>6278</v>
      </c>
      <c r="C1560" s="348">
        <v>0</v>
      </c>
      <c r="D1560" s="348">
        <v>0</v>
      </c>
    </row>
    <row r="1561" spans="1:4" hidden="1" x14ac:dyDescent="0.15">
      <c r="A1561" s="373">
        <v>44010604</v>
      </c>
      <c r="B1561" s="347" t="s">
        <v>6279</v>
      </c>
      <c r="C1561" s="348">
        <v>0</v>
      </c>
      <c r="D1561" s="348">
        <v>0</v>
      </c>
    </row>
    <row r="1562" spans="1:4" hidden="1" x14ac:dyDescent="0.15">
      <c r="A1562" s="373">
        <v>44010605</v>
      </c>
      <c r="B1562" s="347" t="s">
        <v>6280</v>
      </c>
      <c r="C1562" s="348">
        <v>0</v>
      </c>
      <c r="D1562" s="348">
        <v>0</v>
      </c>
    </row>
    <row r="1563" spans="1:4" hidden="1" x14ac:dyDescent="0.15">
      <c r="A1563" s="373">
        <v>44010606</v>
      </c>
      <c r="B1563" s="347" t="s">
        <v>6281</v>
      </c>
      <c r="C1563" s="348">
        <v>0</v>
      </c>
      <c r="D1563" s="348">
        <v>0</v>
      </c>
    </row>
    <row r="1564" spans="1:4" hidden="1" x14ac:dyDescent="0.15">
      <c r="A1564" s="373">
        <v>44010607</v>
      </c>
      <c r="B1564" s="347" t="s">
        <v>6282</v>
      </c>
      <c r="C1564" s="348">
        <v>0</v>
      </c>
      <c r="D1564" s="348">
        <v>0</v>
      </c>
    </row>
    <row r="1565" spans="1:4" hidden="1" x14ac:dyDescent="0.15">
      <c r="A1565" s="373">
        <v>44010608</v>
      </c>
      <c r="B1565" s="347" t="s">
        <v>6283</v>
      </c>
      <c r="C1565" s="348">
        <v>0</v>
      </c>
      <c r="D1565" s="348">
        <v>0</v>
      </c>
    </row>
    <row r="1566" spans="1:4" hidden="1" x14ac:dyDescent="0.15">
      <c r="A1566" s="373">
        <v>44010609</v>
      </c>
      <c r="B1566" s="347" t="s">
        <v>6284</v>
      </c>
      <c r="C1566" s="348">
        <v>0</v>
      </c>
      <c r="D1566" s="348">
        <v>0</v>
      </c>
    </row>
    <row r="1567" spans="1:4" hidden="1" x14ac:dyDescent="0.15">
      <c r="A1567" s="373">
        <v>44010610</v>
      </c>
      <c r="B1567" s="347" t="s">
        <v>6285</v>
      </c>
      <c r="C1567" s="348">
        <v>0</v>
      </c>
      <c r="D1567" s="348">
        <v>0</v>
      </c>
    </row>
    <row r="1568" spans="1:4" hidden="1" x14ac:dyDescent="0.15">
      <c r="A1568" s="371">
        <v>440107</v>
      </c>
      <c r="B1568" s="372" t="s">
        <v>6171</v>
      </c>
      <c r="C1568" s="375">
        <v>0</v>
      </c>
      <c r="D1568" s="375">
        <v>0</v>
      </c>
    </row>
    <row r="1569" spans="1:4" hidden="1" x14ac:dyDescent="0.15">
      <c r="A1569" s="373">
        <v>44010701</v>
      </c>
      <c r="B1569" s="347" t="s">
        <v>6286</v>
      </c>
      <c r="C1569" s="348">
        <v>0</v>
      </c>
      <c r="D1569" s="348">
        <v>0</v>
      </c>
    </row>
    <row r="1570" spans="1:4" hidden="1" x14ac:dyDescent="0.15">
      <c r="A1570" s="371">
        <v>440108</v>
      </c>
      <c r="B1570" s="372" t="s">
        <v>6172</v>
      </c>
      <c r="C1570" s="375">
        <v>0</v>
      </c>
      <c r="D1570" s="375">
        <v>0</v>
      </c>
    </row>
    <row r="1571" spans="1:4" hidden="1" x14ac:dyDescent="0.15">
      <c r="A1571" s="373">
        <v>44010801</v>
      </c>
      <c r="B1571" s="347" t="s">
        <v>6287</v>
      </c>
      <c r="C1571" s="348">
        <v>0</v>
      </c>
      <c r="D1571" s="348">
        <v>0</v>
      </c>
    </row>
    <row r="1572" spans="1:4" hidden="1" x14ac:dyDescent="0.15">
      <c r="A1572" s="371">
        <v>440109</v>
      </c>
      <c r="B1572" s="372" t="s">
        <v>6173</v>
      </c>
      <c r="C1572" s="375">
        <v>0</v>
      </c>
      <c r="D1572" s="375">
        <v>0</v>
      </c>
    </row>
    <row r="1573" spans="1:4" hidden="1" x14ac:dyDescent="0.15">
      <c r="A1573" s="373">
        <v>44010901</v>
      </c>
      <c r="B1573" s="347" t="s">
        <v>6288</v>
      </c>
      <c r="C1573" s="348">
        <v>0</v>
      </c>
      <c r="D1573" s="348">
        <v>0</v>
      </c>
    </row>
    <row r="1574" spans="1:4" hidden="1" x14ac:dyDescent="0.15">
      <c r="A1574" s="373">
        <v>44010902</v>
      </c>
      <c r="B1574" s="347" t="s">
        <v>6289</v>
      </c>
      <c r="C1574" s="348">
        <v>0</v>
      </c>
      <c r="D1574" s="348">
        <v>0</v>
      </c>
    </row>
    <row r="1575" spans="1:4" hidden="1" x14ac:dyDescent="0.15">
      <c r="A1575" s="373">
        <v>44010903</v>
      </c>
      <c r="B1575" s="347" t="s">
        <v>6290</v>
      </c>
      <c r="C1575" s="348">
        <v>0</v>
      </c>
      <c r="D1575" s="348">
        <v>0</v>
      </c>
    </row>
    <row r="1576" spans="1:4" hidden="1" x14ac:dyDescent="0.15">
      <c r="A1576" s="373">
        <v>44010904</v>
      </c>
      <c r="B1576" s="347" t="s">
        <v>6291</v>
      </c>
      <c r="C1576" s="348">
        <v>0</v>
      </c>
      <c r="D1576" s="348">
        <v>0</v>
      </c>
    </row>
    <row r="1577" spans="1:4" hidden="1" x14ac:dyDescent="0.15">
      <c r="A1577" s="371">
        <v>440110</v>
      </c>
      <c r="B1577" s="372" t="s">
        <v>6174</v>
      </c>
      <c r="C1577" s="375">
        <v>0</v>
      </c>
      <c r="D1577" s="375">
        <v>0</v>
      </c>
    </row>
    <row r="1578" spans="1:4" hidden="1" x14ac:dyDescent="0.15">
      <c r="A1578" s="373">
        <v>44011001</v>
      </c>
      <c r="B1578" s="347" t="s">
        <v>6292</v>
      </c>
      <c r="C1578" s="348">
        <v>0</v>
      </c>
      <c r="D1578" s="348">
        <v>0</v>
      </c>
    </row>
    <row r="1579" spans="1:4" hidden="1" x14ac:dyDescent="0.15">
      <c r="A1579" s="368">
        <v>4402</v>
      </c>
      <c r="B1579" s="369" t="s">
        <v>6175</v>
      </c>
      <c r="C1579" s="375">
        <v>0</v>
      </c>
      <c r="D1579" s="375">
        <v>0</v>
      </c>
    </row>
    <row r="1580" spans="1:4" hidden="1" x14ac:dyDescent="0.15">
      <c r="A1580" s="371">
        <v>440201</v>
      </c>
      <c r="B1580" s="372" t="s">
        <v>6176</v>
      </c>
      <c r="C1580" s="375">
        <v>0</v>
      </c>
      <c r="D1580" s="375">
        <v>0</v>
      </c>
    </row>
    <row r="1581" spans="1:4" hidden="1" x14ac:dyDescent="0.15">
      <c r="A1581" s="373">
        <v>44020101</v>
      </c>
      <c r="B1581" s="347" t="s">
        <v>6293</v>
      </c>
      <c r="C1581" s="348">
        <v>0</v>
      </c>
      <c r="D1581" s="348">
        <v>0</v>
      </c>
    </row>
    <row r="1582" spans="1:4" hidden="1" x14ac:dyDescent="0.15">
      <c r="A1582" s="373">
        <v>44020102</v>
      </c>
      <c r="B1582" s="347" t="s">
        <v>6294</v>
      </c>
      <c r="C1582" s="348">
        <v>0</v>
      </c>
      <c r="D1582" s="348">
        <v>0</v>
      </c>
    </row>
    <row r="1583" spans="1:4" hidden="1" x14ac:dyDescent="0.15">
      <c r="A1583" s="373">
        <v>44020103</v>
      </c>
      <c r="B1583" s="347" t="s">
        <v>6295</v>
      </c>
      <c r="C1583" s="348">
        <v>0</v>
      </c>
      <c r="D1583" s="348">
        <v>0</v>
      </c>
    </row>
    <row r="1584" spans="1:4" hidden="1" x14ac:dyDescent="0.15">
      <c r="A1584" s="368">
        <v>4403</v>
      </c>
      <c r="B1584" s="369" t="s">
        <v>6177</v>
      </c>
      <c r="C1584" s="375">
        <v>0</v>
      </c>
      <c r="D1584" s="375">
        <v>0</v>
      </c>
    </row>
    <row r="1585" spans="1:4" hidden="1" x14ac:dyDescent="0.15">
      <c r="A1585" s="371">
        <v>440301</v>
      </c>
      <c r="B1585" s="372" t="s">
        <v>6177</v>
      </c>
      <c r="C1585" s="375">
        <v>0</v>
      </c>
      <c r="D1585" s="375">
        <v>0</v>
      </c>
    </row>
    <row r="1586" spans="1:4" hidden="1" x14ac:dyDescent="0.15">
      <c r="A1586" s="373">
        <v>44030101</v>
      </c>
      <c r="B1586" s="347" t="s">
        <v>6296</v>
      </c>
      <c r="C1586" s="348">
        <v>0</v>
      </c>
      <c r="D1586" s="348">
        <v>0</v>
      </c>
    </row>
    <row r="1587" spans="1:4" hidden="1" x14ac:dyDescent="0.15">
      <c r="A1587" s="373">
        <v>44030102</v>
      </c>
      <c r="B1587" s="347" t="s">
        <v>6297</v>
      </c>
      <c r="C1587" s="348">
        <v>0</v>
      </c>
      <c r="D1587" s="348">
        <v>0</v>
      </c>
    </row>
    <row r="1588" spans="1:4" hidden="1" x14ac:dyDescent="0.15">
      <c r="A1588" s="373">
        <v>44030103</v>
      </c>
      <c r="B1588" s="347" t="s">
        <v>6298</v>
      </c>
      <c r="C1588" s="348">
        <v>0</v>
      </c>
      <c r="D1588" s="348">
        <v>0</v>
      </c>
    </row>
    <row r="1589" spans="1:4" hidden="1" x14ac:dyDescent="0.15">
      <c r="A1589" s="373">
        <v>44030104</v>
      </c>
      <c r="B1589" s="347" t="s">
        <v>6299</v>
      </c>
      <c r="C1589" s="348">
        <v>0</v>
      </c>
      <c r="D1589" s="348">
        <v>0</v>
      </c>
    </row>
    <row r="1590" spans="1:4" hidden="1" x14ac:dyDescent="0.15">
      <c r="A1590" s="373">
        <v>44030105</v>
      </c>
      <c r="B1590" s="347" t="s">
        <v>6300</v>
      </c>
      <c r="C1590" s="348">
        <v>0</v>
      </c>
      <c r="D1590" s="348">
        <v>0</v>
      </c>
    </row>
    <row r="1591" spans="1:4" hidden="1" x14ac:dyDescent="0.15">
      <c r="A1591" s="373">
        <v>44030106</v>
      </c>
      <c r="B1591" s="347" t="s">
        <v>6301</v>
      </c>
      <c r="C1591" s="348">
        <v>0</v>
      </c>
      <c r="D1591" s="348">
        <v>0</v>
      </c>
    </row>
    <row r="1592" spans="1:4" hidden="1" x14ac:dyDescent="0.15">
      <c r="A1592" s="373">
        <v>44030107</v>
      </c>
      <c r="B1592" s="347" t="s">
        <v>6302</v>
      </c>
      <c r="C1592" s="348">
        <v>0</v>
      </c>
      <c r="D1592" s="348">
        <v>0</v>
      </c>
    </row>
    <row r="1593" spans="1:4" hidden="1" x14ac:dyDescent="0.15">
      <c r="A1593" s="368">
        <v>4404</v>
      </c>
      <c r="B1593" s="369" t="s">
        <v>6178</v>
      </c>
      <c r="C1593" s="375">
        <v>0</v>
      </c>
      <c r="D1593" s="375">
        <v>0</v>
      </c>
    </row>
    <row r="1594" spans="1:4" hidden="1" x14ac:dyDescent="0.15">
      <c r="A1594" s="371">
        <v>440401</v>
      </c>
      <c r="B1594" s="372" t="s">
        <v>6179</v>
      </c>
      <c r="C1594" s="375">
        <v>0</v>
      </c>
      <c r="D1594" s="375">
        <v>0</v>
      </c>
    </row>
    <row r="1595" spans="1:4" hidden="1" x14ac:dyDescent="0.15">
      <c r="A1595" s="373">
        <v>44040101</v>
      </c>
      <c r="B1595" s="347" t="s">
        <v>6303</v>
      </c>
      <c r="C1595" s="348">
        <v>0</v>
      </c>
      <c r="D1595" s="348">
        <v>0</v>
      </c>
    </row>
    <row r="1596" spans="1:4" hidden="1" x14ac:dyDescent="0.15">
      <c r="A1596" s="373">
        <v>44040102</v>
      </c>
      <c r="B1596" s="347" t="s">
        <v>6304</v>
      </c>
      <c r="C1596" s="348">
        <v>0</v>
      </c>
      <c r="D1596" s="348">
        <v>0</v>
      </c>
    </row>
    <row r="1597" spans="1:4" hidden="1" x14ac:dyDescent="0.15">
      <c r="A1597" s="373">
        <v>44040103</v>
      </c>
      <c r="B1597" s="347" t="s">
        <v>6305</v>
      </c>
      <c r="C1597" s="348">
        <v>0</v>
      </c>
      <c r="D1597" s="348">
        <v>0</v>
      </c>
    </row>
    <row r="1598" spans="1:4" hidden="1" x14ac:dyDescent="0.15">
      <c r="A1598" s="371">
        <v>440402</v>
      </c>
      <c r="B1598" s="372" t="s">
        <v>6180</v>
      </c>
      <c r="C1598" s="375">
        <v>0</v>
      </c>
      <c r="D1598" s="375">
        <v>0</v>
      </c>
    </row>
    <row r="1599" spans="1:4" hidden="1" x14ac:dyDescent="0.15">
      <c r="A1599" s="373">
        <v>44040201</v>
      </c>
      <c r="B1599" s="347" t="s">
        <v>6306</v>
      </c>
      <c r="C1599" s="348">
        <v>0</v>
      </c>
      <c r="D1599" s="348">
        <v>0</v>
      </c>
    </row>
    <row r="1600" spans="1:4" hidden="1" x14ac:dyDescent="0.15">
      <c r="A1600" s="373">
        <v>44040202</v>
      </c>
      <c r="B1600" s="347" t="s">
        <v>6307</v>
      </c>
      <c r="C1600" s="348">
        <v>0</v>
      </c>
      <c r="D1600" s="348">
        <v>0</v>
      </c>
    </row>
    <row r="1601" spans="1:4" hidden="1" x14ac:dyDescent="0.15">
      <c r="A1601" s="373">
        <v>44040203</v>
      </c>
      <c r="B1601" s="347" t="s">
        <v>6308</v>
      </c>
      <c r="C1601" s="348">
        <v>0</v>
      </c>
      <c r="D1601" s="348">
        <v>0</v>
      </c>
    </row>
    <row r="1602" spans="1:4" hidden="1" x14ac:dyDescent="0.15">
      <c r="A1602" s="373">
        <v>44040204</v>
      </c>
      <c r="B1602" s="347" t="s">
        <v>6309</v>
      </c>
      <c r="C1602" s="348">
        <v>0</v>
      </c>
      <c r="D1602" s="348">
        <v>0</v>
      </c>
    </row>
    <row r="1603" spans="1:4" hidden="1" x14ac:dyDescent="0.15">
      <c r="A1603" s="373">
        <v>44040205</v>
      </c>
      <c r="B1603" s="347" t="s">
        <v>6310</v>
      </c>
      <c r="C1603" s="348">
        <v>0</v>
      </c>
      <c r="D1603" s="348">
        <v>0</v>
      </c>
    </row>
    <row r="1604" spans="1:4" hidden="1" x14ac:dyDescent="0.15">
      <c r="A1604" s="373">
        <v>44040206</v>
      </c>
      <c r="B1604" s="347" t="s">
        <v>6311</v>
      </c>
      <c r="C1604" s="348">
        <v>0</v>
      </c>
      <c r="D1604" s="348">
        <v>0</v>
      </c>
    </row>
    <row r="1605" spans="1:4" hidden="1" x14ac:dyDescent="0.15">
      <c r="A1605" s="373">
        <v>44040207</v>
      </c>
      <c r="B1605" s="347" t="s">
        <v>6312</v>
      </c>
      <c r="C1605" s="348">
        <v>0</v>
      </c>
      <c r="D1605" s="348">
        <v>0</v>
      </c>
    </row>
    <row r="1606" spans="1:4" hidden="1" x14ac:dyDescent="0.15">
      <c r="A1606" s="373">
        <v>44040208</v>
      </c>
      <c r="B1606" s="347" t="s">
        <v>6313</v>
      </c>
      <c r="C1606" s="348">
        <v>0</v>
      </c>
      <c r="D1606" s="348">
        <v>0</v>
      </c>
    </row>
    <row r="1607" spans="1:4" hidden="1" x14ac:dyDescent="0.15">
      <c r="A1607" s="373">
        <v>44040209</v>
      </c>
      <c r="B1607" s="347" t="s">
        <v>6314</v>
      </c>
      <c r="C1607" s="348">
        <v>0</v>
      </c>
      <c r="D1607" s="348">
        <v>0</v>
      </c>
    </row>
    <row r="1608" spans="1:4" hidden="1" x14ac:dyDescent="0.15">
      <c r="A1608" s="373">
        <v>44040210</v>
      </c>
      <c r="B1608" s="347" t="s">
        <v>6315</v>
      </c>
      <c r="C1608" s="348">
        <v>0</v>
      </c>
      <c r="D1608" s="348">
        <v>0</v>
      </c>
    </row>
    <row r="1609" spans="1:4" hidden="1" x14ac:dyDescent="0.15">
      <c r="A1609" s="373">
        <v>44040211</v>
      </c>
      <c r="B1609" s="347" t="s">
        <v>6316</v>
      </c>
      <c r="C1609" s="348">
        <v>0</v>
      </c>
      <c r="D1609" s="348">
        <v>0</v>
      </c>
    </row>
    <row r="1610" spans="1:4" hidden="1" x14ac:dyDescent="0.15">
      <c r="A1610" s="373">
        <v>44040212</v>
      </c>
      <c r="B1610" s="347" t="s">
        <v>6317</v>
      </c>
      <c r="C1610" s="348">
        <v>0</v>
      </c>
      <c r="D1610" s="348">
        <v>0</v>
      </c>
    </row>
    <row r="1611" spans="1:4" hidden="1" x14ac:dyDescent="0.15">
      <c r="A1611" s="373">
        <v>44040213</v>
      </c>
      <c r="B1611" s="347" t="s">
        <v>6318</v>
      </c>
      <c r="C1611" s="348">
        <v>0</v>
      </c>
      <c r="D1611" s="348">
        <v>0</v>
      </c>
    </row>
    <row r="1612" spans="1:4" hidden="1" x14ac:dyDescent="0.15">
      <c r="A1612" s="371">
        <v>440403</v>
      </c>
      <c r="B1612" s="372" t="s">
        <v>6181</v>
      </c>
      <c r="C1612" s="375">
        <v>0</v>
      </c>
      <c r="D1612" s="375">
        <v>0</v>
      </c>
    </row>
    <row r="1613" spans="1:4" hidden="1" x14ac:dyDescent="0.15">
      <c r="A1613" s="373">
        <v>44040301</v>
      </c>
      <c r="B1613" s="347" t="s">
        <v>6319</v>
      </c>
      <c r="C1613" s="348">
        <v>0</v>
      </c>
      <c r="D1613" s="348">
        <v>0</v>
      </c>
    </row>
    <row r="1614" spans="1:4" hidden="1" x14ac:dyDescent="0.15">
      <c r="A1614" s="373">
        <v>44040302</v>
      </c>
      <c r="B1614" s="347" t="s">
        <v>6320</v>
      </c>
      <c r="C1614" s="348">
        <v>0</v>
      </c>
      <c r="D1614" s="348">
        <v>0</v>
      </c>
    </row>
    <row r="1615" spans="1:4" hidden="1" x14ac:dyDescent="0.15">
      <c r="A1615" s="373">
        <v>44040303</v>
      </c>
      <c r="B1615" s="347" t="s">
        <v>6321</v>
      </c>
      <c r="C1615" s="348">
        <v>0</v>
      </c>
      <c r="D1615" s="348">
        <v>0</v>
      </c>
    </row>
    <row r="1616" spans="1:4" hidden="1" x14ac:dyDescent="0.15">
      <c r="A1616" s="373">
        <v>44040304</v>
      </c>
      <c r="B1616" s="347" t="s">
        <v>6322</v>
      </c>
      <c r="C1616" s="348">
        <v>0</v>
      </c>
      <c r="D1616" s="348">
        <v>0</v>
      </c>
    </row>
    <row r="1617" spans="1:4" hidden="1" x14ac:dyDescent="0.15">
      <c r="A1617" s="373">
        <v>44040305</v>
      </c>
      <c r="B1617" s="347" t="s">
        <v>6323</v>
      </c>
      <c r="C1617" s="348">
        <v>0</v>
      </c>
      <c r="D1617" s="348">
        <v>0</v>
      </c>
    </row>
    <row r="1618" spans="1:4" hidden="1" x14ac:dyDescent="0.15">
      <c r="A1618" s="373">
        <v>44040306</v>
      </c>
      <c r="B1618" s="347" t="s">
        <v>6324</v>
      </c>
      <c r="C1618" s="348">
        <v>0</v>
      </c>
      <c r="D1618" s="348">
        <v>0</v>
      </c>
    </row>
    <row r="1619" spans="1:4" hidden="1" x14ac:dyDescent="0.15">
      <c r="A1619" s="371">
        <v>440404</v>
      </c>
      <c r="B1619" s="372" t="s">
        <v>6182</v>
      </c>
      <c r="C1619" s="375">
        <v>0</v>
      </c>
      <c r="D1619" s="375">
        <v>0</v>
      </c>
    </row>
    <row r="1620" spans="1:4" hidden="1" x14ac:dyDescent="0.15">
      <c r="A1620" s="373">
        <v>44040401</v>
      </c>
      <c r="B1620" s="347" t="s">
        <v>6325</v>
      </c>
      <c r="C1620" s="348">
        <v>0</v>
      </c>
      <c r="D1620" s="348">
        <v>0</v>
      </c>
    </row>
    <row r="1621" spans="1:4" hidden="1" x14ac:dyDescent="0.15">
      <c r="A1621" s="373">
        <v>44040402</v>
      </c>
      <c r="B1621" s="347" t="s">
        <v>6326</v>
      </c>
      <c r="C1621" s="348">
        <v>0</v>
      </c>
      <c r="D1621" s="348">
        <v>0</v>
      </c>
    </row>
    <row r="1622" spans="1:4" hidden="1" x14ac:dyDescent="0.15">
      <c r="A1622" s="373">
        <v>44040403</v>
      </c>
      <c r="B1622" s="347" t="s">
        <v>6327</v>
      </c>
      <c r="C1622" s="348">
        <v>0</v>
      </c>
      <c r="D1622" s="348">
        <v>0</v>
      </c>
    </row>
    <row r="1623" spans="1:4" hidden="1" x14ac:dyDescent="0.15">
      <c r="A1623" s="373">
        <v>44040404</v>
      </c>
      <c r="B1623" s="347" t="s">
        <v>6328</v>
      </c>
      <c r="C1623" s="348">
        <v>0</v>
      </c>
      <c r="D1623" s="348">
        <v>0</v>
      </c>
    </row>
    <row r="1624" spans="1:4" hidden="1" x14ac:dyDescent="0.15">
      <c r="A1624" s="373">
        <v>44040405</v>
      </c>
      <c r="B1624" s="347" t="s">
        <v>6329</v>
      </c>
      <c r="C1624" s="348">
        <v>0</v>
      </c>
      <c r="D1624" s="348">
        <v>0</v>
      </c>
    </row>
    <row r="1625" spans="1:4" hidden="1" x14ac:dyDescent="0.15">
      <c r="A1625" s="373">
        <v>44040406</v>
      </c>
      <c r="B1625" s="347" t="s">
        <v>6330</v>
      </c>
      <c r="C1625" s="348">
        <v>0</v>
      </c>
      <c r="D1625" s="348">
        <v>0</v>
      </c>
    </row>
    <row r="1626" spans="1:4" hidden="1" x14ac:dyDescent="0.15">
      <c r="A1626" s="373">
        <v>44040407</v>
      </c>
      <c r="B1626" s="347" t="s">
        <v>6331</v>
      </c>
      <c r="C1626" s="348">
        <v>0</v>
      </c>
      <c r="D1626" s="348">
        <v>0</v>
      </c>
    </row>
    <row r="1627" spans="1:4" hidden="1" x14ac:dyDescent="0.15">
      <c r="A1627" s="373">
        <v>44040408</v>
      </c>
      <c r="B1627" s="347" t="s">
        <v>6332</v>
      </c>
      <c r="C1627" s="348">
        <v>0</v>
      </c>
      <c r="D1627" s="348">
        <v>0</v>
      </c>
    </row>
    <row r="1628" spans="1:4" hidden="1" x14ac:dyDescent="0.15">
      <c r="A1628" s="371">
        <v>440405</v>
      </c>
      <c r="B1628" s="372" t="s">
        <v>6183</v>
      </c>
      <c r="C1628" s="375">
        <v>0</v>
      </c>
      <c r="D1628" s="375">
        <v>0</v>
      </c>
    </row>
    <row r="1629" spans="1:4" hidden="1" x14ac:dyDescent="0.15">
      <c r="A1629" s="373">
        <v>44040501</v>
      </c>
      <c r="B1629" s="347" t="s">
        <v>6333</v>
      </c>
      <c r="C1629" s="348">
        <v>0</v>
      </c>
      <c r="D1629" s="348">
        <v>0</v>
      </c>
    </row>
    <row r="1630" spans="1:4" hidden="1" x14ac:dyDescent="0.15">
      <c r="A1630" s="373">
        <v>44040502</v>
      </c>
      <c r="B1630" s="347" t="s">
        <v>6334</v>
      </c>
      <c r="C1630" s="348">
        <v>0</v>
      </c>
      <c r="D1630" s="348">
        <v>0</v>
      </c>
    </row>
    <row r="1631" spans="1:4" hidden="1" x14ac:dyDescent="0.15">
      <c r="A1631" s="373">
        <v>44040503</v>
      </c>
      <c r="B1631" s="347" t="s">
        <v>6335</v>
      </c>
      <c r="C1631" s="348">
        <v>0</v>
      </c>
      <c r="D1631" s="348">
        <v>0</v>
      </c>
    </row>
    <row r="1632" spans="1:4" hidden="1" x14ac:dyDescent="0.15">
      <c r="A1632" s="373">
        <v>44040504</v>
      </c>
      <c r="B1632" s="347" t="s">
        <v>6336</v>
      </c>
      <c r="C1632" s="348">
        <v>0</v>
      </c>
      <c r="D1632" s="348">
        <v>0</v>
      </c>
    </row>
    <row r="1633" spans="1:4" hidden="1" x14ac:dyDescent="0.15">
      <c r="A1633" s="373">
        <v>44040505</v>
      </c>
      <c r="B1633" s="347" t="s">
        <v>6337</v>
      </c>
      <c r="C1633" s="348">
        <v>0</v>
      </c>
      <c r="D1633" s="348">
        <v>0</v>
      </c>
    </row>
    <row r="1634" spans="1:4" hidden="1" x14ac:dyDescent="0.15">
      <c r="A1634" s="373">
        <v>44040506</v>
      </c>
      <c r="B1634" s="347" t="s">
        <v>6338</v>
      </c>
      <c r="C1634" s="348">
        <v>0</v>
      </c>
      <c r="D1634" s="348">
        <v>0</v>
      </c>
    </row>
    <row r="1635" spans="1:4" hidden="1" x14ac:dyDescent="0.15">
      <c r="A1635" s="373">
        <v>44040507</v>
      </c>
      <c r="B1635" s="347" t="s">
        <v>6339</v>
      </c>
      <c r="C1635" s="348">
        <v>0</v>
      </c>
      <c r="D1635" s="348">
        <v>0</v>
      </c>
    </row>
    <row r="1636" spans="1:4" hidden="1" x14ac:dyDescent="0.15">
      <c r="A1636" s="373">
        <v>44040508</v>
      </c>
      <c r="B1636" s="347" t="s">
        <v>6340</v>
      </c>
      <c r="C1636" s="348">
        <v>0</v>
      </c>
      <c r="D1636" s="348">
        <v>0</v>
      </c>
    </row>
    <row r="1637" spans="1:4" hidden="1" x14ac:dyDescent="0.15">
      <c r="A1637" s="373">
        <v>44040509</v>
      </c>
      <c r="B1637" s="347" t="s">
        <v>6341</v>
      </c>
      <c r="C1637" s="348">
        <v>0</v>
      </c>
      <c r="D1637" s="348">
        <v>0</v>
      </c>
    </row>
    <row r="1638" spans="1:4" hidden="1" x14ac:dyDescent="0.15">
      <c r="A1638" s="371">
        <v>440406</v>
      </c>
      <c r="B1638" s="372" t="s">
        <v>6184</v>
      </c>
      <c r="C1638" s="375">
        <v>0</v>
      </c>
      <c r="D1638" s="375">
        <v>0</v>
      </c>
    </row>
    <row r="1639" spans="1:4" hidden="1" x14ac:dyDescent="0.15">
      <c r="A1639" s="373">
        <v>44040601</v>
      </c>
      <c r="B1639" s="347" t="s">
        <v>6342</v>
      </c>
      <c r="C1639" s="348">
        <v>0</v>
      </c>
      <c r="D1639" s="348">
        <v>0</v>
      </c>
    </row>
    <row r="1640" spans="1:4" hidden="1" x14ac:dyDescent="0.15">
      <c r="A1640" s="373">
        <v>44040602</v>
      </c>
      <c r="B1640" s="347" t="s">
        <v>6343</v>
      </c>
      <c r="C1640" s="348">
        <v>0</v>
      </c>
      <c r="D1640" s="348">
        <v>0</v>
      </c>
    </row>
    <row r="1641" spans="1:4" hidden="1" x14ac:dyDescent="0.15">
      <c r="A1641" s="373">
        <v>44040603</v>
      </c>
      <c r="B1641" s="347" t="s">
        <v>6344</v>
      </c>
      <c r="C1641" s="348">
        <v>0</v>
      </c>
      <c r="D1641" s="348">
        <v>0</v>
      </c>
    </row>
    <row r="1642" spans="1:4" hidden="1" x14ac:dyDescent="0.15">
      <c r="A1642" s="373">
        <v>44040604</v>
      </c>
      <c r="B1642" s="347" t="s">
        <v>6345</v>
      </c>
      <c r="C1642" s="348">
        <v>0</v>
      </c>
      <c r="D1642" s="348">
        <v>0</v>
      </c>
    </row>
    <row r="1643" spans="1:4" hidden="1" x14ac:dyDescent="0.15">
      <c r="A1643" s="373">
        <v>44040605</v>
      </c>
      <c r="B1643" s="347" t="s">
        <v>6346</v>
      </c>
      <c r="C1643" s="348">
        <v>0</v>
      </c>
      <c r="D1643" s="348">
        <v>0</v>
      </c>
    </row>
    <row r="1644" spans="1:4" hidden="1" x14ac:dyDescent="0.15">
      <c r="A1644" s="373">
        <v>44040606</v>
      </c>
      <c r="B1644" s="347" t="s">
        <v>6347</v>
      </c>
      <c r="C1644" s="348">
        <v>0</v>
      </c>
      <c r="D1644" s="348">
        <v>0</v>
      </c>
    </row>
    <row r="1645" spans="1:4" hidden="1" x14ac:dyDescent="0.15">
      <c r="A1645" s="373">
        <v>44040607</v>
      </c>
      <c r="B1645" s="347" t="s">
        <v>6348</v>
      </c>
      <c r="C1645" s="348">
        <v>0</v>
      </c>
      <c r="D1645" s="348">
        <v>0</v>
      </c>
    </row>
    <row r="1646" spans="1:4" hidden="1" x14ac:dyDescent="0.15">
      <c r="A1646" s="373">
        <v>44040608</v>
      </c>
      <c r="B1646" s="347" t="s">
        <v>6349</v>
      </c>
      <c r="C1646" s="348">
        <v>0</v>
      </c>
      <c r="D1646" s="348">
        <v>0</v>
      </c>
    </row>
    <row r="1647" spans="1:4" hidden="1" x14ac:dyDescent="0.15">
      <c r="A1647" s="373">
        <v>44040609</v>
      </c>
      <c r="B1647" s="347" t="s">
        <v>6350</v>
      </c>
      <c r="C1647" s="348">
        <v>0</v>
      </c>
      <c r="D1647" s="348">
        <v>0</v>
      </c>
    </row>
    <row r="1648" spans="1:4" hidden="1" x14ac:dyDescent="0.15">
      <c r="A1648" s="373">
        <v>44040610</v>
      </c>
      <c r="B1648" s="347" t="s">
        <v>6351</v>
      </c>
      <c r="C1648" s="348">
        <v>0</v>
      </c>
      <c r="D1648" s="348">
        <v>0</v>
      </c>
    </row>
    <row r="1649" spans="1:4" hidden="1" x14ac:dyDescent="0.15">
      <c r="A1649" s="368">
        <v>4405</v>
      </c>
      <c r="B1649" s="369" t="s">
        <v>6185</v>
      </c>
      <c r="C1649" s="375">
        <v>0</v>
      </c>
      <c r="D1649" s="375">
        <v>0</v>
      </c>
    </row>
    <row r="1650" spans="1:4" hidden="1" x14ac:dyDescent="0.15">
      <c r="A1650" s="371">
        <v>440501</v>
      </c>
      <c r="B1650" s="372" t="s">
        <v>6186</v>
      </c>
      <c r="C1650" s="375">
        <v>0</v>
      </c>
      <c r="D1650" s="375">
        <v>0</v>
      </c>
    </row>
    <row r="1651" spans="1:4" hidden="1" x14ac:dyDescent="0.15">
      <c r="A1651" s="373">
        <v>44050101</v>
      </c>
      <c r="B1651" s="347" t="s">
        <v>6352</v>
      </c>
      <c r="C1651" s="348">
        <v>0</v>
      </c>
      <c r="D1651" s="348">
        <v>0</v>
      </c>
    </row>
    <row r="1652" spans="1:4" hidden="1" x14ac:dyDescent="0.15">
      <c r="A1652" s="373">
        <v>44050102</v>
      </c>
      <c r="B1652" s="347" t="s">
        <v>6353</v>
      </c>
      <c r="C1652" s="348">
        <v>0</v>
      </c>
      <c r="D1652" s="348">
        <v>0</v>
      </c>
    </row>
    <row r="1653" spans="1:4" hidden="1" x14ac:dyDescent="0.15">
      <c r="A1653" s="373">
        <v>44050103</v>
      </c>
      <c r="B1653" s="347" t="s">
        <v>6354</v>
      </c>
      <c r="C1653" s="348">
        <v>0</v>
      </c>
      <c r="D1653" s="348">
        <v>0</v>
      </c>
    </row>
    <row r="1654" spans="1:4" hidden="1" x14ac:dyDescent="0.15">
      <c r="A1654" s="373">
        <v>44050104</v>
      </c>
      <c r="B1654" s="347" t="s">
        <v>6355</v>
      </c>
      <c r="C1654" s="348">
        <v>0</v>
      </c>
      <c r="D1654" s="348">
        <v>0</v>
      </c>
    </row>
    <row r="1655" spans="1:4" hidden="1" x14ac:dyDescent="0.15">
      <c r="A1655" s="368">
        <v>4406</v>
      </c>
      <c r="B1655" s="369" t="s">
        <v>6187</v>
      </c>
      <c r="C1655" s="375">
        <v>0</v>
      </c>
      <c r="D1655" s="375">
        <v>0</v>
      </c>
    </row>
    <row r="1656" spans="1:4" hidden="1" x14ac:dyDescent="0.15">
      <c r="A1656" s="371">
        <v>440601</v>
      </c>
      <c r="B1656" s="372" t="s">
        <v>6187</v>
      </c>
      <c r="C1656" s="375">
        <v>0</v>
      </c>
      <c r="D1656" s="375">
        <v>0</v>
      </c>
    </row>
    <row r="1657" spans="1:4" hidden="1" x14ac:dyDescent="0.15">
      <c r="A1657" s="373">
        <v>44060101</v>
      </c>
      <c r="B1657" s="347" t="s">
        <v>6356</v>
      </c>
      <c r="C1657" s="348">
        <v>0</v>
      </c>
      <c r="D1657" s="348">
        <v>0</v>
      </c>
    </row>
    <row r="1658" spans="1:4" hidden="1" x14ac:dyDescent="0.15">
      <c r="A1658" s="373">
        <v>44060102</v>
      </c>
      <c r="B1658" s="347" t="s">
        <v>6357</v>
      </c>
      <c r="C1658" s="348">
        <v>0</v>
      </c>
      <c r="D1658" s="348">
        <v>0</v>
      </c>
    </row>
    <row r="1659" spans="1:4" hidden="1" x14ac:dyDescent="0.15">
      <c r="A1659" s="373">
        <v>44060103</v>
      </c>
      <c r="B1659" s="347" t="s">
        <v>6358</v>
      </c>
      <c r="C1659" s="348">
        <v>0</v>
      </c>
      <c r="D1659" s="348">
        <v>0</v>
      </c>
    </row>
    <row r="1660" spans="1:4" hidden="1" x14ac:dyDescent="0.15">
      <c r="A1660" s="373">
        <v>44060104</v>
      </c>
      <c r="B1660" s="347" t="s">
        <v>6359</v>
      </c>
      <c r="C1660" s="348">
        <v>0</v>
      </c>
      <c r="D1660" s="348">
        <v>0</v>
      </c>
    </row>
    <row r="1661" spans="1:4" hidden="1" x14ac:dyDescent="0.15">
      <c r="A1661" s="373">
        <v>44060105</v>
      </c>
      <c r="B1661" s="347" t="s">
        <v>6360</v>
      </c>
      <c r="C1661" s="348">
        <v>0</v>
      </c>
      <c r="D1661" s="348">
        <v>0</v>
      </c>
    </row>
    <row r="1662" spans="1:4" hidden="1" x14ac:dyDescent="0.15">
      <c r="A1662" s="373">
        <v>44060108</v>
      </c>
      <c r="B1662" s="347" t="s">
        <v>6361</v>
      </c>
      <c r="C1662" s="348">
        <v>0</v>
      </c>
      <c r="D1662" s="348">
        <v>0</v>
      </c>
    </row>
    <row r="1663" spans="1:4" hidden="1" x14ac:dyDescent="0.15">
      <c r="A1663" s="373">
        <v>44060109</v>
      </c>
      <c r="B1663" s="347" t="s">
        <v>6362</v>
      </c>
      <c r="C1663" s="348">
        <v>0</v>
      </c>
      <c r="D1663" s="348">
        <v>0</v>
      </c>
    </row>
    <row r="1664" spans="1:4" hidden="1" x14ac:dyDescent="0.15">
      <c r="A1664" s="368">
        <v>4407</v>
      </c>
      <c r="B1664" s="369" t="s">
        <v>6188</v>
      </c>
      <c r="C1664" s="375">
        <v>0</v>
      </c>
      <c r="D1664" s="375">
        <v>0</v>
      </c>
    </row>
    <row r="1665" spans="1:4" hidden="1" x14ac:dyDescent="0.15">
      <c r="A1665" s="371">
        <v>440701</v>
      </c>
      <c r="B1665" s="372" t="s">
        <v>6189</v>
      </c>
      <c r="C1665" s="375">
        <v>0</v>
      </c>
      <c r="D1665" s="375">
        <v>0</v>
      </c>
    </row>
    <row r="1666" spans="1:4" hidden="1" x14ac:dyDescent="0.15">
      <c r="A1666" s="373">
        <v>44070101</v>
      </c>
      <c r="B1666" s="347" t="s">
        <v>6363</v>
      </c>
      <c r="C1666" s="348">
        <v>0</v>
      </c>
      <c r="D1666" s="348">
        <v>0</v>
      </c>
    </row>
    <row r="1667" spans="1:4" hidden="1" x14ac:dyDescent="0.15">
      <c r="A1667" s="373">
        <v>44070102</v>
      </c>
      <c r="B1667" s="347" t="s">
        <v>6364</v>
      </c>
      <c r="C1667" s="348">
        <v>0</v>
      </c>
      <c r="D1667" s="348">
        <v>0</v>
      </c>
    </row>
    <row r="1668" spans="1:4" hidden="1" x14ac:dyDescent="0.15">
      <c r="A1668" s="371">
        <v>440702</v>
      </c>
      <c r="B1668" s="372" t="s">
        <v>6190</v>
      </c>
      <c r="C1668" s="375">
        <v>0</v>
      </c>
      <c r="D1668" s="375">
        <v>0</v>
      </c>
    </row>
    <row r="1669" spans="1:4" hidden="1" x14ac:dyDescent="0.15">
      <c r="A1669" s="373">
        <v>44070201</v>
      </c>
      <c r="B1669" s="347" t="s">
        <v>6365</v>
      </c>
      <c r="C1669" s="348">
        <v>0</v>
      </c>
      <c r="D1669" s="348">
        <v>0</v>
      </c>
    </row>
    <row r="1670" spans="1:4" hidden="1" x14ac:dyDescent="0.15">
      <c r="A1670" s="373">
        <v>44070202</v>
      </c>
      <c r="B1670" s="347" t="s">
        <v>6366</v>
      </c>
      <c r="C1670" s="348">
        <v>0</v>
      </c>
      <c r="D1670" s="348">
        <v>0</v>
      </c>
    </row>
    <row r="1671" spans="1:4" hidden="1" x14ac:dyDescent="0.15">
      <c r="A1671" s="373">
        <v>44070203</v>
      </c>
      <c r="B1671" s="347" t="s">
        <v>6367</v>
      </c>
      <c r="C1671" s="348">
        <v>0</v>
      </c>
      <c r="D1671" s="348">
        <v>0</v>
      </c>
    </row>
    <row r="1672" spans="1:4" hidden="1" x14ac:dyDescent="0.15">
      <c r="A1672" s="373">
        <v>44070204</v>
      </c>
      <c r="B1672" s="347" t="s">
        <v>6368</v>
      </c>
      <c r="C1672" s="348">
        <v>0</v>
      </c>
      <c r="D1672" s="348">
        <v>0</v>
      </c>
    </row>
    <row r="1673" spans="1:4" hidden="1" x14ac:dyDescent="0.15">
      <c r="A1673" s="373">
        <v>44070205</v>
      </c>
      <c r="B1673" s="347" t="s">
        <v>6369</v>
      </c>
      <c r="C1673" s="348">
        <v>0</v>
      </c>
      <c r="D1673" s="348">
        <v>0</v>
      </c>
    </row>
  </sheetData>
  <mergeCells count="5">
    <mergeCell ref="C3:D3"/>
    <mergeCell ref="A2:D2"/>
    <mergeCell ref="A1:D1"/>
    <mergeCell ref="A3:A4"/>
    <mergeCell ref="B3:B4"/>
  </mergeCells>
  <pageMargins left="0.7" right="0.7" top="0.75" bottom="0.7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67"/>
  <sheetViews>
    <sheetView topLeftCell="A157" workbookViewId="0">
      <selection activeCell="A168" sqref="A168:XFD168"/>
    </sheetView>
  </sheetViews>
  <sheetFormatPr defaultRowHeight="15" x14ac:dyDescent="0.25"/>
  <cols>
    <col min="1" max="1" width="8.85546875" style="53"/>
    <col min="2" max="2" width="74.28515625" customWidth="1"/>
    <col min="3" max="3" width="12.140625" bestFit="1" customWidth="1"/>
    <col min="4" max="4" width="13.28515625" customWidth="1"/>
    <col min="5" max="5" width="12.42578125" bestFit="1" customWidth="1"/>
  </cols>
  <sheetData>
    <row r="1" spans="1:4" x14ac:dyDescent="0.25">
      <c r="A1" s="647" t="s">
        <v>0</v>
      </c>
      <c r="B1" s="647"/>
      <c r="C1" s="647"/>
      <c r="D1" s="647"/>
    </row>
    <row r="2" spans="1:4" x14ac:dyDescent="0.25">
      <c r="A2" s="647" t="s">
        <v>7071</v>
      </c>
      <c r="B2" s="647"/>
      <c r="C2" s="647"/>
      <c r="D2" s="647"/>
    </row>
    <row r="3" spans="1:4" ht="25.15" customHeight="1" x14ac:dyDescent="0.25">
      <c r="A3" s="340" t="s">
        <v>4633</v>
      </c>
      <c r="B3" s="341" t="s">
        <v>4634</v>
      </c>
      <c r="C3" s="652" t="s">
        <v>4635</v>
      </c>
      <c r="D3" s="653"/>
    </row>
    <row r="4" spans="1:4" x14ac:dyDescent="0.25">
      <c r="A4" s="340"/>
      <c r="B4" s="341"/>
      <c r="C4" s="341" t="s">
        <v>6370</v>
      </c>
      <c r="D4" s="341" t="s">
        <v>4637</v>
      </c>
    </row>
    <row r="5" spans="1:4" x14ac:dyDescent="0.25">
      <c r="A5" s="342" t="s">
        <v>2875</v>
      </c>
      <c r="B5" s="343" t="s">
        <v>5890</v>
      </c>
      <c r="C5" s="344"/>
      <c r="D5" s="344"/>
    </row>
    <row r="6" spans="1:4" x14ac:dyDescent="0.25">
      <c r="A6" s="297" t="s">
        <v>4451</v>
      </c>
      <c r="B6" s="298" t="s">
        <v>4251</v>
      </c>
      <c r="C6" s="299">
        <v>364598000</v>
      </c>
      <c r="D6" s="299">
        <v>364598000</v>
      </c>
    </row>
    <row r="7" spans="1:4" x14ac:dyDescent="0.25">
      <c r="A7" s="297" t="s">
        <v>4447</v>
      </c>
      <c r="B7" s="298" t="s">
        <v>4247</v>
      </c>
      <c r="C7" s="299">
        <v>162500000</v>
      </c>
      <c r="D7" s="299">
        <v>154375000</v>
      </c>
    </row>
    <row r="8" spans="1:4" x14ac:dyDescent="0.25">
      <c r="A8" s="297" t="s">
        <v>4409</v>
      </c>
      <c r="B8" s="298" t="s">
        <v>4209</v>
      </c>
      <c r="C8" s="299">
        <v>96250000</v>
      </c>
      <c r="D8" s="299">
        <v>100000000</v>
      </c>
    </row>
    <row r="9" spans="1:4" x14ac:dyDescent="0.25">
      <c r="A9" s="297" t="s">
        <v>4589</v>
      </c>
      <c r="B9" s="298" t="s">
        <v>4390</v>
      </c>
      <c r="C9" s="299">
        <v>83000000</v>
      </c>
      <c r="D9" s="299">
        <v>83000000</v>
      </c>
    </row>
    <row r="10" spans="1:4" x14ac:dyDescent="0.25">
      <c r="A10" s="297" t="s">
        <v>4448</v>
      </c>
      <c r="B10" s="298" t="s">
        <v>4248</v>
      </c>
      <c r="C10" s="299">
        <v>3000000</v>
      </c>
      <c r="D10" s="299">
        <v>2850000</v>
      </c>
    </row>
    <row r="11" spans="1:4" x14ac:dyDescent="0.25">
      <c r="A11" s="297" t="s">
        <v>4450</v>
      </c>
      <c r="B11" s="298" t="s">
        <v>4250</v>
      </c>
      <c r="C11" s="299">
        <v>16250000</v>
      </c>
      <c r="D11" s="299">
        <v>24000000</v>
      </c>
    </row>
    <row r="12" spans="1:4" x14ac:dyDescent="0.25">
      <c r="A12" s="297" t="s">
        <v>4453</v>
      </c>
      <c r="B12" s="298" t="s">
        <v>4253</v>
      </c>
      <c r="C12" s="299">
        <v>8450000</v>
      </c>
      <c r="D12" s="299">
        <v>11000000</v>
      </c>
    </row>
    <row r="13" spans="1:4" x14ac:dyDescent="0.25">
      <c r="A13" s="297" t="s">
        <v>7080</v>
      </c>
      <c r="B13" s="298" t="s">
        <v>7072</v>
      </c>
      <c r="C13" s="300">
        <v>0</v>
      </c>
      <c r="D13" s="300">
        <v>0</v>
      </c>
    </row>
    <row r="14" spans="1:4" x14ac:dyDescent="0.25">
      <c r="A14" s="297" t="s">
        <v>4454</v>
      </c>
      <c r="B14" s="298" t="s">
        <v>4254</v>
      </c>
      <c r="C14" s="299">
        <v>9750000</v>
      </c>
      <c r="D14" s="299">
        <v>9262500</v>
      </c>
    </row>
    <row r="15" spans="1:4" x14ac:dyDescent="0.25">
      <c r="A15" s="297" t="s">
        <v>7081</v>
      </c>
      <c r="B15" s="298" t="s">
        <v>7073</v>
      </c>
      <c r="C15" s="300">
        <v>0</v>
      </c>
      <c r="D15" s="300">
        <v>0</v>
      </c>
    </row>
    <row r="16" spans="1:4" x14ac:dyDescent="0.25">
      <c r="A16" s="297" t="s">
        <v>4455</v>
      </c>
      <c r="B16" s="298" t="s">
        <v>4255</v>
      </c>
      <c r="C16" s="299">
        <v>13325000</v>
      </c>
      <c r="D16" s="299">
        <v>12658750</v>
      </c>
    </row>
    <row r="17" spans="1:4" x14ac:dyDescent="0.25">
      <c r="A17" s="297" t="s">
        <v>4456</v>
      </c>
      <c r="B17" s="298" t="s">
        <v>4257</v>
      </c>
      <c r="C17" s="299">
        <v>12000000</v>
      </c>
      <c r="D17" s="299">
        <v>11400000</v>
      </c>
    </row>
    <row r="18" spans="1:4" x14ac:dyDescent="0.25">
      <c r="A18" s="297" t="s">
        <v>4457</v>
      </c>
      <c r="B18" s="298" t="s">
        <v>4258</v>
      </c>
      <c r="C18" s="299">
        <v>11700000</v>
      </c>
      <c r="D18" s="299">
        <v>11700000</v>
      </c>
    </row>
    <row r="19" spans="1:4" x14ac:dyDescent="0.25">
      <c r="A19" s="297" t="s">
        <v>4460</v>
      </c>
      <c r="B19" s="298" t="s">
        <v>4262</v>
      </c>
      <c r="C19" s="299">
        <v>13000000</v>
      </c>
      <c r="D19" s="299">
        <v>15000000</v>
      </c>
    </row>
    <row r="20" spans="1:4" x14ac:dyDescent="0.25">
      <c r="A20" s="297" t="s">
        <v>4462</v>
      </c>
      <c r="B20" s="298" t="s">
        <v>4264</v>
      </c>
      <c r="C20" s="299">
        <v>12000000</v>
      </c>
      <c r="D20" s="299">
        <v>11400000</v>
      </c>
    </row>
    <row r="21" spans="1:4" x14ac:dyDescent="0.25">
      <c r="A21" s="297" t="s">
        <v>6079</v>
      </c>
      <c r="B21" s="298" t="s">
        <v>6076</v>
      </c>
      <c r="C21" s="300">
        <v>0</v>
      </c>
      <c r="D21" s="300">
        <v>0</v>
      </c>
    </row>
    <row r="22" spans="1:4" x14ac:dyDescent="0.25">
      <c r="A22" s="297" t="s">
        <v>7082</v>
      </c>
      <c r="B22" s="298" t="s">
        <v>7074</v>
      </c>
      <c r="C22" s="300">
        <v>0</v>
      </c>
      <c r="D22" s="300">
        <v>0</v>
      </c>
    </row>
    <row r="23" spans="1:4" x14ac:dyDescent="0.25">
      <c r="A23" s="297" t="s">
        <v>4463</v>
      </c>
      <c r="B23" s="298" t="s">
        <v>4265</v>
      </c>
      <c r="C23" s="299">
        <v>3575000</v>
      </c>
      <c r="D23" s="299">
        <v>3396250</v>
      </c>
    </row>
    <row r="24" spans="1:4" x14ac:dyDescent="0.25">
      <c r="A24" s="297" t="s">
        <v>4464</v>
      </c>
      <c r="B24" s="298" t="s">
        <v>4266</v>
      </c>
      <c r="C24" s="299">
        <v>9000000</v>
      </c>
      <c r="D24" s="299">
        <v>8550000</v>
      </c>
    </row>
    <row r="25" spans="1:4" x14ac:dyDescent="0.25">
      <c r="A25" s="297" t="s">
        <v>4465</v>
      </c>
      <c r="B25" s="298" t="s">
        <v>4267</v>
      </c>
      <c r="C25" s="299">
        <v>13000000</v>
      </c>
      <c r="D25" s="299">
        <v>12350000</v>
      </c>
    </row>
    <row r="26" spans="1:4" x14ac:dyDescent="0.25">
      <c r="A26" s="297" t="s">
        <v>4607</v>
      </c>
      <c r="B26" s="298" t="s">
        <v>4398</v>
      </c>
      <c r="C26" s="299">
        <v>8450000</v>
      </c>
      <c r="D26" s="299">
        <v>10000000</v>
      </c>
    </row>
    <row r="27" spans="1:4" x14ac:dyDescent="0.25">
      <c r="A27" s="297" t="s">
        <v>4467</v>
      </c>
      <c r="B27" s="298" t="s">
        <v>4270</v>
      </c>
      <c r="C27" s="300">
        <v>0</v>
      </c>
      <c r="D27" s="300">
        <v>0</v>
      </c>
    </row>
    <row r="28" spans="1:4" x14ac:dyDescent="0.25">
      <c r="A28" s="297" t="s">
        <v>6375</v>
      </c>
      <c r="B28" s="298" t="s">
        <v>6371</v>
      </c>
      <c r="C28" s="300">
        <v>0</v>
      </c>
      <c r="D28" s="300">
        <v>0</v>
      </c>
    </row>
    <row r="29" spans="1:4" x14ac:dyDescent="0.25">
      <c r="A29" s="297" t="s">
        <v>4468</v>
      </c>
      <c r="B29" s="298" t="s">
        <v>4271</v>
      </c>
      <c r="C29" s="299">
        <v>10400000</v>
      </c>
      <c r="D29" s="299">
        <v>12000000</v>
      </c>
    </row>
    <row r="30" spans="1:4" x14ac:dyDescent="0.25">
      <c r="A30" s="297" t="s">
        <v>4469</v>
      </c>
      <c r="B30" s="298" t="s">
        <v>4272</v>
      </c>
      <c r="C30" s="299">
        <v>780000000</v>
      </c>
      <c r="D30" s="299">
        <v>1200000000</v>
      </c>
    </row>
    <row r="31" spans="1:4" x14ac:dyDescent="0.25">
      <c r="A31" s="297" t="s">
        <v>4470</v>
      </c>
      <c r="B31" s="298" t="s">
        <v>4273</v>
      </c>
      <c r="C31" s="299">
        <v>21658000</v>
      </c>
      <c r="D31" s="299">
        <v>28658000</v>
      </c>
    </row>
    <row r="32" spans="1:4" ht="18" x14ac:dyDescent="0.25">
      <c r="A32" s="297" t="s">
        <v>4471</v>
      </c>
      <c r="B32" s="298" t="s">
        <v>4274</v>
      </c>
      <c r="C32" s="299">
        <v>3900000</v>
      </c>
      <c r="D32" s="299">
        <v>3900000</v>
      </c>
    </row>
    <row r="33" spans="1:4" x14ac:dyDescent="0.25">
      <c r="A33" s="297" t="s">
        <v>4472</v>
      </c>
      <c r="B33" s="298" t="s">
        <v>4275</v>
      </c>
      <c r="C33" s="299">
        <v>54600000</v>
      </c>
      <c r="D33" s="299">
        <v>100600000</v>
      </c>
    </row>
    <row r="34" spans="1:4" x14ac:dyDescent="0.25">
      <c r="A34" s="297" t="s">
        <v>4473</v>
      </c>
      <c r="B34" s="298" t="s">
        <v>4276</v>
      </c>
      <c r="C34" s="299">
        <v>45210750</v>
      </c>
      <c r="D34" s="299">
        <v>80210750</v>
      </c>
    </row>
    <row r="35" spans="1:4" x14ac:dyDescent="0.25">
      <c r="A35" s="297" t="s">
        <v>4474</v>
      </c>
      <c r="B35" s="298" t="s">
        <v>4277</v>
      </c>
      <c r="C35" s="299">
        <v>12350000</v>
      </c>
      <c r="D35" s="299">
        <v>18000000</v>
      </c>
    </row>
    <row r="36" spans="1:4" ht="18" x14ac:dyDescent="0.25">
      <c r="A36" s="297" t="s">
        <v>4475</v>
      </c>
      <c r="B36" s="298" t="s">
        <v>4278</v>
      </c>
      <c r="C36" s="299">
        <v>6000000</v>
      </c>
      <c r="D36" s="299">
        <v>5700000</v>
      </c>
    </row>
    <row r="37" spans="1:4" x14ac:dyDescent="0.25">
      <c r="A37" s="297" t="s">
        <v>6080</v>
      </c>
      <c r="B37" s="298" t="s">
        <v>6077</v>
      </c>
      <c r="C37" s="300">
        <v>0</v>
      </c>
      <c r="D37" s="300">
        <v>0</v>
      </c>
    </row>
    <row r="38" spans="1:4" ht="18" x14ac:dyDescent="0.25">
      <c r="A38" s="297" t="s">
        <v>4478</v>
      </c>
      <c r="B38" s="298" t="s">
        <v>4281</v>
      </c>
      <c r="C38" s="299">
        <v>6500000</v>
      </c>
      <c r="D38" s="299">
        <v>6175000</v>
      </c>
    </row>
    <row r="39" spans="1:4" ht="18" x14ac:dyDescent="0.25">
      <c r="A39" s="297" t="s">
        <v>4615</v>
      </c>
      <c r="B39" s="298" t="s">
        <v>4402</v>
      </c>
      <c r="C39" s="299">
        <v>87000000</v>
      </c>
      <c r="D39" s="300">
        <v>0</v>
      </c>
    </row>
    <row r="40" spans="1:4" ht="18" x14ac:dyDescent="0.25">
      <c r="A40" s="297" t="s">
        <v>4479</v>
      </c>
      <c r="B40" s="298" t="s">
        <v>4282</v>
      </c>
      <c r="C40" s="299">
        <v>5200000</v>
      </c>
      <c r="D40" s="299">
        <v>4940000</v>
      </c>
    </row>
    <row r="41" spans="1:4" x14ac:dyDescent="0.25">
      <c r="A41" s="297" t="s">
        <v>4480</v>
      </c>
      <c r="B41" s="298" t="s">
        <v>4283</v>
      </c>
      <c r="C41" s="299">
        <v>48000000</v>
      </c>
      <c r="D41" s="299">
        <v>48000000</v>
      </c>
    </row>
    <row r="42" spans="1:4" ht="18" x14ac:dyDescent="0.25">
      <c r="A42" s="297" t="s">
        <v>4481</v>
      </c>
      <c r="B42" s="298" t="s">
        <v>4284</v>
      </c>
      <c r="C42" s="299">
        <v>2600000</v>
      </c>
      <c r="D42" s="299">
        <v>2600000</v>
      </c>
    </row>
    <row r="43" spans="1:4" ht="18" x14ac:dyDescent="0.25">
      <c r="A43" s="297" t="s">
        <v>4482</v>
      </c>
      <c r="B43" s="298" t="s">
        <v>4285</v>
      </c>
      <c r="C43" s="299">
        <v>12400000</v>
      </c>
      <c r="D43" s="299">
        <v>12400000</v>
      </c>
    </row>
    <row r="44" spans="1:4" ht="18" x14ac:dyDescent="0.25">
      <c r="A44" s="297" t="s">
        <v>4483</v>
      </c>
      <c r="B44" s="298" t="s">
        <v>4286</v>
      </c>
      <c r="C44" s="299">
        <v>42000000</v>
      </c>
      <c r="D44" s="299">
        <v>42000000</v>
      </c>
    </row>
    <row r="45" spans="1:4" ht="18" x14ac:dyDescent="0.25">
      <c r="A45" s="297" t="s">
        <v>4484</v>
      </c>
      <c r="B45" s="298" t="s">
        <v>4287</v>
      </c>
      <c r="C45" s="299">
        <v>4000000</v>
      </c>
      <c r="D45" s="299">
        <v>4000000</v>
      </c>
    </row>
    <row r="46" spans="1:4" ht="18" x14ac:dyDescent="0.25">
      <c r="A46" s="297" t="s">
        <v>4591</v>
      </c>
      <c r="B46" s="298" t="s">
        <v>4391</v>
      </c>
      <c r="C46" s="299">
        <v>16000000</v>
      </c>
      <c r="D46" s="299">
        <v>16000000</v>
      </c>
    </row>
    <row r="47" spans="1:4" ht="18" x14ac:dyDescent="0.25">
      <c r="A47" s="297" t="s">
        <v>4485</v>
      </c>
      <c r="B47" s="298" t="s">
        <v>4288</v>
      </c>
      <c r="C47" s="299">
        <v>32000000</v>
      </c>
      <c r="D47" s="299">
        <v>30400000</v>
      </c>
    </row>
    <row r="48" spans="1:4" x14ac:dyDescent="0.25">
      <c r="A48" s="297" t="s">
        <v>4489</v>
      </c>
      <c r="B48" s="298" t="s">
        <v>4292</v>
      </c>
      <c r="C48" s="299">
        <v>20800000</v>
      </c>
      <c r="D48" s="299">
        <v>24000000</v>
      </c>
    </row>
    <row r="49" spans="1:4" x14ac:dyDescent="0.25">
      <c r="A49" s="297" t="s">
        <v>4490</v>
      </c>
      <c r="B49" s="298" t="s">
        <v>4293</v>
      </c>
      <c r="C49" s="299">
        <v>19500000</v>
      </c>
      <c r="D49" s="299">
        <v>18525000</v>
      </c>
    </row>
    <row r="50" spans="1:4" ht="18" x14ac:dyDescent="0.25">
      <c r="A50" s="297" t="s">
        <v>4492</v>
      </c>
      <c r="B50" s="298" t="s">
        <v>4295</v>
      </c>
      <c r="C50" s="299">
        <v>4680000</v>
      </c>
      <c r="D50" s="299">
        <v>4446000</v>
      </c>
    </row>
    <row r="51" spans="1:4" x14ac:dyDescent="0.25">
      <c r="A51" s="297" t="s">
        <v>5851</v>
      </c>
      <c r="B51" s="298" t="s">
        <v>4376</v>
      </c>
      <c r="C51" s="299">
        <v>13500000</v>
      </c>
      <c r="D51" s="299">
        <v>12825000</v>
      </c>
    </row>
    <row r="52" spans="1:4" ht="18" x14ac:dyDescent="0.25">
      <c r="A52" s="297" t="s">
        <v>5852</v>
      </c>
      <c r="B52" s="298" t="s">
        <v>4377</v>
      </c>
      <c r="C52" s="299">
        <v>2600000</v>
      </c>
      <c r="D52" s="299">
        <v>3500000</v>
      </c>
    </row>
    <row r="53" spans="1:4" x14ac:dyDescent="0.25">
      <c r="A53" s="342" t="s">
        <v>4176</v>
      </c>
      <c r="B53" s="343" t="s">
        <v>5892</v>
      </c>
      <c r="C53" s="344"/>
      <c r="D53" s="344"/>
    </row>
    <row r="54" spans="1:4" x14ac:dyDescent="0.25">
      <c r="A54" s="297" t="s">
        <v>4578</v>
      </c>
      <c r="B54" s="298" t="s">
        <v>4383</v>
      </c>
      <c r="C54" s="299">
        <v>18000000</v>
      </c>
      <c r="D54" s="299">
        <v>17100000</v>
      </c>
    </row>
    <row r="55" spans="1:4" ht="18" x14ac:dyDescent="0.25">
      <c r="A55" s="297" t="s">
        <v>4613</v>
      </c>
      <c r="B55" s="298" t="s">
        <v>4401</v>
      </c>
      <c r="C55" s="299">
        <v>2500000</v>
      </c>
      <c r="D55" s="299">
        <v>2375000</v>
      </c>
    </row>
    <row r="56" spans="1:4" x14ac:dyDescent="0.25">
      <c r="A56" s="297" t="s">
        <v>4493</v>
      </c>
      <c r="B56" s="298" t="s">
        <v>4296</v>
      </c>
      <c r="C56" s="299">
        <v>1000000</v>
      </c>
      <c r="D56" s="299">
        <v>950000</v>
      </c>
    </row>
    <row r="57" spans="1:4" x14ac:dyDescent="0.25">
      <c r="A57" s="297" t="s">
        <v>4494</v>
      </c>
      <c r="B57" s="298" t="s">
        <v>4297</v>
      </c>
      <c r="C57" s="299">
        <v>4875000</v>
      </c>
      <c r="D57" s="299">
        <v>4631250</v>
      </c>
    </row>
    <row r="58" spans="1:4" ht="18" x14ac:dyDescent="0.25">
      <c r="A58" s="297" t="s">
        <v>4495</v>
      </c>
      <c r="B58" s="298" t="s">
        <v>4298</v>
      </c>
      <c r="C58" s="299">
        <v>9000000</v>
      </c>
      <c r="D58" s="299">
        <v>8550000</v>
      </c>
    </row>
    <row r="59" spans="1:4" x14ac:dyDescent="0.25">
      <c r="A59" s="297" t="s">
        <v>4496</v>
      </c>
      <c r="B59" s="298" t="s">
        <v>4299</v>
      </c>
      <c r="C59" s="299">
        <v>3500000</v>
      </c>
      <c r="D59" s="299">
        <v>3500000</v>
      </c>
    </row>
    <row r="60" spans="1:4" x14ac:dyDescent="0.25">
      <c r="A60" s="297" t="s">
        <v>4498</v>
      </c>
      <c r="B60" s="298" t="s">
        <v>4301</v>
      </c>
      <c r="C60" s="299">
        <v>3575000</v>
      </c>
      <c r="D60" s="299">
        <v>3396250</v>
      </c>
    </row>
    <row r="61" spans="1:4" x14ac:dyDescent="0.25">
      <c r="A61" s="297" t="s">
        <v>4499</v>
      </c>
      <c r="B61" s="298" t="s">
        <v>4302</v>
      </c>
      <c r="C61" s="299">
        <v>5200000</v>
      </c>
      <c r="D61" s="299">
        <v>4940000</v>
      </c>
    </row>
    <row r="62" spans="1:4" x14ac:dyDescent="0.25">
      <c r="A62" s="297" t="s">
        <v>5856</v>
      </c>
      <c r="B62" s="298" t="s">
        <v>4256</v>
      </c>
      <c r="C62" s="299">
        <v>3900000</v>
      </c>
      <c r="D62" s="299">
        <v>3705000</v>
      </c>
    </row>
    <row r="63" spans="1:4" ht="18" x14ac:dyDescent="0.25">
      <c r="A63" s="297" t="s">
        <v>4500</v>
      </c>
      <c r="B63" s="298" t="s">
        <v>4303</v>
      </c>
      <c r="C63" s="299">
        <v>150000000</v>
      </c>
      <c r="D63" s="299">
        <v>150000000</v>
      </c>
    </row>
    <row r="64" spans="1:4" ht="18" x14ac:dyDescent="0.25">
      <c r="A64" s="297" t="s">
        <v>4501</v>
      </c>
      <c r="B64" s="298" t="s">
        <v>4304</v>
      </c>
      <c r="C64" s="299">
        <v>24000000</v>
      </c>
      <c r="D64" s="299">
        <v>24000000</v>
      </c>
    </row>
    <row r="65" spans="1:4" ht="18" x14ac:dyDescent="0.25">
      <c r="A65" s="297" t="s">
        <v>4601</v>
      </c>
      <c r="B65" s="298" t="s">
        <v>4395</v>
      </c>
      <c r="C65" s="299">
        <v>12000000</v>
      </c>
      <c r="D65" s="299">
        <v>12000000</v>
      </c>
    </row>
    <row r="66" spans="1:4" ht="18" x14ac:dyDescent="0.25">
      <c r="A66" s="297" t="s">
        <v>4621</v>
      </c>
      <c r="B66" s="298" t="s">
        <v>4405</v>
      </c>
      <c r="C66" s="299">
        <v>6000000</v>
      </c>
      <c r="D66" s="299">
        <v>12000000</v>
      </c>
    </row>
    <row r="67" spans="1:4" ht="18" x14ac:dyDescent="0.25">
      <c r="A67" s="297" t="s">
        <v>4502</v>
      </c>
      <c r="B67" s="298" t="s">
        <v>4305</v>
      </c>
      <c r="C67" s="299">
        <v>24000000</v>
      </c>
      <c r="D67" s="299">
        <v>24000000</v>
      </c>
    </row>
    <row r="68" spans="1:4" ht="18" x14ac:dyDescent="0.25">
      <c r="A68" s="297" t="s">
        <v>4503</v>
      </c>
      <c r="B68" s="298" t="s">
        <v>4306</v>
      </c>
      <c r="C68" s="299">
        <v>140000000</v>
      </c>
      <c r="D68" s="299">
        <v>140000000</v>
      </c>
    </row>
    <row r="69" spans="1:4" ht="18" x14ac:dyDescent="0.25">
      <c r="A69" s="297" t="s">
        <v>4609</v>
      </c>
      <c r="B69" s="298" t="s">
        <v>4399</v>
      </c>
      <c r="C69" s="299">
        <v>40000000</v>
      </c>
      <c r="D69" s="299">
        <v>37050000</v>
      </c>
    </row>
    <row r="70" spans="1:4" ht="18" x14ac:dyDescent="0.25">
      <c r="A70" s="297" t="s">
        <v>4504</v>
      </c>
      <c r="B70" s="298" t="s">
        <v>4307</v>
      </c>
      <c r="C70" s="300">
        <v>0</v>
      </c>
      <c r="D70" s="300">
        <v>0</v>
      </c>
    </row>
    <row r="71" spans="1:4" ht="18" x14ac:dyDescent="0.25">
      <c r="A71" s="297" t="s">
        <v>5854</v>
      </c>
      <c r="B71" s="298" t="s">
        <v>4268</v>
      </c>
      <c r="C71" s="299">
        <v>9750000</v>
      </c>
      <c r="D71" s="299">
        <v>9262500</v>
      </c>
    </row>
    <row r="72" spans="1:4" x14ac:dyDescent="0.25">
      <c r="A72" s="297" t="s">
        <v>5849</v>
      </c>
      <c r="B72" s="298" t="s">
        <v>4289</v>
      </c>
      <c r="C72" s="299">
        <v>52000000</v>
      </c>
      <c r="D72" s="299">
        <v>58000000</v>
      </c>
    </row>
    <row r="73" spans="1:4" ht="18" x14ac:dyDescent="0.25">
      <c r="A73" s="297" t="s">
        <v>5850</v>
      </c>
      <c r="B73" s="298" t="s">
        <v>4291</v>
      </c>
      <c r="C73" s="299">
        <v>15000000</v>
      </c>
      <c r="D73" s="299">
        <v>15000000</v>
      </c>
    </row>
    <row r="74" spans="1:4" ht="18" x14ac:dyDescent="0.25">
      <c r="A74" s="297" t="s">
        <v>4505</v>
      </c>
      <c r="B74" s="298" t="s">
        <v>4308</v>
      </c>
      <c r="C74" s="299">
        <v>19500000</v>
      </c>
      <c r="D74" s="299">
        <v>18525000</v>
      </c>
    </row>
    <row r="75" spans="1:4" ht="18" x14ac:dyDescent="0.25">
      <c r="A75" s="297" t="s">
        <v>4506</v>
      </c>
      <c r="B75" s="298" t="s">
        <v>4309</v>
      </c>
      <c r="C75" s="299">
        <v>4000000</v>
      </c>
      <c r="D75" s="299">
        <v>3800000</v>
      </c>
    </row>
    <row r="76" spans="1:4" ht="18" x14ac:dyDescent="0.25">
      <c r="A76" s="297" t="s">
        <v>4507</v>
      </c>
      <c r="B76" s="298" t="s">
        <v>4310</v>
      </c>
      <c r="C76" s="299">
        <v>16250000</v>
      </c>
      <c r="D76" s="299">
        <v>15437500</v>
      </c>
    </row>
    <row r="77" spans="1:4" ht="18" x14ac:dyDescent="0.25">
      <c r="A77" s="297" t="s">
        <v>7083</v>
      </c>
      <c r="B77" s="298" t="s">
        <v>7075</v>
      </c>
      <c r="C77" s="300">
        <v>0</v>
      </c>
      <c r="D77" s="300">
        <v>0</v>
      </c>
    </row>
    <row r="78" spans="1:4" ht="18" x14ac:dyDescent="0.25">
      <c r="A78" s="297" t="s">
        <v>4623</v>
      </c>
      <c r="B78" s="298" t="s">
        <v>4406</v>
      </c>
      <c r="C78" s="300">
        <v>0</v>
      </c>
      <c r="D78" s="299">
        <v>24000000</v>
      </c>
    </row>
    <row r="79" spans="1:4" ht="18" x14ac:dyDescent="0.25">
      <c r="A79" s="297" t="s">
        <v>7084</v>
      </c>
      <c r="B79" s="298" t="s">
        <v>7076</v>
      </c>
      <c r="C79" s="300">
        <v>0</v>
      </c>
      <c r="D79" s="300">
        <v>0</v>
      </c>
    </row>
    <row r="80" spans="1:4" ht="18" x14ac:dyDescent="0.25">
      <c r="A80" s="297" t="s">
        <v>4508</v>
      </c>
      <c r="B80" s="298" t="s">
        <v>4311</v>
      </c>
      <c r="C80" s="299">
        <v>8450000</v>
      </c>
      <c r="D80" s="299">
        <v>12000000</v>
      </c>
    </row>
    <row r="81" spans="1:4" ht="18" x14ac:dyDescent="0.25">
      <c r="A81" s="297" t="s">
        <v>4579</v>
      </c>
      <c r="B81" s="298" t="s">
        <v>4384</v>
      </c>
      <c r="C81" s="299">
        <v>5400000</v>
      </c>
      <c r="D81" s="299">
        <v>5130000</v>
      </c>
    </row>
    <row r="82" spans="1:4" ht="18" x14ac:dyDescent="0.25">
      <c r="A82" s="297" t="s">
        <v>4587</v>
      </c>
      <c r="B82" s="298" t="s">
        <v>4389</v>
      </c>
      <c r="C82" s="299">
        <v>18000000</v>
      </c>
      <c r="D82" s="299">
        <v>17100000</v>
      </c>
    </row>
    <row r="83" spans="1:4" ht="18" x14ac:dyDescent="0.25">
      <c r="A83" s="297" t="s">
        <v>4509</v>
      </c>
      <c r="B83" s="298" t="s">
        <v>4312</v>
      </c>
      <c r="C83" s="299">
        <v>6000000</v>
      </c>
      <c r="D83" s="299">
        <v>8000000</v>
      </c>
    </row>
    <row r="84" spans="1:4" ht="18" x14ac:dyDescent="0.25">
      <c r="A84" s="297" t="s">
        <v>4510</v>
      </c>
      <c r="B84" s="298" t="s">
        <v>4313</v>
      </c>
      <c r="C84" s="299">
        <v>10400000</v>
      </c>
      <c r="D84" s="299">
        <v>15000000</v>
      </c>
    </row>
    <row r="85" spans="1:4" x14ac:dyDescent="0.25">
      <c r="A85" s="297" t="s">
        <v>7085</v>
      </c>
      <c r="B85" s="298" t="s">
        <v>7077</v>
      </c>
      <c r="C85" s="300">
        <v>0</v>
      </c>
      <c r="D85" s="300">
        <v>0</v>
      </c>
    </row>
    <row r="86" spans="1:4" ht="18" x14ac:dyDescent="0.25">
      <c r="A86" s="297" t="s">
        <v>4574</v>
      </c>
      <c r="B86" s="298" t="s">
        <v>4379</v>
      </c>
      <c r="C86" s="299">
        <v>23900000</v>
      </c>
      <c r="D86" s="299">
        <v>22705000</v>
      </c>
    </row>
    <row r="87" spans="1:4" ht="18" x14ac:dyDescent="0.25">
      <c r="A87" s="297" t="s">
        <v>4511</v>
      </c>
      <c r="B87" s="298" t="s">
        <v>4314</v>
      </c>
      <c r="C87" s="299">
        <v>6500000</v>
      </c>
      <c r="D87" s="299">
        <v>6175000</v>
      </c>
    </row>
    <row r="88" spans="1:4" ht="18" x14ac:dyDescent="0.25">
      <c r="A88" s="297" t="s">
        <v>4580</v>
      </c>
      <c r="B88" s="298" t="s">
        <v>4385</v>
      </c>
      <c r="C88" s="299">
        <v>13000000</v>
      </c>
      <c r="D88" s="299">
        <v>12350000</v>
      </c>
    </row>
    <row r="89" spans="1:4" ht="18" x14ac:dyDescent="0.25">
      <c r="A89" s="297" t="s">
        <v>4512</v>
      </c>
      <c r="B89" s="298" t="s">
        <v>4315</v>
      </c>
      <c r="C89" s="299">
        <v>3900000</v>
      </c>
      <c r="D89" s="299">
        <v>3705000</v>
      </c>
    </row>
    <row r="90" spans="1:4" ht="18" x14ac:dyDescent="0.25">
      <c r="A90" s="297" t="s">
        <v>4513</v>
      </c>
      <c r="B90" s="298" t="s">
        <v>4316</v>
      </c>
      <c r="C90" s="299">
        <v>14000000</v>
      </c>
      <c r="D90" s="299">
        <v>18000000</v>
      </c>
    </row>
    <row r="91" spans="1:4" ht="18" x14ac:dyDescent="0.25">
      <c r="A91" s="297" t="s">
        <v>4514</v>
      </c>
      <c r="B91" s="298" t="s">
        <v>4317</v>
      </c>
      <c r="C91" s="299">
        <v>124250000</v>
      </c>
      <c r="D91" s="299">
        <v>120000000</v>
      </c>
    </row>
    <row r="92" spans="1:4" ht="18" x14ac:dyDescent="0.25">
      <c r="A92" s="297" t="s">
        <v>4515</v>
      </c>
      <c r="B92" s="298" t="s">
        <v>4318</v>
      </c>
      <c r="C92" s="299">
        <v>24000000</v>
      </c>
      <c r="D92" s="299">
        <v>22000000</v>
      </c>
    </row>
    <row r="93" spans="1:4" ht="18" x14ac:dyDescent="0.25">
      <c r="A93" s="297" t="s">
        <v>4516</v>
      </c>
      <c r="B93" s="298" t="s">
        <v>4319</v>
      </c>
      <c r="C93" s="299">
        <v>11000000</v>
      </c>
      <c r="D93" s="299">
        <v>10000000</v>
      </c>
    </row>
    <row r="94" spans="1:4" ht="18" x14ac:dyDescent="0.25">
      <c r="A94" s="297" t="s">
        <v>6081</v>
      </c>
      <c r="B94" s="298" t="s">
        <v>6078</v>
      </c>
      <c r="C94" s="300">
        <v>0</v>
      </c>
      <c r="D94" s="300">
        <v>0</v>
      </c>
    </row>
    <row r="95" spans="1:4" ht="18" x14ac:dyDescent="0.25">
      <c r="A95" s="297" t="s">
        <v>4593</v>
      </c>
      <c r="B95" s="298" t="s">
        <v>4392</v>
      </c>
      <c r="C95" s="299">
        <v>9750000</v>
      </c>
      <c r="D95" s="299">
        <v>9262500</v>
      </c>
    </row>
    <row r="96" spans="1:4" ht="18" x14ac:dyDescent="0.25">
      <c r="A96" s="297" t="s">
        <v>4599</v>
      </c>
      <c r="B96" s="298" t="s">
        <v>4394</v>
      </c>
      <c r="C96" s="299">
        <v>17500000</v>
      </c>
      <c r="D96" s="299">
        <v>16000000</v>
      </c>
    </row>
    <row r="97" spans="1:4" ht="18" x14ac:dyDescent="0.25">
      <c r="A97" s="297" t="s">
        <v>4617</v>
      </c>
      <c r="B97" s="298" t="s">
        <v>4403</v>
      </c>
      <c r="C97" s="299">
        <v>6600000</v>
      </c>
      <c r="D97" s="299">
        <v>11220000</v>
      </c>
    </row>
    <row r="98" spans="1:4" ht="18" x14ac:dyDescent="0.25">
      <c r="A98" s="297" t="s">
        <v>4619</v>
      </c>
      <c r="B98" s="298" t="s">
        <v>4404</v>
      </c>
      <c r="C98" s="299">
        <v>18000000</v>
      </c>
      <c r="D98" s="299">
        <v>17100000</v>
      </c>
    </row>
    <row r="99" spans="1:4" ht="18" x14ac:dyDescent="0.25">
      <c r="A99" s="297" t="s">
        <v>4517</v>
      </c>
      <c r="B99" s="298" t="s">
        <v>4320</v>
      </c>
      <c r="C99" s="299">
        <v>8000000</v>
      </c>
      <c r="D99" s="299">
        <v>12000000</v>
      </c>
    </row>
    <row r="100" spans="1:4" ht="18" x14ac:dyDescent="0.25">
      <c r="A100" s="297" t="s">
        <v>4449</v>
      </c>
      <c r="B100" s="298" t="s">
        <v>4249</v>
      </c>
      <c r="C100" s="299">
        <v>20500000</v>
      </c>
      <c r="D100" s="299">
        <v>19475000</v>
      </c>
    </row>
    <row r="101" spans="1:4" ht="18" x14ac:dyDescent="0.25">
      <c r="A101" s="297" t="s">
        <v>4605</v>
      </c>
      <c r="B101" s="298" t="s">
        <v>4397</v>
      </c>
      <c r="C101" s="299">
        <v>15600000</v>
      </c>
      <c r="D101" s="299">
        <v>14820000</v>
      </c>
    </row>
    <row r="102" spans="1:4" ht="18" x14ac:dyDescent="0.25">
      <c r="A102" s="297" t="s">
        <v>4518</v>
      </c>
      <c r="B102" s="298" t="s">
        <v>4321</v>
      </c>
      <c r="C102" s="299">
        <v>19500000</v>
      </c>
      <c r="D102" s="299">
        <v>18525000</v>
      </c>
    </row>
    <row r="103" spans="1:4" ht="18" x14ac:dyDescent="0.25">
      <c r="A103" s="297" t="s">
        <v>4520</v>
      </c>
      <c r="B103" s="298" t="s">
        <v>4323</v>
      </c>
      <c r="C103" s="299">
        <v>19500000</v>
      </c>
      <c r="D103" s="299">
        <v>18525000</v>
      </c>
    </row>
    <row r="104" spans="1:4" ht="18" x14ac:dyDescent="0.25">
      <c r="A104" s="297" t="s">
        <v>4521</v>
      </c>
      <c r="B104" s="298" t="s">
        <v>4324</v>
      </c>
      <c r="C104" s="299">
        <v>4875000</v>
      </c>
      <c r="D104" s="299">
        <v>4875000</v>
      </c>
    </row>
    <row r="105" spans="1:4" ht="18" x14ac:dyDescent="0.25">
      <c r="A105" s="297" t="s">
        <v>4522</v>
      </c>
      <c r="B105" s="298" t="s">
        <v>4325</v>
      </c>
      <c r="C105" s="299">
        <v>5200000</v>
      </c>
      <c r="D105" s="299">
        <v>6000000</v>
      </c>
    </row>
    <row r="106" spans="1:4" ht="18" x14ac:dyDescent="0.25">
      <c r="A106" s="297" t="s">
        <v>4523</v>
      </c>
      <c r="B106" s="298" t="s">
        <v>4326</v>
      </c>
      <c r="C106" s="299">
        <v>15900000</v>
      </c>
      <c r="D106" s="299">
        <v>15900000</v>
      </c>
    </row>
    <row r="107" spans="1:4" x14ac:dyDescent="0.25">
      <c r="A107" s="297" t="s">
        <v>4581</v>
      </c>
      <c r="B107" s="298" t="s">
        <v>4386</v>
      </c>
      <c r="C107" s="299">
        <v>19500000</v>
      </c>
      <c r="D107" s="299">
        <v>18525000</v>
      </c>
    </row>
    <row r="108" spans="1:4" ht="18" x14ac:dyDescent="0.25">
      <c r="A108" s="297" t="s">
        <v>4524</v>
      </c>
      <c r="B108" s="298" t="s">
        <v>4327</v>
      </c>
      <c r="C108" s="299">
        <v>11700000</v>
      </c>
      <c r="D108" s="299">
        <v>11115000</v>
      </c>
    </row>
    <row r="109" spans="1:4" ht="18" x14ac:dyDescent="0.25">
      <c r="A109" s="297" t="s">
        <v>4611</v>
      </c>
      <c r="B109" s="298" t="s">
        <v>4400</v>
      </c>
      <c r="C109" s="299">
        <v>8450000</v>
      </c>
      <c r="D109" s="299">
        <v>8027500</v>
      </c>
    </row>
    <row r="110" spans="1:4" ht="18" x14ac:dyDescent="0.25">
      <c r="A110" s="297" t="s">
        <v>4627</v>
      </c>
      <c r="B110" s="298" t="s">
        <v>4408</v>
      </c>
      <c r="C110" s="300">
        <v>0</v>
      </c>
      <c r="D110" s="299">
        <v>54000000</v>
      </c>
    </row>
    <row r="111" spans="1:4" x14ac:dyDescent="0.25">
      <c r="A111" s="342" t="s">
        <v>4179</v>
      </c>
      <c r="B111" s="343" t="s">
        <v>5893</v>
      </c>
      <c r="C111" s="344"/>
      <c r="D111" s="344"/>
    </row>
    <row r="112" spans="1:4" x14ac:dyDescent="0.25">
      <c r="A112" s="297" t="s">
        <v>4525</v>
      </c>
      <c r="B112" s="298" t="s">
        <v>4328</v>
      </c>
      <c r="C112" s="299">
        <v>60665800</v>
      </c>
      <c r="D112" s="299">
        <v>60665800</v>
      </c>
    </row>
    <row r="113" spans="1:4" x14ac:dyDescent="0.25">
      <c r="A113" s="297" t="s">
        <v>4526</v>
      </c>
      <c r="B113" s="298" t="s">
        <v>4329</v>
      </c>
      <c r="C113" s="299">
        <v>39000000</v>
      </c>
      <c r="D113" s="299">
        <v>39000000</v>
      </c>
    </row>
    <row r="114" spans="1:4" x14ac:dyDescent="0.25">
      <c r="A114" s="297" t="s">
        <v>4528</v>
      </c>
      <c r="B114" s="298" t="s">
        <v>4331</v>
      </c>
      <c r="C114" s="299">
        <v>45000000</v>
      </c>
      <c r="D114" s="299">
        <v>45000000</v>
      </c>
    </row>
    <row r="115" spans="1:4" x14ac:dyDescent="0.25">
      <c r="A115" s="297" t="s">
        <v>4424</v>
      </c>
      <c r="B115" s="298" t="s">
        <v>4224</v>
      </c>
      <c r="C115" s="299">
        <v>26000000</v>
      </c>
      <c r="D115" s="299">
        <v>26000000</v>
      </c>
    </row>
    <row r="116" spans="1:4" ht="18" x14ac:dyDescent="0.25">
      <c r="A116" s="297" t="s">
        <v>4442</v>
      </c>
      <c r="B116" s="298" t="s">
        <v>4242</v>
      </c>
      <c r="C116" s="299">
        <v>20878000</v>
      </c>
      <c r="D116" s="299">
        <v>19834100</v>
      </c>
    </row>
    <row r="117" spans="1:4" ht="18" x14ac:dyDescent="0.25">
      <c r="A117" s="297" t="s">
        <v>4444</v>
      </c>
      <c r="B117" s="298" t="s">
        <v>4244</v>
      </c>
      <c r="C117" s="299">
        <v>5850000</v>
      </c>
      <c r="D117" s="299">
        <v>5557500</v>
      </c>
    </row>
    <row r="118" spans="1:4" ht="18" x14ac:dyDescent="0.25">
      <c r="A118" s="297" t="s">
        <v>4532</v>
      </c>
      <c r="B118" s="298" t="s">
        <v>4335</v>
      </c>
      <c r="C118" s="299">
        <v>9750000</v>
      </c>
      <c r="D118" s="299">
        <v>9262500</v>
      </c>
    </row>
    <row r="119" spans="1:4" ht="18" x14ac:dyDescent="0.25">
      <c r="A119" s="297" t="s">
        <v>4535</v>
      </c>
      <c r="B119" s="298" t="s">
        <v>4338</v>
      </c>
      <c r="C119" s="299">
        <v>36600000</v>
      </c>
      <c r="D119" s="299">
        <v>36000000</v>
      </c>
    </row>
    <row r="120" spans="1:4" ht="18" x14ac:dyDescent="0.25">
      <c r="A120" s="297" t="s">
        <v>4536</v>
      </c>
      <c r="B120" s="298" t="s">
        <v>4339</v>
      </c>
      <c r="C120" s="299">
        <v>36000000</v>
      </c>
      <c r="D120" s="299">
        <v>36000000</v>
      </c>
    </row>
    <row r="121" spans="1:4" ht="18" x14ac:dyDescent="0.25">
      <c r="A121" s="297" t="s">
        <v>4537</v>
      </c>
      <c r="B121" s="298" t="s">
        <v>4340</v>
      </c>
      <c r="C121" s="299">
        <v>13500000</v>
      </c>
      <c r="D121" s="299">
        <v>17500000</v>
      </c>
    </row>
    <row r="122" spans="1:4" x14ac:dyDescent="0.25">
      <c r="A122" s="342" t="s">
        <v>3647</v>
      </c>
      <c r="B122" s="343" t="s">
        <v>5894</v>
      </c>
      <c r="C122" s="344"/>
      <c r="D122" s="344"/>
    </row>
    <row r="123" spans="1:4" x14ac:dyDescent="0.25">
      <c r="A123" s="342" t="s">
        <v>3462</v>
      </c>
      <c r="B123" s="343" t="s">
        <v>5895</v>
      </c>
      <c r="C123" s="344"/>
      <c r="D123" s="344"/>
    </row>
    <row r="124" spans="1:4" x14ac:dyDescent="0.25">
      <c r="A124" s="297" t="s">
        <v>4538</v>
      </c>
      <c r="B124" s="298" t="s">
        <v>4341</v>
      </c>
      <c r="C124" s="299">
        <v>15000000</v>
      </c>
      <c r="D124" s="299">
        <v>18000000</v>
      </c>
    </row>
    <row r="125" spans="1:4" x14ac:dyDescent="0.25">
      <c r="A125" s="297" t="s">
        <v>7086</v>
      </c>
      <c r="B125" s="298" t="s">
        <v>7078</v>
      </c>
      <c r="C125" s="300">
        <v>0</v>
      </c>
      <c r="D125" s="300">
        <v>0</v>
      </c>
    </row>
    <row r="126" spans="1:4" x14ac:dyDescent="0.25">
      <c r="A126" s="297" t="s">
        <v>4540</v>
      </c>
      <c r="B126" s="298" t="s">
        <v>4343</v>
      </c>
      <c r="C126" s="299">
        <v>13650000</v>
      </c>
      <c r="D126" s="299">
        <v>12967500</v>
      </c>
    </row>
    <row r="127" spans="1:4" ht="18" x14ac:dyDescent="0.25">
      <c r="A127" s="297" t="s">
        <v>4541</v>
      </c>
      <c r="B127" s="298" t="s">
        <v>4344</v>
      </c>
      <c r="C127" s="299">
        <v>5200000</v>
      </c>
      <c r="D127" s="299">
        <v>4940000</v>
      </c>
    </row>
    <row r="128" spans="1:4" x14ac:dyDescent="0.25">
      <c r="A128" s="297" t="s">
        <v>4544</v>
      </c>
      <c r="B128" s="298" t="s">
        <v>4347</v>
      </c>
      <c r="C128" s="299">
        <v>19825000</v>
      </c>
      <c r="D128" s="299">
        <v>18833750</v>
      </c>
    </row>
    <row r="129" spans="1:4" ht="18" x14ac:dyDescent="0.25">
      <c r="A129" s="297" t="s">
        <v>4542</v>
      </c>
      <c r="B129" s="298" t="s">
        <v>4345</v>
      </c>
      <c r="C129" s="299">
        <v>2800000</v>
      </c>
      <c r="D129" s="299">
        <v>5400000</v>
      </c>
    </row>
    <row r="130" spans="1:4" ht="18" x14ac:dyDescent="0.25">
      <c r="A130" s="297" t="s">
        <v>4543</v>
      </c>
      <c r="B130" s="298" t="s">
        <v>4346</v>
      </c>
      <c r="C130" s="299">
        <v>2600000</v>
      </c>
      <c r="D130" s="299">
        <v>2470000</v>
      </c>
    </row>
    <row r="131" spans="1:4" ht="18" x14ac:dyDescent="0.25">
      <c r="A131" s="297" t="s">
        <v>4545</v>
      </c>
      <c r="B131" s="298" t="s">
        <v>4348</v>
      </c>
      <c r="C131" s="299">
        <v>32000000</v>
      </c>
      <c r="D131" s="299">
        <v>30400000</v>
      </c>
    </row>
    <row r="132" spans="1:4" ht="18" x14ac:dyDescent="0.25">
      <c r="A132" s="297" t="s">
        <v>4546</v>
      </c>
      <c r="B132" s="298" t="s">
        <v>4349</v>
      </c>
      <c r="C132" s="299">
        <v>25000000</v>
      </c>
      <c r="D132" s="299">
        <v>23750000</v>
      </c>
    </row>
    <row r="133" spans="1:4" ht="18" x14ac:dyDescent="0.25">
      <c r="A133" s="297" t="s">
        <v>4547</v>
      </c>
      <c r="B133" s="298" t="s">
        <v>4350</v>
      </c>
      <c r="C133" s="299">
        <v>24000000</v>
      </c>
      <c r="D133" s="299">
        <v>22800000</v>
      </c>
    </row>
    <row r="134" spans="1:4" ht="18" x14ac:dyDescent="0.25">
      <c r="A134" s="297" t="s">
        <v>4548</v>
      </c>
      <c r="B134" s="298" t="s">
        <v>4351</v>
      </c>
      <c r="C134" s="299">
        <v>4900000</v>
      </c>
      <c r="D134" s="299">
        <v>6000000</v>
      </c>
    </row>
    <row r="135" spans="1:4" ht="18" x14ac:dyDescent="0.25">
      <c r="A135" s="297" t="s">
        <v>6376</v>
      </c>
      <c r="B135" s="298" t="s">
        <v>6372</v>
      </c>
      <c r="C135" s="300">
        <v>0</v>
      </c>
      <c r="D135" s="300">
        <v>0</v>
      </c>
    </row>
    <row r="136" spans="1:4" ht="18" x14ac:dyDescent="0.25">
      <c r="A136" s="297" t="s">
        <v>7087</v>
      </c>
      <c r="B136" s="298" t="s">
        <v>7079</v>
      </c>
      <c r="C136" s="300">
        <v>0</v>
      </c>
      <c r="D136" s="300">
        <v>0</v>
      </c>
    </row>
    <row r="137" spans="1:4" ht="18" x14ac:dyDescent="0.25">
      <c r="A137" s="297" t="s">
        <v>4549</v>
      </c>
      <c r="B137" s="298" t="s">
        <v>4352</v>
      </c>
      <c r="C137" s="299">
        <v>16250000</v>
      </c>
      <c r="D137" s="299">
        <v>15437500</v>
      </c>
    </row>
    <row r="138" spans="1:4" ht="18" x14ac:dyDescent="0.25">
      <c r="A138" s="297" t="s">
        <v>4550</v>
      </c>
      <c r="B138" s="298" t="s">
        <v>4353</v>
      </c>
      <c r="C138" s="299">
        <v>3000000</v>
      </c>
      <c r="D138" s="299">
        <v>2850000</v>
      </c>
    </row>
    <row r="139" spans="1:4" ht="18" x14ac:dyDescent="0.25">
      <c r="A139" s="297" t="s">
        <v>4551</v>
      </c>
      <c r="B139" s="298" t="s">
        <v>4354</v>
      </c>
      <c r="C139" s="299">
        <v>3000000</v>
      </c>
      <c r="D139" s="299">
        <v>2850000</v>
      </c>
    </row>
    <row r="140" spans="1:4" ht="18" x14ac:dyDescent="0.25">
      <c r="A140" s="297" t="s">
        <v>4552</v>
      </c>
      <c r="B140" s="298" t="s">
        <v>4355</v>
      </c>
      <c r="C140" s="299">
        <v>3000000</v>
      </c>
      <c r="D140" s="299">
        <v>2850000</v>
      </c>
    </row>
    <row r="141" spans="1:4" ht="18" x14ac:dyDescent="0.25">
      <c r="A141" s="297" t="s">
        <v>4553</v>
      </c>
      <c r="B141" s="298" t="s">
        <v>4356</v>
      </c>
      <c r="C141" s="299">
        <v>3000000</v>
      </c>
      <c r="D141" s="299">
        <v>2850000</v>
      </c>
    </row>
    <row r="142" spans="1:4" ht="18" x14ac:dyDescent="0.25">
      <c r="A142" s="297" t="s">
        <v>4554</v>
      </c>
      <c r="B142" s="298" t="s">
        <v>4357</v>
      </c>
      <c r="C142" s="299">
        <v>3000000</v>
      </c>
      <c r="D142" s="299">
        <v>2850000</v>
      </c>
    </row>
    <row r="143" spans="1:4" ht="18" x14ac:dyDescent="0.25">
      <c r="A143" s="297" t="s">
        <v>4555</v>
      </c>
      <c r="B143" s="298" t="s">
        <v>4358</v>
      </c>
      <c r="C143" s="299">
        <v>3000000</v>
      </c>
      <c r="D143" s="299">
        <v>2850000</v>
      </c>
    </row>
    <row r="144" spans="1:4" ht="18" x14ac:dyDescent="0.25">
      <c r="A144" s="297" t="s">
        <v>4556</v>
      </c>
      <c r="B144" s="298" t="s">
        <v>4359</v>
      </c>
      <c r="C144" s="299">
        <v>3000000</v>
      </c>
      <c r="D144" s="299">
        <v>2850000</v>
      </c>
    </row>
    <row r="145" spans="1:4" ht="18" x14ac:dyDescent="0.25">
      <c r="A145" s="297" t="s">
        <v>4557</v>
      </c>
      <c r="B145" s="298" t="s">
        <v>4360</v>
      </c>
      <c r="C145" s="299">
        <v>3000000</v>
      </c>
      <c r="D145" s="299">
        <v>2850000</v>
      </c>
    </row>
    <row r="146" spans="1:4" ht="18" x14ac:dyDescent="0.25">
      <c r="A146" s="297" t="s">
        <v>4558</v>
      </c>
      <c r="B146" s="298" t="s">
        <v>4361</v>
      </c>
      <c r="C146" s="299">
        <v>3000000</v>
      </c>
      <c r="D146" s="299">
        <v>2850000</v>
      </c>
    </row>
    <row r="147" spans="1:4" ht="18" x14ac:dyDescent="0.25">
      <c r="A147" s="297" t="s">
        <v>4585</v>
      </c>
      <c r="B147" s="298" t="s">
        <v>4388</v>
      </c>
      <c r="C147" s="299">
        <v>7150000</v>
      </c>
      <c r="D147" s="299">
        <v>6792500</v>
      </c>
    </row>
    <row r="148" spans="1:4" ht="18" x14ac:dyDescent="0.25">
      <c r="A148" s="297" t="s">
        <v>4559</v>
      </c>
      <c r="B148" s="298" t="s">
        <v>4362</v>
      </c>
      <c r="C148" s="299">
        <v>6565000</v>
      </c>
      <c r="D148" s="299">
        <v>6236750</v>
      </c>
    </row>
    <row r="149" spans="1:4" x14ac:dyDescent="0.25">
      <c r="A149" s="297" t="s">
        <v>4560</v>
      </c>
      <c r="B149" s="298" t="s">
        <v>4363</v>
      </c>
      <c r="C149" s="299">
        <v>14300000</v>
      </c>
      <c r="D149" s="299">
        <v>13585000</v>
      </c>
    </row>
    <row r="150" spans="1:4" ht="18" x14ac:dyDescent="0.25">
      <c r="A150" s="297" t="s">
        <v>4625</v>
      </c>
      <c r="B150" s="298" t="s">
        <v>4407</v>
      </c>
      <c r="C150" s="300">
        <v>0</v>
      </c>
      <c r="D150" s="299">
        <v>6000000</v>
      </c>
    </row>
    <row r="151" spans="1:4" ht="18" x14ac:dyDescent="0.25">
      <c r="A151" s="297" t="s">
        <v>4603</v>
      </c>
      <c r="B151" s="298" t="s">
        <v>4396</v>
      </c>
      <c r="C151" s="299">
        <v>10000000</v>
      </c>
      <c r="D151" s="299">
        <v>9500000</v>
      </c>
    </row>
    <row r="152" spans="1:4" ht="18" x14ac:dyDescent="0.25">
      <c r="A152" s="297" t="s">
        <v>4561</v>
      </c>
      <c r="B152" s="298" t="s">
        <v>4364</v>
      </c>
      <c r="C152" s="299">
        <v>6400000</v>
      </c>
      <c r="D152" s="299">
        <v>6080000</v>
      </c>
    </row>
    <row r="153" spans="1:4" x14ac:dyDescent="0.25">
      <c r="A153" s="297" t="s">
        <v>4562</v>
      </c>
      <c r="B153" s="298" t="s">
        <v>4365</v>
      </c>
      <c r="C153" s="299">
        <v>13650000</v>
      </c>
      <c r="D153" s="299">
        <v>12967500</v>
      </c>
    </row>
    <row r="154" spans="1:4" x14ac:dyDescent="0.25">
      <c r="A154" s="297" t="s">
        <v>4563</v>
      </c>
      <c r="B154" s="298" t="s">
        <v>4366</v>
      </c>
      <c r="C154" s="299">
        <v>3900000</v>
      </c>
      <c r="D154" s="299">
        <v>3705000</v>
      </c>
    </row>
    <row r="155" spans="1:4" x14ac:dyDescent="0.25">
      <c r="A155" s="297" t="s">
        <v>6377</v>
      </c>
      <c r="B155" s="298" t="s">
        <v>6373</v>
      </c>
      <c r="C155" s="300">
        <v>0</v>
      </c>
      <c r="D155" s="300">
        <v>0</v>
      </c>
    </row>
    <row r="156" spans="1:4" ht="18" x14ac:dyDescent="0.25">
      <c r="A156" s="297" t="s">
        <v>6378</v>
      </c>
      <c r="B156" s="298" t="s">
        <v>6374</v>
      </c>
      <c r="C156" s="300">
        <v>0</v>
      </c>
      <c r="D156" s="300">
        <v>0</v>
      </c>
    </row>
    <row r="157" spans="1:4" x14ac:dyDescent="0.25">
      <c r="A157" s="297" t="s">
        <v>4564</v>
      </c>
      <c r="B157" s="298" t="s">
        <v>4367</v>
      </c>
      <c r="C157" s="299">
        <v>3000000</v>
      </c>
      <c r="D157" s="299">
        <v>2850000</v>
      </c>
    </row>
    <row r="158" spans="1:4" x14ac:dyDescent="0.25">
      <c r="A158" s="297" t="s">
        <v>4565</v>
      </c>
      <c r="B158" s="298" t="s">
        <v>4368</v>
      </c>
      <c r="C158" s="299">
        <v>8125000</v>
      </c>
      <c r="D158" s="299">
        <v>7718750</v>
      </c>
    </row>
    <row r="159" spans="1:4" x14ac:dyDescent="0.25">
      <c r="A159" s="297" t="s">
        <v>4566</v>
      </c>
      <c r="B159" s="298" t="s">
        <v>4369</v>
      </c>
      <c r="C159" s="299">
        <v>7553000</v>
      </c>
      <c r="D159" s="299">
        <v>7175350</v>
      </c>
    </row>
    <row r="160" spans="1:4" x14ac:dyDescent="0.25">
      <c r="A160" s="297" t="s">
        <v>5848</v>
      </c>
      <c r="B160" s="298" t="s">
        <v>4259</v>
      </c>
      <c r="C160" s="299">
        <v>3000000</v>
      </c>
      <c r="D160" s="299">
        <v>6000000</v>
      </c>
    </row>
    <row r="161" spans="1:5" ht="18" x14ac:dyDescent="0.25">
      <c r="A161" s="297" t="s">
        <v>4577</v>
      </c>
      <c r="B161" s="298" t="s">
        <v>4382</v>
      </c>
      <c r="C161" s="299">
        <v>14300000</v>
      </c>
      <c r="D161" s="299">
        <v>13585000</v>
      </c>
    </row>
    <row r="162" spans="1:5" ht="18" x14ac:dyDescent="0.25">
      <c r="A162" s="297" t="s">
        <v>4597</v>
      </c>
      <c r="B162" s="298" t="s">
        <v>4393</v>
      </c>
      <c r="C162" s="299">
        <v>9100000</v>
      </c>
      <c r="D162" s="299">
        <v>8645000</v>
      </c>
    </row>
    <row r="163" spans="1:5" ht="18" x14ac:dyDescent="0.25">
      <c r="A163" s="297" t="s">
        <v>4567</v>
      </c>
      <c r="B163" s="298" t="s">
        <v>4370</v>
      </c>
      <c r="C163" s="299">
        <v>12350000</v>
      </c>
      <c r="D163" s="299">
        <v>11732500</v>
      </c>
    </row>
    <row r="164" spans="1:5" ht="18" x14ac:dyDescent="0.25">
      <c r="A164" s="297" t="s">
        <v>4570</v>
      </c>
      <c r="B164" s="298" t="s">
        <v>4373</v>
      </c>
      <c r="C164" s="299">
        <v>14300000</v>
      </c>
      <c r="D164" s="299">
        <v>13585000</v>
      </c>
    </row>
    <row r="165" spans="1:5" ht="18" x14ac:dyDescent="0.25">
      <c r="A165" s="297" t="s">
        <v>4583</v>
      </c>
      <c r="B165" s="298" t="s">
        <v>4387</v>
      </c>
      <c r="C165" s="299">
        <v>19500000</v>
      </c>
      <c r="D165" s="299">
        <v>18525000</v>
      </c>
    </row>
    <row r="166" spans="1:5" ht="18" x14ac:dyDescent="0.25">
      <c r="A166" s="297" t="s">
        <v>4573</v>
      </c>
      <c r="B166" s="298" t="s">
        <v>4378</v>
      </c>
      <c r="C166" s="299">
        <v>6000000</v>
      </c>
      <c r="D166" s="299">
        <v>6000000</v>
      </c>
    </row>
    <row r="167" spans="1:5" x14ac:dyDescent="0.25">
      <c r="A167" s="376" t="s">
        <v>294</v>
      </c>
      <c r="B167" s="345"/>
      <c r="C167" s="346">
        <f>SUM(C2:C166)</f>
        <v>3764833550</v>
      </c>
      <c r="D167" s="346">
        <f>SUM(D2:D166)</f>
        <v>4286329750</v>
      </c>
      <c r="E167" s="361"/>
    </row>
  </sheetData>
  <mergeCells count="3">
    <mergeCell ref="C3:D3"/>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79"/>
  <sheetViews>
    <sheetView topLeftCell="A65" workbookViewId="0">
      <selection activeCell="B79" sqref="B79"/>
    </sheetView>
  </sheetViews>
  <sheetFormatPr defaultColWidth="28.28515625" defaultRowHeight="15" x14ac:dyDescent="0.25"/>
  <cols>
    <col min="1" max="1" width="9.28515625" style="53" bestFit="1" customWidth="1"/>
    <col min="2" max="2" width="68.85546875" customWidth="1"/>
    <col min="3" max="4" width="13.5703125" bestFit="1" customWidth="1"/>
  </cols>
  <sheetData>
    <row r="1" spans="1:4" x14ac:dyDescent="0.25">
      <c r="A1" s="647" t="s">
        <v>0</v>
      </c>
      <c r="B1" s="647"/>
      <c r="C1" s="647"/>
      <c r="D1" s="647"/>
    </row>
    <row r="2" spans="1:4" x14ac:dyDescent="0.25">
      <c r="A2" s="647" t="s">
        <v>7088</v>
      </c>
      <c r="B2" s="647"/>
      <c r="C2" s="647"/>
      <c r="D2" s="647"/>
    </row>
    <row r="3" spans="1:4" ht="18" x14ac:dyDescent="0.25">
      <c r="A3" s="340" t="s">
        <v>4633</v>
      </c>
      <c r="B3" s="341" t="s">
        <v>4634</v>
      </c>
      <c r="C3" s="652" t="s">
        <v>4635</v>
      </c>
      <c r="D3" s="653"/>
    </row>
    <row r="4" spans="1:4" x14ac:dyDescent="0.25">
      <c r="A4" s="340"/>
      <c r="B4" s="341"/>
      <c r="C4" s="341" t="s">
        <v>6370</v>
      </c>
      <c r="D4" s="341" t="s">
        <v>4637</v>
      </c>
    </row>
    <row r="5" spans="1:4" x14ac:dyDescent="0.25">
      <c r="A5" s="342" t="s">
        <v>2875</v>
      </c>
      <c r="B5" s="343" t="s">
        <v>5890</v>
      </c>
      <c r="C5" s="344"/>
      <c r="D5" s="344"/>
    </row>
    <row r="6" spans="1:4" x14ac:dyDescent="0.25">
      <c r="A6" s="297" t="s">
        <v>4451</v>
      </c>
      <c r="B6" s="298" t="s">
        <v>4251</v>
      </c>
      <c r="C6" s="299">
        <v>1330500000</v>
      </c>
      <c r="D6" s="299">
        <v>1170450000</v>
      </c>
    </row>
    <row r="7" spans="1:4" x14ac:dyDescent="0.25">
      <c r="A7" s="297" t="s">
        <v>4447</v>
      </c>
      <c r="B7" s="298" t="s">
        <v>4247</v>
      </c>
      <c r="C7" s="299">
        <v>157000000</v>
      </c>
      <c r="D7" s="299">
        <v>160000000</v>
      </c>
    </row>
    <row r="8" spans="1:4" x14ac:dyDescent="0.25">
      <c r="A8" s="297" t="s">
        <v>4448</v>
      </c>
      <c r="B8" s="298" t="s">
        <v>4248</v>
      </c>
      <c r="C8" s="299">
        <v>10000000</v>
      </c>
      <c r="D8" s="299">
        <v>10000000</v>
      </c>
    </row>
    <row r="9" spans="1:4" x14ac:dyDescent="0.25">
      <c r="A9" s="297" t="s">
        <v>4453</v>
      </c>
      <c r="B9" s="298" t="s">
        <v>4253</v>
      </c>
      <c r="C9" s="299">
        <v>230000000</v>
      </c>
      <c r="D9" s="299">
        <v>244000000</v>
      </c>
    </row>
    <row r="10" spans="1:4" x14ac:dyDescent="0.25">
      <c r="A10" s="297" t="s">
        <v>4454</v>
      </c>
      <c r="B10" s="298" t="s">
        <v>4254</v>
      </c>
      <c r="C10" s="299">
        <v>560000000</v>
      </c>
      <c r="D10" s="299">
        <v>754000000</v>
      </c>
    </row>
    <row r="11" spans="1:4" x14ac:dyDescent="0.25">
      <c r="A11" s="297" t="s">
        <v>4455</v>
      </c>
      <c r="B11" s="298" t="s">
        <v>4255</v>
      </c>
      <c r="C11" s="299">
        <v>23000000</v>
      </c>
      <c r="D11" s="299">
        <v>25000000</v>
      </c>
    </row>
    <row r="12" spans="1:4" x14ac:dyDescent="0.25">
      <c r="A12" s="297" t="s">
        <v>4456</v>
      </c>
      <c r="B12" s="298" t="s">
        <v>4257</v>
      </c>
      <c r="C12" s="299">
        <v>15000000</v>
      </c>
      <c r="D12" s="299">
        <v>15000000</v>
      </c>
    </row>
    <row r="13" spans="1:4" x14ac:dyDescent="0.25">
      <c r="A13" s="297" t="s">
        <v>4457</v>
      </c>
      <c r="B13" s="298" t="s">
        <v>4258</v>
      </c>
      <c r="C13" s="299">
        <v>33000000</v>
      </c>
      <c r="D13" s="299">
        <v>35000000</v>
      </c>
    </row>
    <row r="14" spans="1:4" x14ac:dyDescent="0.25">
      <c r="A14" s="297" t="s">
        <v>4460</v>
      </c>
      <c r="B14" s="298" t="s">
        <v>4262</v>
      </c>
      <c r="C14" s="299">
        <v>7000000</v>
      </c>
      <c r="D14" s="299">
        <v>10000000</v>
      </c>
    </row>
    <row r="15" spans="1:4" x14ac:dyDescent="0.25">
      <c r="A15" s="297" t="s">
        <v>4462</v>
      </c>
      <c r="B15" s="298" t="s">
        <v>4264</v>
      </c>
      <c r="C15" s="299">
        <v>86500000</v>
      </c>
      <c r="D15" s="299">
        <v>94000000</v>
      </c>
    </row>
    <row r="16" spans="1:4" x14ac:dyDescent="0.25">
      <c r="A16" s="297" t="s">
        <v>4463</v>
      </c>
      <c r="B16" s="298" t="s">
        <v>4265</v>
      </c>
      <c r="C16" s="299">
        <v>30200000</v>
      </c>
      <c r="D16" s="299">
        <v>39180000</v>
      </c>
    </row>
    <row r="17" spans="1:4" x14ac:dyDescent="0.25">
      <c r="A17" s="297" t="s">
        <v>4464</v>
      </c>
      <c r="B17" s="298" t="s">
        <v>4266</v>
      </c>
      <c r="C17" s="299">
        <v>9000000</v>
      </c>
      <c r="D17" s="299">
        <v>40100000</v>
      </c>
    </row>
    <row r="18" spans="1:4" x14ac:dyDescent="0.25">
      <c r="A18" s="297" t="s">
        <v>4465</v>
      </c>
      <c r="B18" s="298" t="s">
        <v>4267</v>
      </c>
      <c r="C18" s="299">
        <v>12500000</v>
      </c>
      <c r="D18" s="299">
        <v>10000000</v>
      </c>
    </row>
    <row r="19" spans="1:4" x14ac:dyDescent="0.25">
      <c r="A19" s="297" t="s">
        <v>4607</v>
      </c>
      <c r="B19" s="298" t="s">
        <v>4398</v>
      </c>
      <c r="C19" s="299">
        <v>20000000</v>
      </c>
      <c r="D19" s="299">
        <v>20000000</v>
      </c>
    </row>
    <row r="20" spans="1:4" x14ac:dyDescent="0.25">
      <c r="A20" s="297" t="s">
        <v>4468</v>
      </c>
      <c r="B20" s="298" t="s">
        <v>4271</v>
      </c>
      <c r="C20" s="299">
        <v>19000000</v>
      </c>
      <c r="D20" s="299">
        <v>17100000</v>
      </c>
    </row>
    <row r="21" spans="1:4" x14ac:dyDescent="0.25">
      <c r="A21" s="297" t="s">
        <v>4469</v>
      </c>
      <c r="B21" s="298" t="s">
        <v>4272</v>
      </c>
      <c r="C21" s="299">
        <v>1414500000</v>
      </c>
      <c r="D21" s="299">
        <v>1955500000</v>
      </c>
    </row>
    <row r="22" spans="1:4" x14ac:dyDescent="0.25">
      <c r="A22" s="297" t="s">
        <v>4470</v>
      </c>
      <c r="B22" s="298" t="s">
        <v>4273</v>
      </c>
      <c r="C22" s="299">
        <v>18000000</v>
      </c>
      <c r="D22" s="299">
        <v>18000000</v>
      </c>
    </row>
    <row r="23" spans="1:4" x14ac:dyDescent="0.25">
      <c r="A23" s="297" t="s">
        <v>4474</v>
      </c>
      <c r="B23" s="298" t="s">
        <v>4277</v>
      </c>
      <c r="C23" s="299">
        <v>1000000000</v>
      </c>
      <c r="D23" s="299">
        <v>530000000</v>
      </c>
    </row>
    <row r="24" spans="1:4" x14ac:dyDescent="0.25">
      <c r="A24" s="297" t="s">
        <v>4478</v>
      </c>
      <c r="B24" s="298" t="s">
        <v>4281</v>
      </c>
      <c r="C24" s="299">
        <v>9150000</v>
      </c>
      <c r="D24" s="299">
        <v>10000000</v>
      </c>
    </row>
    <row r="25" spans="1:4" x14ac:dyDescent="0.25">
      <c r="A25" s="297" t="s">
        <v>4482</v>
      </c>
      <c r="B25" s="298" t="s">
        <v>4285</v>
      </c>
      <c r="C25" s="299">
        <v>18000000</v>
      </c>
      <c r="D25" s="299">
        <v>20000000</v>
      </c>
    </row>
    <row r="26" spans="1:4" x14ac:dyDescent="0.25">
      <c r="A26" s="297" t="s">
        <v>4483</v>
      </c>
      <c r="B26" s="298" t="s">
        <v>4286</v>
      </c>
      <c r="C26" s="299">
        <v>102500000</v>
      </c>
      <c r="D26" s="299">
        <v>105250000</v>
      </c>
    </row>
    <row r="27" spans="1:4" x14ac:dyDescent="0.25">
      <c r="A27" s="297" t="s">
        <v>4485</v>
      </c>
      <c r="B27" s="298" t="s">
        <v>4288</v>
      </c>
      <c r="C27" s="299">
        <v>60000000</v>
      </c>
      <c r="D27" s="299">
        <v>60000000</v>
      </c>
    </row>
    <row r="28" spans="1:4" x14ac:dyDescent="0.25">
      <c r="A28" s="297" t="s">
        <v>4489</v>
      </c>
      <c r="B28" s="298" t="s">
        <v>4292</v>
      </c>
      <c r="C28" s="299">
        <v>11428300</v>
      </c>
      <c r="D28" s="299">
        <v>18000000</v>
      </c>
    </row>
    <row r="29" spans="1:4" x14ac:dyDescent="0.25">
      <c r="A29" s="297" t="s">
        <v>4490</v>
      </c>
      <c r="B29" s="298" t="s">
        <v>4293</v>
      </c>
      <c r="C29" s="299">
        <v>8000000</v>
      </c>
      <c r="D29" s="299">
        <v>7200000</v>
      </c>
    </row>
    <row r="30" spans="1:4" x14ac:dyDescent="0.25">
      <c r="A30" s="297" t="s">
        <v>5851</v>
      </c>
      <c r="B30" s="298" t="s">
        <v>4376</v>
      </c>
      <c r="C30" s="299">
        <v>16500000</v>
      </c>
      <c r="D30" s="299">
        <v>18850000</v>
      </c>
    </row>
    <row r="31" spans="1:4" x14ac:dyDescent="0.25">
      <c r="A31" s="342" t="s">
        <v>4176</v>
      </c>
      <c r="B31" s="343" t="s">
        <v>5892</v>
      </c>
      <c r="C31" s="344"/>
      <c r="D31" s="344"/>
    </row>
    <row r="32" spans="1:4" x14ac:dyDescent="0.25">
      <c r="A32" s="297" t="s">
        <v>4578</v>
      </c>
      <c r="B32" s="298" t="s">
        <v>4383</v>
      </c>
      <c r="C32" s="299">
        <v>15000000</v>
      </c>
      <c r="D32" s="299">
        <v>15000000</v>
      </c>
    </row>
    <row r="33" spans="1:4" x14ac:dyDescent="0.25">
      <c r="A33" s="297" t="s">
        <v>4494</v>
      </c>
      <c r="B33" s="298" t="s">
        <v>4297</v>
      </c>
      <c r="C33" s="299">
        <v>5000000</v>
      </c>
      <c r="D33" s="299">
        <v>4500000</v>
      </c>
    </row>
    <row r="34" spans="1:4" x14ac:dyDescent="0.25">
      <c r="A34" s="297" t="s">
        <v>4500</v>
      </c>
      <c r="B34" s="298" t="s">
        <v>4303</v>
      </c>
      <c r="C34" s="299">
        <v>3857000000</v>
      </c>
      <c r="D34" s="299">
        <v>3523000000</v>
      </c>
    </row>
    <row r="35" spans="1:4" x14ac:dyDescent="0.25">
      <c r="A35" s="297" t="s">
        <v>4502</v>
      </c>
      <c r="B35" s="298" t="s">
        <v>4305</v>
      </c>
      <c r="C35" s="300">
        <v>0</v>
      </c>
      <c r="D35" s="299">
        <v>20000000</v>
      </c>
    </row>
    <row r="36" spans="1:4" x14ac:dyDescent="0.25">
      <c r="A36" s="297" t="s">
        <v>4503</v>
      </c>
      <c r="B36" s="298" t="s">
        <v>4306</v>
      </c>
      <c r="C36" s="299">
        <v>128780000</v>
      </c>
      <c r="D36" s="299">
        <v>125000000</v>
      </c>
    </row>
    <row r="37" spans="1:4" x14ac:dyDescent="0.25">
      <c r="A37" s="297" t="s">
        <v>5849</v>
      </c>
      <c r="B37" s="298" t="s">
        <v>4289</v>
      </c>
      <c r="C37" s="299">
        <v>22000000</v>
      </c>
      <c r="D37" s="299">
        <v>27000000</v>
      </c>
    </row>
    <row r="38" spans="1:4" x14ac:dyDescent="0.25">
      <c r="A38" s="297" t="s">
        <v>5850</v>
      </c>
      <c r="B38" s="298" t="s">
        <v>4291</v>
      </c>
      <c r="C38" s="299">
        <v>9000000</v>
      </c>
      <c r="D38" s="299">
        <v>8000000</v>
      </c>
    </row>
    <row r="39" spans="1:4" x14ac:dyDescent="0.25">
      <c r="A39" s="297" t="s">
        <v>4505</v>
      </c>
      <c r="B39" s="298" t="s">
        <v>4308</v>
      </c>
      <c r="C39" s="299">
        <v>14500000</v>
      </c>
      <c r="D39" s="299">
        <v>15000000</v>
      </c>
    </row>
    <row r="40" spans="1:4" x14ac:dyDescent="0.25">
      <c r="A40" s="297" t="s">
        <v>4506</v>
      </c>
      <c r="B40" s="298" t="s">
        <v>4309</v>
      </c>
      <c r="C40" s="299">
        <v>1500000</v>
      </c>
      <c r="D40" s="299">
        <v>1500000</v>
      </c>
    </row>
    <row r="41" spans="1:4" x14ac:dyDescent="0.25">
      <c r="A41" s="297" t="s">
        <v>4587</v>
      </c>
      <c r="B41" s="298" t="s">
        <v>4389</v>
      </c>
      <c r="C41" s="299">
        <v>183000000</v>
      </c>
      <c r="D41" s="299">
        <v>160700000</v>
      </c>
    </row>
    <row r="42" spans="1:4" x14ac:dyDescent="0.25">
      <c r="A42" s="297" t="s">
        <v>4510</v>
      </c>
      <c r="B42" s="298" t="s">
        <v>4313</v>
      </c>
      <c r="C42" s="299">
        <v>350000000</v>
      </c>
      <c r="D42" s="299">
        <v>375000000</v>
      </c>
    </row>
    <row r="43" spans="1:4" x14ac:dyDescent="0.25">
      <c r="A43" s="297" t="s">
        <v>4574</v>
      </c>
      <c r="B43" s="298" t="s">
        <v>4379</v>
      </c>
      <c r="C43" s="299">
        <v>58000000</v>
      </c>
      <c r="D43" s="299">
        <v>67000000</v>
      </c>
    </row>
    <row r="44" spans="1:4" x14ac:dyDescent="0.25">
      <c r="A44" s="297" t="s">
        <v>4513</v>
      </c>
      <c r="B44" s="298" t="s">
        <v>4316</v>
      </c>
      <c r="C44" s="299">
        <v>40500000</v>
      </c>
      <c r="D44" s="299">
        <v>45000000</v>
      </c>
    </row>
    <row r="45" spans="1:4" x14ac:dyDescent="0.25">
      <c r="A45" s="297" t="s">
        <v>4514</v>
      </c>
      <c r="B45" s="298" t="s">
        <v>4317</v>
      </c>
      <c r="C45" s="299">
        <v>505291541</v>
      </c>
      <c r="D45" s="299">
        <v>558000000</v>
      </c>
    </row>
    <row r="46" spans="1:4" x14ac:dyDescent="0.25">
      <c r="A46" s="297" t="s">
        <v>4517</v>
      </c>
      <c r="B46" s="298" t="s">
        <v>4320</v>
      </c>
      <c r="C46" s="299">
        <v>42000000</v>
      </c>
      <c r="D46" s="299">
        <v>30800000</v>
      </c>
    </row>
    <row r="47" spans="1:4" x14ac:dyDescent="0.25">
      <c r="A47" s="297" t="s">
        <v>4605</v>
      </c>
      <c r="B47" s="298" t="s">
        <v>4397</v>
      </c>
      <c r="C47" s="299">
        <v>15000000</v>
      </c>
      <c r="D47" s="299">
        <v>2000000</v>
      </c>
    </row>
    <row r="48" spans="1:4" x14ac:dyDescent="0.25">
      <c r="A48" s="297" t="s">
        <v>4520</v>
      </c>
      <c r="B48" s="298" t="s">
        <v>4323</v>
      </c>
      <c r="C48" s="299">
        <v>8000000</v>
      </c>
      <c r="D48" s="299">
        <v>8200000</v>
      </c>
    </row>
    <row r="49" spans="1:4" x14ac:dyDescent="0.25">
      <c r="A49" s="297" t="s">
        <v>4523</v>
      </c>
      <c r="B49" s="298" t="s">
        <v>4326</v>
      </c>
      <c r="C49" s="299">
        <v>5000000</v>
      </c>
      <c r="D49" s="299">
        <v>5000000</v>
      </c>
    </row>
    <row r="50" spans="1:4" x14ac:dyDescent="0.25">
      <c r="A50" s="297" t="s">
        <v>4581</v>
      </c>
      <c r="B50" s="298" t="s">
        <v>4386</v>
      </c>
      <c r="C50" s="299">
        <v>10000000</v>
      </c>
      <c r="D50" s="299">
        <v>9000000</v>
      </c>
    </row>
    <row r="51" spans="1:4" x14ac:dyDescent="0.25">
      <c r="A51" s="297" t="s">
        <v>4524</v>
      </c>
      <c r="B51" s="298" t="s">
        <v>4327</v>
      </c>
      <c r="C51" s="299">
        <v>5000000</v>
      </c>
      <c r="D51" s="299">
        <v>5000000</v>
      </c>
    </row>
    <row r="52" spans="1:4" x14ac:dyDescent="0.25">
      <c r="A52" s="342" t="s">
        <v>4179</v>
      </c>
      <c r="B52" s="343" t="s">
        <v>5893</v>
      </c>
      <c r="C52" s="344"/>
      <c r="D52" s="344"/>
    </row>
    <row r="53" spans="1:4" x14ac:dyDescent="0.25">
      <c r="A53" s="297" t="s">
        <v>4525</v>
      </c>
      <c r="B53" s="298" t="s">
        <v>4328</v>
      </c>
      <c r="C53" s="299">
        <v>193220000</v>
      </c>
      <c r="D53" s="299">
        <v>193000000</v>
      </c>
    </row>
    <row r="54" spans="1:4" x14ac:dyDescent="0.25">
      <c r="A54" s="297" t="s">
        <v>4526</v>
      </c>
      <c r="B54" s="298" t="s">
        <v>4329</v>
      </c>
      <c r="C54" s="299">
        <v>10000000</v>
      </c>
      <c r="D54" s="299">
        <v>10000000</v>
      </c>
    </row>
    <row r="55" spans="1:4" x14ac:dyDescent="0.25">
      <c r="A55" s="297" t="s">
        <v>4442</v>
      </c>
      <c r="B55" s="298" t="s">
        <v>4242</v>
      </c>
      <c r="C55" s="299">
        <v>43600000</v>
      </c>
      <c r="D55" s="299">
        <v>40240000</v>
      </c>
    </row>
    <row r="56" spans="1:4" x14ac:dyDescent="0.25">
      <c r="A56" s="297" t="s">
        <v>4535</v>
      </c>
      <c r="B56" s="298" t="s">
        <v>4338</v>
      </c>
      <c r="C56" s="299">
        <v>48500000</v>
      </c>
      <c r="D56" s="299">
        <v>60000000</v>
      </c>
    </row>
    <row r="57" spans="1:4" x14ac:dyDescent="0.25">
      <c r="A57" s="342" t="s">
        <v>3647</v>
      </c>
      <c r="B57" s="343" t="s">
        <v>5894</v>
      </c>
      <c r="C57" s="344"/>
      <c r="D57" s="344"/>
    </row>
    <row r="58" spans="1:4" x14ac:dyDescent="0.25">
      <c r="A58" s="342" t="s">
        <v>3462</v>
      </c>
      <c r="B58" s="343" t="s">
        <v>5895</v>
      </c>
      <c r="C58" s="344"/>
      <c r="D58" s="344"/>
    </row>
    <row r="59" spans="1:4" x14ac:dyDescent="0.25">
      <c r="A59" s="297" t="s">
        <v>4538</v>
      </c>
      <c r="B59" s="298" t="s">
        <v>4341</v>
      </c>
      <c r="C59" s="299">
        <v>49700000</v>
      </c>
      <c r="D59" s="299">
        <v>49700000</v>
      </c>
    </row>
    <row r="60" spans="1:4" x14ac:dyDescent="0.25">
      <c r="A60" s="297" t="s">
        <v>4662</v>
      </c>
      <c r="B60" s="298" t="s">
        <v>4646</v>
      </c>
      <c r="C60" s="299">
        <v>145319466</v>
      </c>
      <c r="D60" s="299">
        <v>139700000</v>
      </c>
    </row>
    <row r="61" spans="1:4" x14ac:dyDescent="0.25">
      <c r="A61" s="297" t="s">
        <v>4540</v>
      </c>
      <c r="B61" s="298" t="s">
        <v>4343</v>
      </c>
      <c r="C61" s="299">
        <v>285500000</v>
      </c>
      <c r="D61" s="299">
        <v>290000000</v>
      </c>
    </row>
    <row r="62" spans="1:4" x14ac:dyDescent="0.25">
      <c r="A62" s="297" t="s">
        <v>4541</v>
      </c>
      <c r="B62" s="298" t="s">
        <v>4344</v>
      </c>
      <c r="C62" s="299">
        <v>26000000</v>
      </c>
      <c r="D62" s="299">
        <v>31000000</v>
      </c>
    </row>
    <row r="63" spans="1:4" x14ac:dyDescent="0.25">
      <c r="A63" s="297" t="s">
        <v>4544</v>
      </c>
      <c r="B63" s="298" t="s">
        <v>4347</v>
      </c>
      <c r="C63" s="299">
        <v>330000000</v>
      </c>
      <c r="D63" s="299">
        <v>350000000</v>
      </c>
    </row>
    <row r="64" spans="1:4" x14ac:dyDescent="0.25">
      <c r="A64" s="297" t="s">
        <v>4543</v>
      </c>
      <c r="B64" s="298" t="s">
        <v>4346</v>
      </c>
      <c r="C64" s="299">
        <v>5000000</v>
      </c>
      <c r="D64" s="299">
        <v>4500000</v>
      </c>
    </row>
    <row r="65" spans="1:4" x14ac:dyDescent="0.25">
      <c r="A65" s="297" t="s">
        <v>4545</v>
      </c>
      <c r="B65" s="298" t="s">
        <v>4348</v>
      </c>
      <c r="C65" s="299">
        <v>56000000</v>
      </c>
      <c r="D65" s="299">
        <v>30000000</v>
      </c>
    </row>
    <row r="66" spans="1:4" x14ac:dyDescent="0.25">
      <c r="A66" s="297" t="s">
        <v>4548</v>
      </c>
      <c r="B66" s="298" t="s">
        <v>4351</v>
      </c>
      <c r="C66" s="299">
        <v>2000000</v>
      </c>
      <c r="D66" s="299">
        <v>2000000</v>
      </c>
    </row>
    <row r="67" spans="1:4" x14ac:dyDescent="0.25">
      <c r="A67" s="297" t="s">
        <v>4549</v>
      </c>
      <c r="B67" s="298" t="s">
        <v>4352</v>
      </c>
      <c r="C67" s="299">
        <v>36500000</v>
      </c>
      <c r="D67" s="299">
        <v>32850000</v>
      </c>
    </row>
    <row r="68" spans="1:4" x14ac:dyDescent="0.25">
      <c r="A68" s="297" t="s">
        <v>4585</v>
      </c>
      <c r="B68" s="298" t="s">
        <v>4388</v>
      </c>
      <c r="C68" s="299">
        <v>76050000</v>
      </c>
      <c r="D68" s="299">
        <v>70445000</v>
      </c>
    </row>
    <row r="69" spans="1:4" x14ac:dyDescent="0.25">
      <c r="A69" s="297" t="s">
        <v>4559</v>
      </c>
      <c r="B69" s="298" t="s">
        <v>4362</v>
      </c>
      <c r="C69" s="299">
        <v>4500000</v>
      </c>
      <c r="D69" s="299">
        <v>4050000</v>
      </c>
    </row>
    <row r="70" spans="1:4" x14ac:dyDescent="0.25">
      <c r="A70" s="297" t="s">
        <v>4560</v>
      </c>
      <c r="B70" s="298" t="s">
        <v>4363</v>
      </c>
      <c r="C70" s="299">
        <v>142600000</v>
      </c>
      <c r="D70" s="299">
        <v>130340000</v>
      </c>
    </row>
    <row r="71" spans="1:4" x14ac:dyDescent="0.25">
      <c r="A71" s="297" t="s">
        <v>4562</v>
      </c>
      <c r="B71" s="298" t="s">
        <v>4365</v>
      </c>
      <c r="C71" s="299">
        <v>30000000</v>
      </c>
      <c r="D71" s="299">
        <v>27000000</v>
      </c>
    </row>
    <row r="72" spans="1:4" x14ac:dyDescent="0.25">
      <c r="A72" s="297" t="s">
        <v>4565</v>
      </c>
      <c r="B72" s="298" t="s">
        <v>4368</v>
      </c>
      <c r="C72" s="299">
        <v>30000000</v>
      </c>
      <c r="D72" s="299">
        <v>25000000</v>
      </c>
    </row>
    <row r="73" spans="1:4" x14ac:dyDescent="0.25">
      <c r="A73" s="297" t="s">
        <v>4577</v>
      </c>
      <c r="B73" s="298" t="s">
        <v>4382</v>
      </c>
      <c r="C73" s="299">
        <v>37500000</v>
      </c>
      <c r="D73" s="299">
        <v>40000000</v>
      </c>
    </row>
    <row r="74" spans="1:4" x14ac:dyDescent="0.25">
      <c r="A74" s="297" t="s">
        <v>4567</v>
      </c>
      <c r="B74" s="298" t="s">
        <v>4370</v>
      </c>
      <c r="C74" s="299">
        <v>37000000</v>
      </c>
      <c r="D74" s="299">
        <v>30000000</v>
      </c>
    </row>
    <row r="75" spans="1:4" x14ac:dyDescent="0.25">
      <c r="A75" s="297" t="s">
        <v>4570</v>
      </c>
      <c r="B75" s="298" t="s">
        <v>4373</v>
      </c>
      <c r="C75" s="299">
        <v>130500000</v>
      </c>
      <c r="D75" s="299">
        <v>132500000</v>
      </c>
    </row>
    <row r="76" spans="1:4" x14ac:dyDescent="0.25">
      <c r="A76" s="297" t="s">
        <v>4583</v>
      </c>
      <c r="B76" s="298" t="s">
        <v>4387</v>
      </c>
      <c r="C76" s="299">
        <v>3000000</v>
      </c>
      <c r="D76" s="299">
        <v>5000000</v>
      </c>
    </row>
    <row r="77" spans="1:4" x14ac:dyDescent="0.25">
      <c r="A77" s="297" t="s">
        <v>4573</v>
      </c>
      <c r="B77" s="298" t="s">
        <v>4378</v>
      </c>
      <c r="C77" s="299">
        <v>8000000</v>
      </c>
      <c r="D77" s="299">
        <v>7200000</v>
      </c>
    </row>
    <row r="78" spans="1:4" x14ac:dyDescent="0.25">
      <c r="A78" s="345" t="s">
        <v>294</v>
      </c>
      <c r="B78" s="345"/>
      <c r="C78" s="346">
        <f>SUM(C6:C77)</f>
        <v>12205839307</v>
      </c>
      <c r="D78" s="346">
        <f>SUM(D6:D77)</f>
        <v>12095855000</v>
      </c>
    </row>
    <row r="79" spans="1:4" x14ac:dyDescent="0.25">
      <c r="C79" s="224">
        <v>12205839307</v>
      </c>
      <c r="D79" s="224">
        <v>12095855000</v>
      </c>
    </row>
  </sheetData>
  <mergeCells count="3">
    <mergeCell ref="A1:D1"/>
    <mergeCell ref="C3:D3"/>
    <mergeCell ref="A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25"/>
  <sheetViews>
    <sheetView topLeftCell="A31" workbookViewId="0">
      <selection activeCell="D38" sqref="D38"/>
    </sheetView>
  </sheetViews>
  <sheetFormatPr defaultRowHeight="15" x14ac:dyDescent="0.25"/>
  <cols>
    <col min="1" max="1" width="8.85546875" style="53"/>
    <col min="2" max="2" width="62.28515625" customWidth="1"/>
    <col min="3" max="3" width="12.42578125" bestFit="1" customWidth="1"/>
    <col min="4" max="4" width="12.7109375" bestFit="1" customWidth="1"/>
  </cols>
  <sheetData>
    <row r="1" spans="1:4" x14ac:dyDescent="0.25">
      <c r="A1" s="647" t="s">
        <v>0</v>
      </c>
      <c r="B1" s="647"/>
      <c r="C1" s="647"/>
      <c r="D1" s="647"/>
    </row>
    <row r="2" spans="1:4" x14ac:dyDescent="0.25">
      <c r="A2" s="647" t="s">
        <v>6379</v>
      </c>
      <c r="B2" s="647"/>
      <c r="C2" s="647"/>
      <c r="D2" s="647"/>
    </row>
    <row r="3" spans="1:4" ht="16.899999999999999" customHeight="1" x14ac:dyDescent="0.25">
      <c r="A3" s="340" t="s">
        <v>4633</v>
      </c>
      <c r="B3" s="341" t="s">
        <v>4634</v>
      </c>
      <c r="C3" s="652" t="s">
        <v>4635</v>
      </c>
      <c r="D3" s="653"/>
    </row>
    <row r="4" spans="1:4" x14ac:dyDescent="0.25">
      <c r="A4" s="340"/>
      <c r="B4" s="341"/>
      <c r="C4" s="341" t="s">
        <v>6370</v>
      </c>
      <c r="D4" s="341" t="s">
        <v>4637</v>
      </c>
    </row>
    <row r="5" spans="1:4" x14ac:dyDescent="0.25">
      <c r="A5" s="342" t="s">
        <v>2875</v>
      </c>
      <c r="B5" s="343" t="s">
        <v>5890</v>
      </c>
      <c r="C5" s="344"/>
      <c r="D5" s="344"/>
    </row>
    <row r="6" spans="1:4" x14ac:dyDescent="0.25">
      <c r="A6" s="297" t="s">
        <v>4451</v>
      </c>
      <c r="B6" s="298" t="s">
        <v>4251</v>
      </c>
      <c r="C6" s="299">
        <v>197000000</v>
      </c>
      <c r="D6" s="299">
        <v>120000000</v>
      </c>
    </row>
    <row r="7" spans="1:4" x14ac:dyDescent="0.25">
      <c r="A7" s="297" t="s">
        <v>4447</v>
      </c>
      <c r="B7" s="298" t="s">
        <v>4247</v>
      </c>
      <c r="C7" s="299">
        <v>25000000</v>
      </c>
      <c r="D7" s="299">
        <v>30000000</v>
      </c>
    </row>
    <row r="8" spans="1:4" x14ac:dyDescent="0.25">
      <c r="A8" s="297" t="s">
        <v>4448</v>
      </c>
      <c r="B8" s="298" t="s">
        <v>4248</v>
      </c>
      <c r="C8" s="299">
        <v>1625000</v>
      </c>
      <c r="D8" s="299">
        <v>1600000</v>
      </c>
    </row>
    <row r="9" spans="1:4" x14ac:dyDescent="0.25">
      <c r="A9" s="297" t="s">
        <v>5862</v>
      </c>
      <c r="B9" s="298" t="s">
        <v>5863</v>
      </c>
      <c r="C9" s="299">
        <v>250000000</v>
      </c>
      <c r="D9" s="299">
        <v>250000000</v>
      </c>
    </row>
    <row r="10" spans="1:4" x14ac:dyDescent="0.25">
      <c r="A10" s="297" t="s">
        <v>4453</v>
      </c>
      <c r="B10" s="298" t="s">
        <v>4253</v>
      </c>
      <c r="C10" s="299">
        <v>890000000</v>
      </c>
      <c r="D10" s="299">
        <v>830000000</v>
      </c>
    </row>
    <row r="11" spans="1:4" x14ac:dyDescent="0.25">
      <c r="A11" s="297" t="s">
        <v>4455</v>
      </c>
      <c r="B11" s="298" t="s">
        <v>4255</v>
      </c>
      <c r="C11" s="299">
        <v>4180000</v>
      </c>
      <c r="D11" s="299">
        <v>6000000</v>
      </c>
    </row>
    <row r="12" spans="1:4" x14ac:dyDescent="0.25">
      <c r="A12" s="297" t="s">
        <v>4456</v>
      </c>
      <c r="B12" s="298" t="s">
        <v>4257</v>
      </c>
      <c r="C12" s="299">
        <v>10000000</v>
      </c>
      <c r="D12" s="299">
        <v>16000000</v>
      </c>
    </row>
    <row r="13" spans="1:4" x14ac:dyDescent="0.25">
      <c r="A13" s="297" t="s">
        <v>4457</v>
      </c>
      <c r="B13" s="298" t="s">
        <v>4258</v>
      </c>
      <c r="C13" s="299">
        <v>5000000</v>
      </c>
      <c r="D13" s="299">
        <v>65000000</v>
      </c>
    </row>
    <row r="14" spans="1:4" x14ac:dyDescent="0.25">
      <c r="A14" s="297" t="s">
        <v>4460</v>
      </c>
      <c r="B14" s="298" t="s">
        <v>4262</v>
      </c>
      <c r="C14" s="299">
        <v>12000000</v>
      </c>
      <c r="D14" s="299">
        <v>10000000</v>
      </c>
    </row>
    <row r="15" spans="1:4" x14ac:dyDescent="0.25">
      <c r="A15" s="297" t="s">
        <v>4462</v>
      </c>
      <c r="B15" s="298" t="s">
        <v>4264</v>
      </c>
      <c r="C15" s="299">
        <v>29600000</v>
      </c>
      <c r="D15" s="299">
        <v>15000000</v>
      </c>
    </row>
    <row r="16" spans="1:4" x14ac:dyDescent="0.25">
      <c r="A16" s="297" t="s">
        <v>6079</v>
      </c>
      <c r="B16" s="298" t="s">
        <v>6076</v>
      </c>
      <c r="C16" s="300">
        <v>0</v>
      </c>
      <c r="D16" s="300">
        <v>0</v>
      </c>
    </row>
    <row r="17" spans="1:4" x14ac:dyDescent="0.25">
      <c r="A17" s="297" t="s">
        <v>4463</v>
      </c>
      <c r="B17" s="298" t="s">
        <v>4265</v>
      </c>
      <c r="C17" s="299">
        <v>10000000</v>
      </c>
      <c r="D17" s="299">
        <v>16000000</v>
      </c>
    </row>
    <row r="18" spans="1:4" x14ac:dyDescent="0.25">
      <c r="A18" s="297" t="s">
        <v>4464</v>
      </c>
      <c r="B18" s="298" t="s">
        <v>4266</v>
      </c>
      <c r="C18" s="299">
        <v>4500000</v>
      </c>
      <c r="D18" s="299">
        <v>3000000</v>
      </c>
    </row>
    <row r="19" spans="1:4" x14ac:dyDescent="0.25">
      <c r="A19" s="297" t="s">
        <v>4465</v>
      </c>
      <c r="B19" s="298" t="s">
        <v>4267</v>
      </c>
      <c r="C19" s="299">
        <v>29442000</v>
      </c>
      <c r="D19" s="299">
        <v>20000000</v>
      </c>
    </row>
    <row r="20" spans="1:4" x14ac:dyDescent="0.25">
      <c r="A20" s="297" t="s">
        <v>4607</v>
      </c>
      <c r="B20" s="298" t="s">
        <v>4398</v>
      </c>
      <c r="C20" s="299">
        <v>2200000</v>
      </c>
      <c r="D20" s="299">
        <v>2000000</v>
      </c>
    </row>
    <row r="21" spans="1:4" x14ac:dyDescent="0.25">
      <c r="A21" s="297" t="s">
        <v>4468</v>
      </c>
      <c r="B21" s="298" t="s">
        <v>4271</v>
      </c>
      <c r="C21" s="299">
        <v>889000000</v>
      </c>
      <c r="D21" s="299">
        <v>1468800000</v>
      </c>
    </row>
    <row r="22" spans="1:4" x14ac:dyDescent="0.25">
      <c r="A22" s="297" t="s">
        <v>4469</v>
      </c>
      <c r="B22" s="298" t="s">
        <v>4272</v>
      </c>
      <c r="C22" s="299">
        <v>1532000000</v>
      </c>
      <c r="D22" s="299">
        <v>850000000</v>
      </c>
    </row>
    <row r="23" spans="1:4" x14ac:dyDescent="0.25">
      <c r="A23" s="297" t="s">
        <v>4470</v>
      </c>
      <c r="B23" s="298" t="s">
        <v>4273</v>
      </c>
      <c r="C23" s="299">
        <v>12500000</v>
      </c>
      <c r="D23" s="299">
        <v>12300000</v>
      </c>
    </row>
    <row r="24" spans="1:4" x14ac:dyDescent="0.25">
      <c r="A24" s="297" t="s">
        <v>4474</v>
      </c>
      <c r="B24" s="298" t="s">
        <v>4277</v>
      </c>
      <c r="C24" s="299">
        <v>86540000</v>
      </c>
      <c r="D24" s="299">
        <v>124000000</v>
      </c>
    </row>
    <row r="25" spans="1:4" ht="18" x14ac:dyDescent="0.25">
      <c r="A25" s="297" t="s">
        <v>4654</v>
      </c>
      <c r="B25" s="298" t="s">
        <v>4638</v>
      </c>
      <c r="C25" s="299">
        <v>184000000</v>
      </c>
      <c r="D25" s="299">
        <v>183000000</v>
      </c>
    </row>
    <row r="26" spans="1:4" ht="18" x14ac:dyDescent="0.25">
      <c r="A26" s="297" t="s">
        <v>4475</v>
      </c>
      <c r="B26" s="298" t="s">
        <v>4278</v>
      </c>
      <c r="C26" s="299">
        <v>62000000</v>
      </c>
      <c r="D26" s="299">
        <v>80000000</v>
      </c>
    </row>
    <row r="27" spans="1:4" ht="18" x14ac:dyDescent="0.25">
      <c r="A27" s="297" t="s">
        <v>4655</v>
      </c>
      <c r="B27" s="298" t="s">
        <v>4639</v>
      </c>
      <c r="C27" s="299">
        <v>15000000</v>
      </c>
      <c r="D27" s="299">
        <v>20000000</v>
      </c>
    </row>
    <row r="28" spans="1:4" ht="18" x14ac:dyDescent="0.25">
      <c r="A28" s="297" t="s">
        <v>4478</v>
      </c>
      <c r="B28" s="298" t="s">
        <v>4281</v>
      </c>
      <c r="C28" s="299">
        <v>10000000</v>
      </c>
      <c r="D28" s="299">
        <v>50000000</v>
      </c>
    </row>
    <row r="29" spans="1:4" ht="18" x14ac:dyDescent="0.25">
      <c r="A29" s="297" t="s">
        <v>4615</v>
      </c>
      <c r="B29" s="298" t="s">
        <v>4402</v>
      </c>
      <c r="C29" s="299">
        <v>60000000</v>
      </c>
      <c r="D29" s="299">
        <v>350000000</v>
      </c>
    </row>
    <row r="30" spans="1:4" x14ac:dyDescent="0.25">
      <c r="A30" s="297" t="s">
        <v>4480</v>
      </c>
      <c r="B30" s="298" t="s">
        <v>4283</v>
      </c>
      <c r="C30" s="299">
        <v>9000000</v>
      </c>
      <c r="D30" s="299">
        <v>9000000</v>
      </c>
    </row>
    <row r="31" spans="1:4" ht="18" x14ac:dyDescent="0.25">
      <c r="A31" s="297" t="s">
        <v>4482</v>
      </c>
      <c r="B31" s="298" t="s">
        <v>4285</v>
      </c>
      <c r="C31" s="299">
        <v>8500000</v>
      </c>
      <c r="D31" s="299">
        <v>40000000</v>
      </c>
    </row>
    <row r="32" spans="1:4" ht="18" x14ac:dyDescent="0.25">
      <c r="A32" s="297" t="s">
        <v>4483</v>
      </c>
      <c r="B32" s="298" t="s">
        <v>4286</v>
      </c>
      <c r="C32" s="299">
        <v>8388000</v>
      </c>
      <c r="D32" s="299">
        <v>8000000</v>
      </c>
    </row>
    <row r="33" spans="1:4" ht="18" x14ac:dyDescent="0.25">
      <c r="A33" s="297" t="s">
        <v>4485</v>
      </c>
      <c r="B33" s="298" t="s">
        <v>4288</v>
      </c>
      <c r="C33" s="299">
        <v>2000000</v>
      </c>
      <c r="D33" s="299">
        <v>5000000</v>
      </c>
    </row>
    <row r="34" spans="1:4" x14ac:dyDescent="0.25">
      <c r="A34" s="297" t="s">
        <v>4489</v>
      </c>
      <c r="B34" s="298" t="s">
        <v>4292</v>
      </c>
      <c r="C34" s="299">
        <v>18000000</v>
      </c>
      <c r="D34" s="299">
        <v>20000000</v>
      </c>
    </row>
    <row r="35" spans="1:4" x14ac:dyDescent="0.25">
      <c r="A35" s="297" t="s">
        <v>4490</v>
      </c>
      <c r="B35" s="298" t="s">
        <v>4293</v>
      </c>
      <c r="C35" s="299">
        <v>1057100000</v>
      </c>
      <c r="D35" s="299">
        <v>20000000</v>
      </c>
    </row>
    <row r="36" spans="1:4" x14ac:dyDescent="0.25">
      <c r="A36" s="297" t="s">
        <v>5851</v>
      </c>
      <c r="B36" s="298" t="s">
        <v>4376</v>
      </c>
      <c r="C36" s="299">
        <v>10000000</v>
      </c>
      <c r="D36" s="299">
        <v>6000000</v>
      </c>
    </row>
    <row r="37" spans="1:4" ht="18" x14ac:dyDescent="0.25">
      <c r="A37" s="297" t="s">
        <v>5852</v>
      </c>
      <c r="B37" s="298" t="s">
        <v>4377</v>
      </c>
      <c r="C37" s="299">
        <v>5000000</v>
      </c>
      <c r="D37" s="299">
        <v>5000000</v>
      </c>
    </row>
    <row r="38" spans="1:4" x14ac:dyDescent="0.25">
      <c r="A38" s="342" t="s">
        <v>4176</v>
      </c>
      <c r="B38" s="343" t="s">
        <v>5892</v>
      </c>
      <c r="C38" s="344"/>
      <c r="D38" s="362"/>
    </row>
    <row r="39" spans="1:4" x14ac:dyDescent="0.25">
      <c r="A39" s="297" t="s">
        <v>4578</v>
      </c>
      <c r="B39" s="298" t="s">
        <v>4383</v>
      </c>
      <c r="C39" s="299">
        <v>1847714285.72</v>
      </c>
      <c r="D39" s="299">
        <v>2594700000</v>
      </c>
    </row>
    <row r="40" spans="1:4" x14ac:dyDescent="0.25">
      <c r="A40" s="297" t="s">
        <v>4494</v>
      </c>
      <c r="B40" s="298" t="s">
        <v>4297</v>
      </c>
      <c r="C40" s="299">
        <v>82100000</v>
      </c>
      <c r="D40" s="299">
        <v>80000000</v>
      </c>
    </row>
    <row r="41" spans="1:4" x14ac:dyDescent="0.25">
      <c r="A41" s="297" t="s">
        <v>4496</v>
      </c>
      <c r="B41" s="298" t="s">
        <v>4299</v>
      </c>
      <c r="C41" s="299">
        <v>32000000</v>
      </c>
      <c r="D41" s="299">
        <v>25000000</v>
      </c>
    </row>
    <row r="42" spans="1:4" x14ac:dyDescent="0.25">
      <c r="A42" s="297" t="s">
        <v>4498</v>
      </c>
      <c r="B42" s="298" t="s">
        <v>4301</v>
      </c>
      <c r="C42" s="299">
        <v>9000000</v>
      </c>
      <c r="D42" s="299">
        <v>9000000</v>
      </c>
    </row>
    <row r="43" spans="1:4" x14ac:dyDescent="0.25">
      <c r="A43" s="297" t="s">
        <v>4499</v>
      </c>
      <c r="B43" s="298" t="s">
        <v>4302</v>
      </c>
      <c r="C43" s="299">
        <v>100000000</v>
      </c>
      <c r="D43" s="299">
        <v>350000000</v>
      </c>
    </row>
    <row r="44" spans="1:4" x14ac:dyDescent="0.25">
      <c r="A44" s="297" t="s">
        <v>5856</v>
      </c>
      <c r="B44" s="298" t="s">
        <v>4256</v>
      </c>
      <c r="C44" s="299">
        <v>2125000000</v>
      </c>
      <c r="D44" s="299">
        <v>1660306813</v>
      </c>
    </row>
    <row r="45" spans="1:4" ht="18" x14ac:dyDescent="0.25">
      <c r="A45" s="297" t="s">
        <v>4500</v>
      </c>
      <c r="B45" s="298" t="s">
        <v>4303</v>
      </c>
      <c r="C45" s="299">
        <v>4110700000</v>
      </c>
      <c r="D45" s="299">
        <v>1499766709.1099999</v>
      </c>
    </row>
    <row r="46" spans="1:4" ht="18" x14ac:dyDescent="0.25">
      <c r="A46" s="297" t="s">
        <v>4502</v>
      </c>
      <c r="B46" s="298" t="s">
        <v>4305</v>
      </c>
      <c r="C46" s="299">
        <v>4000000</v>
      </c>
      <c r="D46" s="299">
        <v>17000000</v>
      </c>
    </row>
    <row r="47" spans="1:4" ht="18" x14ac:dyDescent="0.25">
      <c r="A47" s="297" t="s">
        <v>4503</v>
      </c>
      <c r="B47" s="298" t="s">
        <v>4306</v>
      </c>
      <c r="C47" s="299">
        <v>830500000</v>
      </c>
      <c r="D47" s="299">
        <v>340000000</v>
      </c>
    </row>
    <row r="48" spans="1:4" ht="18" x14ac:dyDescent="0.25">
      <c r="A48" s="297" t="s">
        <v>5854</v>
      </c>
      <c r="B48" s="298" t="s">
        <v>4268</v>
      </c>
      <c r="C48" s="299">
        <v>6900000</v>
      </c>
      <c r="D48" s="299">
        <v>5000000</v>
      </c>
    </row>
    <row r="49" spans="1:4" x14ac:dyDescent="0.25">
      <c r="A49" s="297" t="s">
        <v>5849</v>
      </c>
      <c r="B49" s="298" t="s">
        <v>4289</v>
      </c>
      <c r="C49" s="299">
        <v>6000000</v>
      </c>
      <c r="D49" s="299">
        <v>7000000</v>
      </c>
    </row>
    <row r="50" spans="1:4" ht="18" x14ac:dyDescent="0.25">
      <c r="A50" s="297" t="s">
        <v>5850</v>
      </c>
      <c r="B50" s="298" t="s">
        <v>4291</v>
      </c>
      <c r="C50" s="299">
        <v>6000000</v>
      </c>
      <c r="D50" s="299">
        <v>5000000</v>
      </c>
    </row>
    <row r="51" spans="1:4" ht="18" x14ac:dyDescent="0.25">
      <c r="A51" s="297" t="s">
        <v>4505</v>
      </c>
      <c r="B51" s="298" t="s">
        <v>4308</v>
      </c>
      <c r="C51" s="299">
        <v>258500000</v>
      </c>
      <c r="D51" s="299">
        <v>316400000</v>
      </c>
    </row>
    <row r="52" spans="1:4" ht="18" x14ac:dyDescent="0.25">
      <c r="A52" s="297" t="s">
        <v>4506</v>
      </c>
      <c r="B52" s="298" t="s">
        <v>4309</v>
      </c>
      <c r="C52" s="299">
        <v>2000000</v>
      </c>
      <c r="D52" s="299">
        <v>2000000</v>
      </c>
    </row>
    <row r="53" spans="1:4" ht="18" x14ac:dyDescent="0.25">
      <c r="A53" s="297" t="s">
        <v>4507</v>
      </c>
      <c r="B53" s="298" t="s">
        <v>4310</v>
      </c>
      <c r="C53" s="299">
        <v>615400000</v>
      </c>
      <c r="D53" s="299">
        <v>488000000</v>
      </c>
    </row>
    <row r="54" spans="1:4" ht="18" x14ac:dyDescent="0.25">
      <c r="A54" s="297" t="s">
        <v>4623</v>
      </c>
      <c r="B54" s="298" t="s">
        <v>4406</v>
      </c>
      <c r="C54" s="300">
        <v>0</v>
      </c>
      <c r="D54" s="299">
        <v>1150000000</v>
      </c>
    </row>
    <row r="55" spans="1:4" ht="18" x14ac:dyDescent="0.25">
      <c r="A55" s="297" t="s">
        <v>6066</v>
      </c>
      <c r="B55" s="298" t="s">
        <v>4653</v>
      </c>
      <c r="C55" s="299">
        <v>515000000</v>
      </c>
      <c r="D55" s="299">
        <v>1000000000</v>
      </c>
    </row>
    <row r="56" spans="1:4" ht="18" x14ac:dyDescent="0.25">
      <c r="A56" s="297" t="s">
        <v>4508</v>
      </c>
      <c r="B56" s="298" t="s">
        <v>4311</v>
      </c>
      <c r="C56" s="299">
        <v>100000000</v>
      </c>
      <c r="D56" s="299">
        <v>85000000</v>
      </c>
    </row>
    <row r="57" spans="1:4" ht="18" x14ac:dyDescent="0.25">
      <c r="A57" s="297" t="s">
        <v>4587</v>
      </c>
      <c r="B57" s="298" t="s">
        <v>4389</v>
      </c>
      <c r="C57" s="299">
        <v>337811800</v>
      </c>
      <c r="D57" s="299">
        <v>290000000</v>
      </c>
    </row>
    <row r="58" spans="1:4" ht="18" x14ac:dyDescent="0.25">
      <c r="A58" s="297" t="s">
        <v>4510</v>
      </c>
      <c r="B58" s="298" t="s">
        <v>4313</v>
      </c>
      <c r="C58" s="299">
        <v>172500000</v>
      </c>
      <c r="D58" s="299">
        <v>160000000</v>
      </c>
    </row>
    <row r="59" spans="1:4" ht="18" x14ac:dyDescent="0.25">
      <c r="A59" s="297" t="s">
        <v>4574</v>
      </c>
      <c r="B59" s="298" t="s">
        <v>4379</v>
      </c>
      <c r="C59" s="299">
        <v>92100000</v>
      </c>
      <c r="D59" s="299">
        <v>82400000</v>
      </c>
    </row>
    <row r="60" spans="1:4" ht="18" x14ac:dyDescent="0.25">
      <c r="A60" s="297" t="s">
        <v>4511</v>
      </c>
      <c r="B60" s="298" t="s">
        <v>4314</v>
      </c>
      <c r="C60" s="299">
        <v>110000000</v>
      </c>
      <c r="D60" s="299">
        <v>80000000</v>
      </c>
    </row>
    <row r="61" spans="1:4" ht="18" x14ac:dyDescent="0.25">
      <c r="A61" s="297" t="s">
        <v>4580</v>
      </c>
      <c r="B61" s="298" t="s">
        <v>4385</v>
      </c>
      <c r="C61" s="299">
        <v>10198000000</v>
      </c>
      <c r="D61" s="299">
        <v>22081000000</v>
      </c>
    </row>
    <row r="62" spans="1:4" ht="18" x14ac:dyDescent="0.25">
      <c r="A62" s="297" t="s">
        <v>4660</v>
      </c>
      <c r="B62" s="298" t="s">
        <v>4644</v>
      </c>
      <c r="C62" s="299">
        <v>200000000</v>
      </c>
      <c r="D62" s="299">
        <v>100000000</v>
      </c>
    </row>
    <row r="63" spans="1:4" ht="18" x14ac:dyDescent="0.25">
      <c r="A63" s="297" t="s">
        <v>4512</v>
      </c>
      <c r="B63" s="298" t="s">
        <v>4315</v>
      </c>
      <c r="C63" s="299">
        <v>1260000000</v>
      </c>
      <c r="D63" s="299">
        <v>2000000000</v>
      </c>
    </row>
    <row r="64" spans="1:4" ht="18" x14ac:dyDescent="0.25">
      <c r="A64" s="297" t="s">
        <v>4513</v>
      </c>
      <c r="B64" s="298" t="s">
        <v>4316</v>
      </c>
      <c r="C64" s="299">
        <v>20000000</v>
      </c>
      <c r="D64" s="299">
        <v>40000000</v>
      </c>
    </row>
    <row r="65" spans="1:4" ht="18" x14ac:dyDescent="0.25">
      <c r="A65" s="297" t="s">
        <v>4514</v>
      </c>
      <c r="B65" s="298" t="s">
        <v>4317</v>
      </c>
      <c r="C65" s="299">
        <v>343840581.55000001</v>
      </c>
      <c r="D65" s="299">
        <v>550000000</v>
      </c>
    </row>
    <row r="66" spans="1:4" ht="18" x14ac:dyDescent="0.25">
      <c r="A66" s="297" t="s">
        <v>4593</v>
      </c>
      <c r="B66" s="298" t="s">
        <v>4392</v>
      </c>
      <c r="C66" s="299">
        <v>369206696</v>
      </c>
      <c r="D66" s="299">
        <v>80000000</v>
      </c>
    </row>
    <row r="67" spans="1:4" ht="18" x14ac:dyDescent="0.25">
      <c r="A67" s="297" t="s">
        <v>4517</v>
      </c>
      <c r="B67" s="298" t="s">
        <v>4320</v>
      </c>
      <c r="C67" s="299">
        <v>14000000</v>
      </c>
      <c r="D67" s="299">
        <v>50000000</v>
      </c>
    </row>
    <row r="68" spans="1:4" ht="18" x14ac:dyDescent="0.25">
      <c r="A68" s="297" t="s">
        <v>4449</v>
      </c>
      <c r="B68" s="298" t="s">
        <v>4249</v>
      </c>
      <c r="C68" s="299">
        <v>56000000</v>
      </c>
      <c r="D68" s="299">
        <v>70000000</v>
      </c>
    </row>
    <row r="69" spans="1:4" ht="18" x14ac:dyDescent="0.25">
      <c r="A69" s="297" t="s">
        <v>4605</v>
      </c>
      <c r="B69" s="298" t="s">
        <v>4397</v>
      </c>
      <c r="C69" s="299">
        <v>58850000</v>
      </c>
      <c r="D69" s="299">
        <v>38000000</v>
      </c>
    </row>
    <row r="70" spans="1:4" ht="18" x14ac:dyDescent="0.25">
      <c r="A70" s="297" t="s">
        <v>4518</v>
      </c>
      <c r="B70" s="298" t="s">
        <v>4321</v>
      </c>
      <c r="C70" s="299">
        <v>2338000000</v>
      </c>
      <c r="D70" s="299">
        <v>3187006988.96</v>
      </c>
    </row>
    <row r="71" spans="1:4" ht="18" x14ac:dyDescent="0.25">
      <c r="A71" s="297" t="s">
        <v>4520</v>
      </c>
      <c r="B71" s="298" t="s">
        <v>4323</v>
      </c>
      <c r="C71" s="299">
        <v>813000000</v>
      </c>
      <c r="D71" s="299">
        <v>959599496</v>
      </c>
    </row>
    <row r="72" spans="1:4" ht="18" x14ac:dyDescent="0.25">
      <c r="A72" s="297" t="s">
        <v>4521</v>
      </c>
      <c r="B72" s="298" t="s">
        <v>4324</v>
      </c>
      <c r="C72" s="299">
        <v>35000000</v>
      </c>
      <c r="D72" s="299">
        <v>45000000</v>
      </c>
    </row>
    <row r="73" spans="1:4" ht="18" x14ac:dyDescent="0.25">
      <c r="A73" s="297" t="s">
        <v>4522</v>
      </c>
      <c r="B73" s="298" t="s">
        <v>4325</v>
      </c>
      <c r="C73" s="299">
        <v>60000000</v>
      </c>
      <c r="D73" s="299">
        <v>60000000</v>
      </c>
    </row>
    <row r="74" spans="1:4" ht="18" x14ac:dyDescent="0.25">
      <c r="A74" s="297" t="s">
        <v>4523</v>
      </c>
      <c r="B74" s="298" t="s">
        <v>4326</v>
      </c>
      <c r="C74" s="299">
        <v>435000000</v>
      </c>
      <c r="D74" s="299">
        <v>6980000000</v>
      </c>
    </row>
    <row r="75" spans="1:4" x14ac:dyDescent="0.25">
      <c r="A75" s="297" t="s">
        <v>4581</v>
      </c>
      <c r="B75" s="298" t="s">
        <v>4386</v>
      </c>
      <c r="C75" s="299">
        <v>64000000</v>
      </c>
      <c r="D75" s="299">
        <v>110000000</v>
      </c>
    </row>
    <row r="76" spans="1:4" ht="18" x14ac:dyDescent="0.25">
      <c r="A76" s="297" t="s">
        <v>4524</v>
      </c>
      <c r="B76" s="298" t="s">
        <v>4327</v>
      </c>
      <c r="C76" s="299">
        <v>83000000</v>
      </c>
      <c r="D76" s="299">
        <v>80000000</v>
      </c>
    </row>
    <row r="77" spans="1:4" ht="18" x14ac:dyDescent="0.25">
      <c r="A77" s="297" t="s">
        <v>4627</v>
      </c>
      <c r="B77" s="298" t="s">
        <v>4408</v>
      </c>
      <c r="C77" s="300">
        <v>0</v>
      </c>
      <c r="D77" s="299">
        <v>100000000</v>
      </c>
    </row>
    <row r="78" spans="1:4" x14ac:dyDescent="0.25">
      <c r="A78" s="342" t="s">
        <v>4179</v>
      </c>
      <c r="B78" s="343" t="s">
        <v>5893</v>
      </c>
      <c r="C78" s="344"/>
      <c r="D78" s="362"/>
    </row>
    <row r="79" spans="1:4" x14ac:dyDescent="0.25">
      <c r="A79" s="297" t="s">
        <v>4525</v>
      </c>
      <c r="B79" s="298" t="s">
        <v>4328</v>
      </c>
      <c r="C79" s="299">
        <v>1546000000</v>
      </c>
      <c r="D79" s="299">
        <v>534000000</v>
      </c>
    </row>
    <row r="80" spans="1:4" x14ac:dyDescent="0.25">
      <c r="A80" s="297" t="s">
        <v>4526</v>
      </c>
      <c r="B80" s="298" t="s">
        <v>4329</v>
      </c>
      <c r="C80" s="299">
        <v>8000000</v>
      </c>
      <c r="D80" s="299">
        <v>10000000</v>
      </c>
    </row>
    <row r="81" spans="1:4" ht="18" x14ac:dyDescent="0.25">
      <c r="A81" s="297" t="s">
        <v>4442</v>
      </c>
      <c r="B81" s="298" t="s">
        <v>4242</v>
      </c>
      <c r="C81" s="299">
        <v>1075000000</v>
      </c>
      <c r="D81" s="299">
        <v>502000000</v>
      </c>
    </row>
    <row r="82" spans="1:4" ht="18" x14ac:dyDescent="0.25">
      <c r="A82" s="297" t="s">
        <v>4444</v>
      </c>
      <c r="B82" s="298" t="s">
        <v>4244</v>
      </c>
      <c r="C82" s="299">
        <v>30600000</v>
      </c>
      <c r="D82" s="299">
        <v>243000000</v>
      </c>
    </row>
    <row r="83" spans="1:4" ht="18" x14ac:dyDescent="0.25">
      <c r="A83" s="297" t="s">
        <v>4535</v>
      </c>
      <c r="B83" s="298" t="s">
        <v>4338</v>
      </c>
      <c r="C83" s="299">
        <v>211000000</v>
      </c>
      <c r="D83" s="299">
        <v>130000000</v>
      </c>
    </row>
    <row r="84" spans="1:4" x14ac:dyDescent="0.25">
      <c r="A84" s="342" t="s">
        <v>3647</v>
      </c>
      <c r="B84" s="343" t="s">
        <v>5894</v>
      </c>
      <c r="C84" s="344"/>
      <c r="D84" s="362"/>
    </row>
    <row r="85" spans="1:4" x14ac:dyDescent="0.25">
      <c r="A85" s="342" t="s">
        <v>3462</v>
      </c>
      <c r="B85" s="343" t="s">
        <v>5895</v>
      </c>
      <c r="C85" s="344"/>
      <c r="D85" s="344"/>
    </row>
    <row r="86" spans="1:4" x14ac:dyDescent="0.25">
      <c r="A86" s="297" t="s">
        <v>4538</v>
      </c>
      <c r="B86" s="298" t="s">
        <v>4341</v>
      </c>
      <c r="C86" s="299">
        <v>23000000</v>
      </c>
      <c r="D86" s="299">
        <v>25000000</v>
      </c>
    </row>
    <row r="87" spans="1:4" ht="18" x14ac:dyDescent="0.25">
      <c r="A87" s="297" t="s">
        <v>4662</v>
      </c>
      <c r="B87" s="298" t="s">
        <v>4646</v>
      </c>
      <c r="C87" s="299">
        <v>12000000</v>
      </c>
      <c r="D87" s="299">
        <v>10000000</v>
      </c>
    </row>
    <row r="88" spans="1:4" x14ac:dyDescent="0.25">
      <c r="A88" s="297" t="s">
        <v>4540</v>
      </c>
      <c r="B88" s="298" t="s">
        <v>4343</v>
      </c>
      <c r="C88" s="299">
        <v>50500000</v>
      </c>
      <c r="D88" s="299">
        <v>42000000</v>
      </c>
    </row>
    <row r="89" spans="1:4" ht="18" x14ac:dyDescent="0.25">
      <c r="A89" s="297" t="s">
        <v>4541</v>
      </c>
      <c r="B89" s="298" t="s">
        <v>4344</v>
      </c>
      <c r="C89" s="299">
        <v>22000000</v>
      </c>
      <c r="D89" s="299">
        <v>22000000</v>
      </c>
    </row>
    <row r="90" spans="1:4" ht="18" x14ac:dyDescent="0.25">
      <c r="A90" s="297" t="s">
        <v>4585</v>
      </c>
      <c r="B90" s="298" t="s">
        <v>4388</v>
      </c>
      <c r="C90" s="299">
        <v>6600000</v>
      </c>
      <c r="D90" s="299">
        <v>270000000</v>
      </c>
    </row>
    <row r="91" spans="1:4" x14ac:dyDescent="0.25">
      <c r="A91" s="297" t="s">
        <v>4544</v>
      </c>
      <c r="B91" s="298" t="s">
        <v>4347</v>
      </c>
      <c r="C91" s="299">
        <v>529000000</v>
      </c>
      <c r="D91" s="299">
        <v>2050000000</v>
      </c>
    </row>
    <row r="92" spans="1:4" ht="18" x14ac:dyDescent="0.25">
      <c r="A92" s="297" t="s">
        <v>4545</v>
      </c>
      <c r="B92" s="298" t="s">
        <v>4348</v>
      </c>
      <c r="C92" s="299">
        <v>3083268157.71</v>
      </c>
      <c r="D92" s="299">
        <v>3031329348.52</v>
      </c>
    </row>
    <row r="93" spans="1:4" ht="18" x14ac:dyDescent="0.25">
      <c r="A93" s="297" t="s">
        <v>4548</v>
      </c>
      <c r="B93" s="298" t="s">
        <v>4351</v>
      </c>
      <c r="C93" s="299">
        <v>3000000</v>
      </c>
      <c r="D93" s="299">
        <v>32000000</v>
      </c>
    </row>
    <row r="94" spans="1:4" x14ac:dyDescent="0.25">
      <c r="A94" s="297" t="s">
        <v>4663</v>
      </c>
      <c r="B94" s="298" t="s">
        <v>4647</v>
      </c>
      <c r="C94" s="299">
        <v>10000000</v>
      </c>
      <c r="D94" s="299">
        <v>250000000</v>
      </c>
    </row>
    <row r="95" spans="1:4" x14ac:dyDescent="0.25">
      <c r="A95" s="297" t="s">
        <v>4664</v>
      </c>
      <c r="B95" s="298" t="s">
        <v>4648</v>
      </c>
      <c r="C95" s="299">
        <v>10000000</v>
      </c>
      <c r="D95" s="299">
        <v>450000000</v>
      </c>
    </row>
    <row r="96" spans="1:4" ht="18" x14ac:dyDescent="0.25">
      <c r="A96" s="297" t="s">
        <v>4665</v>
      </c>
      <c r="B96" s="298" t="s">
        <v>4649</v>
      </c>
      <c r="C96" s="299">
        <v>120000000</v>
      </c>
      <c r="D96" s="299">
        <v>400000000</v>
      </c>
    </row>
    <row r="97" spans="1:4" ht="18" x14ac:dyDescent="0.25">
      <c r="A97" s="297" t="s">
        <v>4666</v>
      </c>
      <c r="B97" s="298" t="s">
        <v>4650</v>
      </c>
      <c r="C97" s="299">
        <v>250000000</v>
      </c>
      <c r="D97" s="299">
        <v>300000000</v>
      </c>
    </row>
    <row r="98" spans="1:4" ht="18" x14ac:dyDescent="0.25">
      <c r="A98" s="297" t="s">
        <v>4549</v>
      </c>
      <c r="B98" s="298" t="s">
        <v>4352</v>
      </c>
      <c r="C98" s="299">
        <v>4000000</v>
      </c>
      <c r="D98" s="299">
        <v>10000000</v>
      </c>
    </row>
    <row r="99" spans="1:4" ht="18" x14ac:dyDescent="0.25">
      <c r="A99" s="297" t="s">
        <v>4550</v>
      </c>
      <c r="B99" s="298" t="s">
        <v>4353</v>
      </c>
      <c r="C99" s="299">
        <v>1000000</v>
      </c>
      <c r="D99" s="299">
        <v>1000000</v>
      </c>
    </row>
    <row r="100" spans="1:4" ht="18" x14ac:dyDescent="0.25">
      <c r="A100" s="297" t="s">
        <v>4551</v>
      </c>
      <c r="B100" s="298" t="s">
        <v>4354</v>
      </c>
      <c r="C100" s="299">
        <v>1000000</v>
      </c>
      <c r="D100" s="299">
        <v>1000000</v>
      </c>
    </row>
    <row r="101" spans="1:4" ht="18" x14ac:dyDescent="0.25">
      <c r="A101" s="297" t="s">
        <v>4552</v>
      </c>
      <c r="B101" s="298" t="s">
        <v>4355</v>
      </c>
      <c r="C101" s="299">
        <v>1000000</v>
      </c>
      <c r="D101" s="299">
        <v>1000000</v>
      </c>
    </row>
    <row r="102" spans="1:4" ht="18" x14ac:dyDescent="0.25">
      <c r="A102" s="297" t="s">
        <v>4553</v>
      </c>
      <c r="B102" s="298" t="s">
        <v>4356</v>
      </c>
      <c r="C102" s="299">
        <v>1000000</v>
      </c>
      <c r="D102" s="299">
        <v>1000000</v>
      </c>
    </row>
    <row r="103" spans="1:4" ht="18" x14ac:dyDescent="0.25">
      <c r="A103" s="297" t="s">
        <v>4554</v>
      </c>
      <c r="B103" s="298" t="s">
        <v>4357</v>
      </c>
      <c r="C103" s="299">
        <v>1500000</v>
      </c>
      <c r="D103" s="299">
        <v>1500000</v>
      </c>
    </row>
    <row r="104" spans="1:4" ht="18" x14ac:dyDescent="0.25">
      <c r="A104" s="297" t="s">
        <v>4555</v>
      </c>
      <c r="B104" s="298" t="s">
        <v>4358</v>
      </c>
      <c r="C104" s="299">
        <v>1000000</v>
      </c>
      <c r="D104" s="299">
        <v>1000000</v>
      </c>
    </row>
    <row r="105" spans="1:4" ht="18" x14ac:dyDescent="0.25">
      <c r="A105" s="297" t="s">
        <v>4556</v>
      </c>
      <c r="B105" s="298" t="s">
        <v>4359</v>
      </c>
      <c r="C105" s="299">
        <v>1000000</v>
      </c>
      <c r="D105" s="299">
        <v>1000000</v>
      </c>
    </row>
    <row r="106" spans="1:4" ht="18" x14ac:dyDescent="0.25">
      <c r="A106" s="297" t="s">
        <v>4557</v>
      </c>
      <c r="B106" s="298" t="s">
        <v>4360</v>
      </c>
      <c r="C106" s="299">
        <v>1000000</v>
      </c>
      <c r="D106" s="299">
        <v>1000000</v>
      </c>
    </row>
    <row r="107" spans="1:4" ht="18" x14ac:dyDescent="0.25">
      <c r="A107" s="297" t="s">
        <v>4558</v>
      </c>
      <c r="B107" s="298" t="s">
        <v>4361</v>
      </c>
      <c r="C107" s="299">
        <v>1000000</v>
      </c>
      <c r="D107" s="299">
        <v>1000000</v>
      </c>
    </row>
    <row r="108" spans="1:4" ht="18" x14ac:dyDescent="0.25">
      <c r="A108" s="297" t="s">
        <v>4559</v>
      </c>
      <c r="B108" s="298" t="s">
        <v>4362</v>
      </c>
      <c r="C108" s="299">
        <v>212250000</v>
      </c>
      <c r="D108" s="299">
        <v>212000000</v>
      </c>
    </row>
    <row r="109" spans="1:4" x14ac:dyDescent="0.25">
      <c r="A109" s="297" t="s">
        <v>4560</v>
      </c>
      <c r="B109" s="298" t="s">
        <v>4363</v>
      </c>
      <c r="C109" s="299">
        <v>2337100000</v>
      </c>
      <c r="D109" s="299">
        <v>2010000000</v>
      </c>
    </row>
    <row r="110" spans="1:4" ht="18" x14ac:dyDescent="0.25">
      <c r="A110" s="297" t="s">
        <v>4603</v>
      </c>
      <c r="B110" s="298" t="s">
        <v>4396</v>
      </c>
      <c r="C110" s="299">
        <v>904100000</v>
      </c>
      <c r="D110" s="299">
        <v>1901000000</v>
      </c>
    </row>
    <row r="111" spans="1:4" ht="18" x14ac:dyDescent="0.25">
      <c r="A111" s="297" t="s">
        <v>4561</v>
      </c>
      <c r="B111" s="298" t="s">
        <v>4364</v>
      </c>
      <c r="C111" s="299">
        <v>265000000</v>
      </c>
      <c r="D111" s="299">
        <v>394375000</v>
      </c>
    </row>
    <row r="112" spans="1:4" ht="18" x14ac:dyDescent="0.25">
      <c r="A112" s="297" t="s">
        <v>4667</v>
      </c>
      <c r="B112" s="298" t="s">
        <v>4651</v>
      </c>
      <c r="C112" s="299">
        <v>3695000000</v>
      </c>
      <c r="D112" s="299">
        <v>1100000000</v>
      </c>
    </row>
    <row r="113" spans="1:4" x14ac:dyDescent="0.25">
      <c r="A113" s="297" t="s">
        <v>4562</v>
      </c>
      <c r="B113" s="298" t="s">
        <v>4365</v>
      </c>
      <c r="C113" s="299">
        <v>290000000</v>
      </c>
      <c r="D113" s="299">
        <v>250000000</v>
      </c>
    </row>
    <row r="114" spans="1:4" x14ac:dyDescent="0.25">
      <c r="A114" s="297" t="s">
        <v>4563</v>
      </c>
      <c r="B114" s="298" t="s">
        <v>4366</v>
      </c>
      <c r="C114" s="299">
        <v>2000000</v>
      </c>
      <c r="D114" s="299">
        <v>2500000</v>
      </c>
    </row>
    <row r="115" spans="1:4" x14ac:dyDescent="0.25">
      <c r="A115" s="297" t="s">
        <v>4564</v>
      </c>
      <c r="B115" s="298" t="s">
        <v>4367</v>
      </c>
      <c r="C115" s="299">
        <v>13000000</v>
      </c>
      <c r="D115" s="299">
        <v>10000000</v>
      </c>
    </row>
    <row r="116" spans="1:4" x14ac:dyDescent="0.25">
      <c r="A116" s="297" t="s">
        <v>4565</v>
      </c>
      <c r="B116" s="298" t="s">
        <v>4368</v>
      </c>
      <c r="C116" s="299">
        <v>14000000</v>
      </c>
      <c r="D116" s="299">
        <v>35000000</v>
      </c>
    </row>
    <row r="117" spans="1:4" x14ac:dyDescent="0.25">
      <c r="A117" s="297" t="s">
        <v>4566</v>
      </c>
      <c r="B117" s="298" t="s">
        <v>4369</v>
      </c>
      <c r="C117" s="299">
        <v>20000000</v>
      </c>
      <c r="D117" s="299">
        <v>15000000</v>
      </c>
    </row>
    <row r="118" spans="1:4" x14ac:dyDescent="0.25">
      <c r="A118" s="297" t="s">
        <v>5848</v>
      </c>
      <c r="B118" s="298" t="s">
        <v>4259</v>
      </c>
      <c r="C118" s="299">
        <v>147000000</v>
      </c>
      <c r="D118" s="299">
        <v>144000000</v>
      </c>
    </row>
    <row r="119" spans="1:4" ht="18" x14ac:dyDescent="0.25">
      <c r="A119" s="297" t="s">
        <v>4577</v>
      </c>
      <c r="B119" s="298" t="s">
        <v>4382</v>
      </c>
      <c r="C119" s="299">
        <v>555200000</v>
      </c>
      <c r="D119" s="299">
        <v>230000000</v>
      </c>
    </row>
    <row r="120" spans="1:4" ht="18" x14ac:dyDescent="0.25">
      <c r="A120" s="297" t="s">
        <v>4597</v>
      </c>
      <c r="B120" s="298" t="s">
        <v>4393</v>
      </c>
      <c r="C120" s="299">
        <v>1301000000</v>
      </c>
      <c r="D120" s="299">
        <v>1550000000</v>
      </c>
    </row>
    <row r="121" spans="1:4" ht="18" x14ac:dyDescent="0.25">
      <c r="A121" s="297" t="s">
        <v>4567</v>
      </c>
      <c r="B121" s="298" t="s">
        <v>4370</v>
      </c>
      <c r="C121" s="299">
        <v>415500000</v>
      </c>
      <c r="D121" s="299">
        <v>515000000</v>
      </c>
    </row>
    <row r="122" spans="1:4" ht="18" x14ac:dyDescent="0.25">
      <c r="A122" s="297" t="s">
        <v>4570</v>
      </c>
      <c r="B122" s="298" t="s">
        <v>4373</v>
      </c>
      <c r="C122" s="299">
        <v>7000000</v>
      </c>
      <c r="D122" s="299">
        <v>430000000</v>
      </c>
    </row>
    <row r="123" spans="1:4" ht="18" x14ac:dyDescent="0.25">
      <c r="A123" s="297" t="s">
        <v>4583</v>
      </c>
      <c r="B123" s="298" t="s">
        <v>4387</v>
      </c>
      <c r="C123" s="299">
        <v>418000000</v>
      </c>
      <c r="D123" s="299">
        <v>1017500000</v>
      </c>
    </row>
    <row r="124" spans="1:4" ht="18" x14ac:dyDescent="0.25">
      <c r="A124" s="297" t="s">
        <v>4573</v>
      </c>
      <c r="B124" s="298" t="s">
        <v>4378</v>
      </c>
      <c r="C124" s="299">
        <v>604972410.89999998</v>
      </c>
      <c r="D124" s="299">
        <v>365400000</v>
      </c>
    </row>
    <row r="125" spans="1:4" x14ac:dyDescent="0.25">
      <c r="A125" s="345" t="s">
        <v>294</v>
      </c>
      <c r="B125" s="345"/>
      <c r="C125" s="346">
        <f>SUM(C5:C124)</f>
        <v>51355288931.880005</v>
      </c>
      <c r="D125" s="346">
        <f>SUM(D5:D124)</f>
        <v>69915484355.589996</v>
      </c>
    </row>
  </sheetData>
  <mergeCells count="3">
    <mergeCell ref="C3:D3"/>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82"/>
  <sheetViews>
    <sheetView workbookViewId="0">
      <selection sqref="A1:D1"/>
    </sheetView>
  </sheetViews>
  <sheetFormatPr defaultRowHeight="15" x14ac:dyDescent="0.25"/>
  <cols>
    <col min="3" max="3" width="62.85546875" customWidth="1"/>
    <col min="4" max="4" width="19.5703125" customWidth="1"/>
  </cols>
  <sheetData>
    <row r="1" spans="1:4" ht="14.45" customHeight="1" x14ac:dyDescent="0.25">
      <c r="A1" s="643" t="s">
        <v>7232</v>
      </c>
      <c r="B1" s="643"/>
      <c r="C1" s="643"/>
      <c r="D1" s="643"/>
    </row>
    <row r="2" spans="1:4" ht="14.45" customHeight="1" x14ac:dyDescent="0.25">
      <c r="A2" s="658" t="s">
        <v>7256</v>
      </c>
      <c r="B2" s="658"/>
      <c r="C2" s="658"/>
      <c r="D2" s="658"/>
    </row>
    <row r="3" spans="1:4" x14ac:dyDescent="0.25">
      <c r="A3" s="377" t="s">
        <v>2</v>
      </c>
      <c r="B3" s="377" t="s">
        <v>7091</v>
      </c>
      <c r="C3" s="377" t="s">
        <v>7092</v>
      </c>
      <c r="D3" s="377" t="s">
        <v>4629</v>
      </c>
    </row>
    <row r="4" spans="1:4" x14ac:dyDescent="0.25">
      <c r="A4" s="657" t="s">
        <v>14</v>
      </c>
      <c r="B4" s="657"/>
      <c r="C4" s="657"/>
      <c r="D4" s="378">
        <v>174873305525.32001</v>
      </c>
    </row>
    <row r="5" spans="1:4" x14ac:dyDescent="0.25">
      <c r="A5" s="379">
        <v>1</v>
      </c>
      <c r="B5" s="379">
        <v>701</v>
      </c>
      <c r="C5" s="380" t="s">
        <v>7093</v>
      </c>
      <c r="D5" s="382">
        <v>56816326111.650002</v>
      </c>
    </row>
    <row r="6" spans="1:4" ht="18" x14ac:dyDescent="0.25">
      <c r="A6" s="383">
        <v>2</v>
      </c>
      <c r="B6" s="383">
        <v>7011</v>
      </c>
      <c r="C6" s="384" t="s">
        <v>7094</v>
      </c>
      <c r="D6" s="386">
        <v>46701726508.949997</v>
      </c>
    </row>
    <row r="7" spans="1:4" x14ac:dyDescent="0.25">
      <c r="A7" s="296">
        <v>3</v>
      </c>
      <c r="B7" s="296">
        <v>70111</v>
      </c>
      <c r="C7" s="387" t="s">
        <v>7095</v>
      </c>
      <c r="D7" s="299">
        <v>10626503416.23</v>
      </c>
    </row>
    <row r="8" spans="1:4" x14ac:dyDescent="0.25">
      <c r="A8" s="296">
        <v>4</v>
      </c>
      <c r="B8" s="296">
        <v>70112</v>
      </c>
      <c r="C8" s="387" t="s">
        <v>7096</v>
      </c>
      <c r="D8" s="299">
        <v>36075223092.720001</v>
      </c>
    </row>
    <row r="9" spans="1:4" x14ac:dyDescent="0.25">
      <c r="A9" s="296">
        <v>5</v>
      </c>
      <c r="B9" s="296">
        <v>70113</v>
      </c>
      <c r="C9" s="387" t="s">
        <v>7097</v>
      </c>
      <c r="D9" s="300">
        <v>0</v>
      </c>
    </row>
    <row r="10" spans="1:4" x14ac:dyDescent="0.25">
      <c r="A10" s="383">
        <v>6</v>
      </c>
      <c r="B10" s="383">
        <v>7012</v>
      </c>
      <c r="C10" s="384" t="s">
        <v>7098</v>
      </c>
      <c r="D10" s="386">
        <v>1497900000</v>
      </c>
    </row>
    <row r="11" spans="1:4" x14ac:dyDescent="0.25">
      <c r="A11" s="296">
        <v>7</v>
      </c>
      <c r="B11" s="296">
        <v>70121</v>
      </c>
      <c r="C11" s="387" t="s">
        <v>7099</v>
      </c>
      <c r="D11" s="299">
        <v>30000000</v>
      </c>
    </row>
    <row r="12" spans="1:4" x14ac:dyDescent="0.25">
      <c r="A12" s="296">
        <v>8</v>
      </c>
      <c r="B12" s="296">
        <v>70122</v>
      </c>
      <c r="C12" s="387" t="s">
        <v>7100</v>
      </c>
      <c r="D12" s="299">
        <v>1467900000</v>
      </c>
    </row>
    <row r="13" spans="1:4" x14ac:dyDescent="0.25">
      <c r="A13" s="383">
        <v>9</v>
      </c>
      <c r="B13" s="383">
        <v>7013</v>
      </c>
      <c r="C13" s="384" t="s">
        <v>7101</v>
      </c>
      <c r="D13" s="386">
        <v>7210018831.6999998</v>
      </c>
    </row>
    <row r="14" spans="1:4" x14ac:dyDescent="0.25">
      <c r="A14" s="296">
        <v>10</v>
      </c>
      <c r="B14" s="296">
        <v>70131</v>
      </c>
      <c r="C14" s="387" t="s">
        <v>7102</v>
      </c>
      <c r="D14" s="299">
        <v>1987953432.22</v>
      </c>
    </row>
    <row r="15" spans="1:4" x14ac:dyDescent="0.25">
      <c r="A15" s="296">
        <v>11</v>
      </c>
      <c r="B15" s="296">
        <v>70132</v>
      </c>
      <c r="C15" s="387" t="s">
        <v>7103</v>
      </c>
      <c r="D15" s="299">
        <v>168008705.16999999</v>
      </c>
    </row>
    <row r="16" spans="1:4" x14ac:dyDescent="0.25">
      <c r="A16" s="296">
        <v>12</v>
      </c>
      <c r="B16" s="296">
        <v>70133</v>
      </c>
      <c r="C16" s="387" t="s">
        <v>7104</v>
      </c>
      <c r="D16" s="299">
        <v>5054056694.3100004</v>
      </c>
    </row>
    <row r="17" spans="1:4" x14ac:dyDescent="0.25">
      <c r="A17" s="383">
        <v>13</v>
      </c>
      <c r="B17" s="383">
        <v>7014</v>
      </c>
      <c r="C17" s="384" t="s">
        <v>7105</v>
      </c>
      <c r="D17" s="385">
        <v>0</v>
      </c>
    </row>
    <row r="18" spans="1:4" x14ac:dyDescent="0.25">
      <c r="A18" s="296">
        <v>14</v>
      </c>
      <c r="B18" s="296">
        <v>70140</v>
      </c>
      <c r="C18" s="387" t="s">
        <v>7105</v>
      </c>
      <c r="D18" s="300">
        <v>0</v>
      </c>
    </row>
    <row r="19" spans="1:4" x14ac:dyDescent="0.25">
      <c r="A19" s="383">
        <v>15</v>
      </c>
      <c r="B19" s="383">
        <v>7015</v>
      </c>
      <c r="C19" s="384" t="s">
        <v>7106</v>
      </c>
      <c r="D19" s="386">
        <v>181505000</v>
      </c>
    </row>
    <row r="20" spans="1:4" x14ac:dyDescent="0.25">
      <c r="A20" s="296">
        <v>16</v>
      </c>
      <c r="B20" s="296">
        <v>70150</v>
      </c>
      <c r="C20" s="387" t="s">
        <v>7106</v>
      </c>
      <c r="D20" s="299">
        <v>181505000</v>
      </c>
    </row>
    <row r="21" spans="1:4" x14ac:dyDescent="0.25">
      <c r="A21" s="383">
        <v>17</v>
      </c>
      <c r="B21" s="383">
        <v>7016</v>
      </c>
      <c r="C21" s="384" t="s">
        <v>7107</v>
      </c>
      <c r="D21" s="386">
        <v>1224975771</v>
      </c>
    </row>
    <row r="22" spans="1:4" x14ac:dyDescent="0.25">
      <c r="A22" s="296">
        <v>18</v>
      </c>
      <c r="B22" s="296">
        <v>70160</v>
      </c>
      <c r="C22" s="387" t="s">
        <v>7107</v>
      </c>
      <c r="D22" s="299">
        <v>1224975771</v>
      </c>
    </row>
    <row r="23" spans="1:4" x14ac:dyDescent="0.25">
      <c r="A23" s="383">
        <v>19</v>
      </c>
      <c r="B23" s="383">
        <v>7017</v>
      </c>
      <c r="C23" s="384" t="s">
        <v>7108</v>
      </c>
      <c r="D23" s="386">
        <v>200000</v>
      </c>
    </row>
    <row r="24" spans="1:4" x14ac:dyDescent="0.25">
      <c r="A24" s="296">
        <v>20</v>
      </c>
      <c r="B24" s="296">
        <v>70170</v>
      </c>
      <c r="C24" s="387" t="s">
        <v>7108</v>
      </c>
      <c r="D24" s="299">
        <v>200000</v>
      </c>
    </row>
    <row r="25" spans="1:4" x14ac:dyDescent="0.25">
      <c r="A25" s="383">
        <v>21</v>
      </c>
      <c r="B25" s="383">
        <v>7018</v>
      </c>
      <c r="C25" s="384" t="s">
        <v>7109</v>
      </c>
      <c r="D25" s="385">
        <v>0</v>
      </c>
    </row>
    <row r="26" spans="1:4" x14ac:dyDescent="0.25">
      <c r="A26" s="296">
        <v>22</v>
      </c>
      <c r="B26" s="296">
        <v>70180</v>
      </c>
      <c r="C26" s="387" t="s">
        <v>7110</v>
      </c>
      <c r="D26" s="300">
        <v>0</v>
      </c>
    </row>
    <row r="27" spans="1:4" x14ac:dyDescent="0.25">
      <c r="A27" s="379">
        <v>23</v>
      </c>
      <c r="B27" s="379">
        <v>702</v>
      </c>
      <c r="C27" s="380" t="s">
        <v>7111</v>
      </c>
      <c r="D27" s="381">
        <v>0</v>
      </c>
    </row>
    <row r="28" spans="1:4" x14ac:dyDescent="0.25">
      <c r="A28" s="379">
        <v>24</v>
      </c>
      <c r="B28" s="379">
        <v>703</v>
      </c>
      <c r="C28" s="380" t="s">
        <v>7112</v>
      </c>
      <c r="D28" s="382">
        <v>4463905685.4300003</v>
      </c>
    </row>
    <row r="29" spans="1:4" x14ac:dyDescent="0.25">
      <c r="A29" s="383">
        <v>25</v>
      </c>
      <c r="B29" s="383">
        <v>7031</v>
      </c>
      <c r="C29" s="384" t="s">
        <v>7113</v>
      </c>
      <c r="D29" s="385">
        <v>0</v>
      </c>
    </row>
    <row r="30" spans="1:4" x14ac:dyDescent="0.25">
      <c r="A30" s="296">
        <v>26</v>
      </c>
      <c r="B30" s="296">
        <v>70310</v>
      </c>
      <c r="C30" s="387" t="s">
        <v>7113</v>
      </c>
      <c r="D30" s="300">
        <v>0</v>
      </c>
    </row>
    <row r="31" spans="1:4" x14ac:dyDescent="0.25">
      <c r="A31" s="383">
        <v>27</v>
      </c>
      <c r="B31" s="383">
        <v>7032</v>
      </c>
      <c r="C31" s="384" t="s">
        <v>7114</v>
      </c>
      <c r="D31" s="385">
        <v>0</v>
      </c>
    </row>
    <row r="32" spans="1:4" x14ac:dyDescent="0.25">
      <c r="A32" s="296">
        <v>28</v>
      </c>
      <c r="B32" s="296">
        <v>70320</v>
      </c>
      <c r="C32" s="387" t="s">
        <v>7114</v>
      </c>
      <c r="D32" s="300">
        <v>0</v>
      </c>
    </row>
    <row r="33" spans="1:4" x14ac:dyDescent="0.25">
      <c r="A33" s="383">
        <v>29</v>
      </c>
      <c r="B33" s="383">
        <v>7033</v>
      </c>
      <c r="C33" s="384" t="s">
        <v>7115</v>
      </c>
      <c r="D33" s="386">
        <v>3655405685.4299998</v>
      </c>
    </row>
    <row r="34" spans="1:4" x14ac:dyDescent="0.25">
      <c r="A34" s="296">
        <v>30</v>
      </c>
      <c r="B34" s="296">
        <v>70330</v>
      </c>
      <c r="C34" s="387" t="s">
        <v>7115</v>
      </c>
      <c r="D34" s="299">
        <v>3655405685.4299998</v>
      </c>
    </row>
    <row r="35" spans="1:4" x14ac:dyDescent="0.25">
      <c r="A35" s="383">
        <v>31</v>
      </c>
      <c r="B35" s="383">
        <v>7034</v>
      </c>
      <c r="C35" s="384" t="s">
        <v>7116</v>
      </c>
      <c r="D35" s="385">
        <v>0</v>
      </c>
    </row>
    <row r="36" spans="1:4" x14ac:dyDescent="0.25">
      <c r="A36" s="296">
        <v>32</v>
      </c>
      <c r="B36" s="296">
        <v>70340</v>
      </c>
      <c r="C36" s="387" t="s">
        <v>7116</v>
      </c>
      <c r="D36" s="300">
        <v>0</v>
      </c>
    </row>
    <row r="37" spans="1:4" x14ac:dyDescent="0.25">
      <c r="A37" s="383">
        <v>33</v>
      </c>
      <c r="B37" s="383">
        <v>7035</v>
      </c>
      <c r="C37" s="384" t="s">
        <v>7117</v>
      </c>
      <c r="D37" s="385">
        <v>0</v>
      </c>
    </row>
    <row r="38" spans="1:4" x14ac:dyDescent="0.25">
      <c r="A38" s="296">
        <v>34</v>
      </c>
      <c r="B38" s="296">
        <v>70350</v>
      </c>
      <c r="C38" s="387" t="s">
        <v>7117</v>
      </c>
      <c r="D38" s="300">
        <v>0</v>
      </c>
    </row>
    <row r="39" spans="1:4" x14ac:dyDescent="0.25">
      <c r="A39" s="383">
        <v>35</v>
      </c>
      <c r="B39" s="383">
        <v>7036</v>
      </c>
      <c r="C39" s="384" t="s">
        <v>7112</v>
      </c>
      <c r="D39" s="386">
        <v>808500000</v>
      </c>
    </row>
    <row r="40" spans="1:4" x14ac:dyDescent="0.25">
      <c r="A40" s="296">
        <v>36</v>
      </c>
      <c r="B40" s="296">
        <v>70360</v>
      </c>
      <c r="C40" s="387" t="s">
        <v>7112</v>
      </c>
      <c r="D40" s="299">
        <v>808500000</v>
      </c>
    </row>
    <row r="41" spans="1:4" x14ac:dyDescent="0.25">
      <c r="A41" s="379">
        <v>37</v>
      </c>
      <c r="B41" s="379">
        <v>704</v>
      </c>
      <c r="C41" s="380" t="s">
        <v>7118</v>
      </c>
      <c r="D41" s="382">
        <v>37434736719.5</v>
      </c>
    </row>
    <row r="42" spans="1:4" x14ac:dyDescent="0.25">
      <c r="A42" s="383">
        <v>38</v>
      </c>
      <c r="B42" s="383">
        <v>7041</v>
      </c>
      <c r="C42" s="384" t="s">
        <v>7119</v>
      </c>
      <c r="D42" s="386">
        <v>5342332293.3599997</v>
      </c>
    </row>
    <row r="43" spans="1:4" x14ac:dyDescent="0.25">
      <c r="A43" s="296">
        <v>39</v>
      </c>
      <c r="B43" s="296">
        <v>70411</v>
      </c>
      <c r="C43" s="387" t="s">
        <v>7120</v>
      </c>
      <c r="D43" s="299">
        <v>4935533067.2299995</v>
      </c>
    </row>
    <row r="44" spans="1:4" x14ac:dyDescent="0.25">
      <c r="A44" s="296">
        <v>40</v>
      </c>
      <c r="B44" s="296">
        <v>70412</v>
      </c>
      <c r="C44" s="387" t="s">
        <v>7121</v>
      </c>
      <c r="D44" s="299">
        <v>406799226.13</v>
      </c>
    </row>
    <row r="45" spans="1:4" x14ac:dyDescent="0.25">
      <c r="A45" s="383">
        <v>41</v>
      </c>
      <c r="B45" s="383">
        <v>7042</v>
      </c>
      <c r="C45" s="384" t="s">
        <v>7122</v>
      </c>
      <c r="D45" s="386">
        <v>7524718143.1599998</v>
      </c>
    </row>
    <row r="46" spans="1:4" x14ac:dyDescent="0.25">
      <c r="A46" s="296">
        <v>42</v>
      </c>
      <c r="B46" s="296">
        <v>70421</v>
      </c>
      <c r="C46" s="387" t="s">
        <v>7123</v>
      </c>
      <c r="D46" s="299">
        <v>6655676813</v>
      </c>
    </row>
    <row r="47" spans="1:4" x14ac:dyDescent="0.25">
      <c r="A47" s="296">
        <v>43</v>
      </c>
      <c r="B47" s="296">
        <v>70422</v>
      </c>
      <c r="C47" s="387" t="s">
        <v>7124</v>
      </c>
      <c r="D47" s="299">
        <v>869041330.15999997</v>
      </c>
    </row>
    <row r="48" spans="1:4" x14ac:dyDescent="0.25">
      <c r="A48" s="296">
        <v>44</v>
      </c>
      <c r="B48" s="296">
        <v>70423</v>
      </c>
      <c r="C48" s="387" t="s">
        <v>7125</v>
      </c>
      <c r="D48" s="300">
        <v>0</v>
      </c>
    </row>
    <row r="49" spans="1:4" x14ac:dyDescent="0.25">
      <c r="A49" s="383">
        <v>45</v>
      </c>
      <c r="B49" s="383">
        <v>7043</v>
      </c>
      <c r="C49" s="384" t="s">
        <v>7126</v>
      </c>
      <c r="D49" s="386">
        <v>817478527.46000004</v>
      </c>
    </row>
    <row r="50" spans="1:4" x14ac:dyDescent="0.25">
      <c r="A50" s="296">
        <v>46</v>
      </c>
      <c r="B50" s="296">
        <v>70431</v>
      </c>
      <c r="C50" s="387" t="s">
        <v>7127</v>
      </c>
      <c r="D50" s="300">
        <v>0</v>
      </c>
    </row>
    <row r="51" spans="1:4" x14ac:dyDescent="0.25">
      <c r="A51" s="296">
        <v>47</v>
      </c>
      <c r="B51" s="296">
        <v>70432</v>
      </c>
      <c r="C51" s="387" t="s">
        <v>7128</v>
      </c>
      <c r="D51" s="299">
        <v>2000000</v>
      </c>
    </row>
    <row r="52" spans="1:4" x14ac:dyDescent="0.25">
      <c r="A52" s="296">
        <v>48</v>
      </c>
      <c r="B52" s="296">
        <v>70433</v>
      </c>
      <c r="C52" s="387" t="s">
        <v>7129</v>
      </c>
      <c r="D52" s="300">
        <v>0</v>
      </c>
    </row>
    <row r="53" spans="1:4" x14ac:dyDescent="0.25">
      <c r="A53" s="296">
        <v>49</v>
      </c>
      <c r="B53" s="296">
        <v>70434</v>
      </c>
      <c r="C53" s="387" t="s">
        <v>7130</v>
      </c>
      <c r="D53" s="300">
        <v>0</v>
      </c>
    </row>
    <row r="54" spans="1:4" x14ac:dyDescent="0.25">
      <c r="A54" s="296">
        <v>50</v>
      </c>
      <c r="B54" s="296">
        <v>70435</v>
      </c>
      <c r="C54" s="387" t="s">
        <v>7131</v>
      </c>
      <c r="D54" s="299">
        <v>815478527.46000004</v>
      </c>
    </row>
    <row r="55" spans="1:4" x14ac:dyDescent="0.25">
      <c r="A55" s="296">
        <v>51</v>
      </c>
      <c r="B55" s="296">
        <v>70436</v>
      </c>
      <c r="C55" s="387" t="s">
        <v>7132</v>
      </c>
      <c r="D55" s="300">
        <v>0</v>
      </c>
    </row>
    <row r="56" spans="1:4" x14ac:dyDescent="0.25">
      <c r="A56" s="383">
        <v>52</v>
      </c>
      <c r="B56" s="383">
        <v>7044</v>
      </c>
      <c r="C56" s="384" t="s">
        <v>7133</v>
      </c>
      <c r="D56" s="386">
        <v>21812750200</v>
      </c>
    </row>
    <row r="57" spans="1:4" x14ac:dyDescent="0.25">
      <c r="A57" s="296">
        <v>53</v>
      </c>
      <c r="B57" s="296">
        <v>70441</v>
      </c>
      <c r="C57" s="387" t="s">
        <v>7134</v>
      </c>
      <c r="D57" s="300">
        <v>0</v>
      </c>
    </row>
    <row r="58" spans="1:4" x14ac:dyDescent="0.25">
      <c r="A58" s="296">
        <v>54</v>
      </c>
      <c r="B58" s="296">
        <v>70442</v>
      </c>
      <c r="C58" s="387" t="s">
        <v>7135</v>
      </c>
      <c r="D58" s="300">
        <v>0</v>
      </c>
    </row>
    <row r="59" spans="1:4" x14ac:dyDescent="0.25">
      <c r="A59" s="296">
        <v>55</v>
      </c>
      <c r="B59" s="296">
        <v>70443</v>
      </c>
      <c r="C59" s="387" t="s">
        <v>7136</v>
      </c>
      <c r="D59" s="299">
        <v>21812750200</v>
      </c>
    </row>
    <row r="60" spans="1:4" x14ac:dyDescent="0.25">
      <c r="A60" s="383">
        <v>56</v>
      </c>
      <c r="B60" s="383">
        <v>7045</v>
      </c>
      <c r="C60" s="384" t="s">
        <v>7137</v>
      </c>
      <c r="D60" s="386">
        <v>704201389.40999997</v>
      </c>
    </row>
    <row r="61" spans="1:4" x14ac:dyDescent="0.25">
      <c r="A61" s="296">
        <v>57</v>
      </c>
      <c r="B61" s="296">
        <v>70451</v>
      </c>
      <c r="C61" s="387" t="s">
        <v>7138</v>
      </c>
      <c r="D61" s="299">
        <v>704201389.40999997</v>
      </c>
    </row>
    <row r="62" spans="1:4" x14ac:dyDescent="0.25">
      <c r="A62" s="296">
        <v>58</v>
      </c>
      <c r="B62" s="296">
        <v>70452</v>
      </c>
      <c r="C62" s="387" t="s">
        <v>7139</v>
      </c>
      <c r="D62" s="300">
        <v>0</v>
      </c>
    </row>
    <row r="63" spans="1:4" x14ac:dyDescent="0.25">
      <c r="A63" s="296">
        <v>59</v>
      </c>
      <c r="B63" s="296">
        <v>70453</v>
      </c>
      <c r="C63" s="387" t="s">
        <v>7140</v>
      </c>
      <c r="D63" s="300">
        <v>0</v>
      </c>
    </row>
    <row r="64" spans="1:4" x14ac:dyDescent="0.25">
      <c r="A64" s="296">
        <v>60</v>
      </c>
      <c r="B64" s="296">
        <v>70454</v>
      </c>
      <c r="C64" s="387" t="s">
        <v>7141</v>
      </c>
      <c r="D64" s="300">
        <v>0</v>
      </c>
    </row>
    <row r="65" spans="1:4" x14ac:dyDescent="0.25">
      <c r="A65" s="296">
        <v>61</v>
      </c>
      <c r="B65" s="296">
        <v>70455</v>
      </c>
      <c r="C65" s="387" t="s">
        <v>7142</v>
      </c>
      <c r="D65" s="300">
        <v>0</v>
      </c>
    </row>
    <row r="66" spans="1:4" x14ac:dyDescent="0.25">
      <c r="A66" s="383">
        <v>62</v>
      </c>
      <c r="B66" s="383">
        <v>7046</v>
      </c>
      <c r="C66" s="384" t="s">
        <v>7143</v>
      </c>
      <c r="D66" s="386">
        <v>925515616.11000001</v>
      </c>
    </row>
    <row r="67" spans="1:4" x14ac:dyDescent="0.25">
      <c r="A67" s="296">
        <v>63</v>
      </c>
      <c r="B67" s="296">
        <v>70460</v>
      </c>
      <c r="C67" s="387" t="s">
        <v>7143</v>
      </c>
      <c r="D67" s="299">
        <v>925515616.11000001</v>
      </c>
    </row>
    <row r="68" spans="1:4" x14ac:dyDescent="0.25">
      <c r="A68" s="383">
        <v>64</v>
      </c>
      <c r="B68" s="383">
        <v>7047</v>
      </c>
      <c r="C68" s="384" t="s">
        <v>7144</v>
      </c>
      <c r="D68" s="386">
        <v>250000</v>
      </c>
    </row>
    <row r="69" spans="1:4" x14ac:dyDescent="0.25">
      <c r="A69" s="296">
        <v>65</v>
      </c>
      <c r="B69" s="296">
        <v>70471</v>
      </c>
      <c r="C69" s="387" t="s">
        <v>7145</v>
      </c>
      <c r="D69" s="300">
        <v>0</v>
      </c>
    </row>
    <row r="70" spans="1:4" x14ac:dyDescent="0.25">
      <c r="A70" s="296">
        <v>66</v>
      </c>
      <c r="B70" s="296">
        <v>70472</v>
      </c>
      <c r="C70" s="387" t="s">
        <v>7146</v>
      </c>
      <c r="D70" s="300">
        <v>0</v>
      </c>
    </row>
    <row r="71" spans="1:4" x14ac:dyDescent="0.25">
      <c r="A71" s="296">
        <v>67</v>
      </c>
      <c r="B71" s="296">
        <v>70473</v>
      </c>
      <c r="C71" s="387" t="s">
        <v>7147</v>
      </c>
      <c r="D71" s="300">
        <v>0</v>
      </c>
    </row>
    <row r="72" spans="1:4" x14ac:dyDescent="0.25">
      <c r="A72" s="296">
        <v>68</v>
      </c>
      <c r="B72" s="296">
        <v>70474</v>
      </c>
      <c r="C72" s="387" t="s">
        <v>7148</v>
      </c>
      <c r="D72" s="299">
        <v>250000</v>
      </c>
    </row>
    <row r="73" spans="1:4" x14ac:dyDescent="0.25">
      <c r="A73" s="383">
        <v>69</v>
      </c>
      <c r="B73" s="383">
        <v>7048</v>
      </c>
      <c r="C73" s="384" t="s">
        <v>7149</v>
      </c>
      <c r="D73" s="386">
        <v>32500000</v>
      </c>
    </row>
    <row r="74" spans="1:4" x14ac:dyDescent="0.25">
      <c r="A74" s="296">
        <v>70</v>
      </c>
      <c r="B74" s="296">
        <v>70481</v>
      </c>
      <c r="C74" s="387" t="s">
        <v>7150</v>
      </c>
      <c r="D74" s="299">
        <v>10000000</v>
      </c>
    </row>
    <row r="75" spans="1:4" x14ac:dyDescent="0.25">
      <c r="A75" s="296">
        <v>71</v>
      </c>
      <c r="B75" s="296">
        <v>70482</v>
      </c>
      <c r="C75" s="387" t="s">
        <v>7151</v>
      </c>
      <c r="D75" s="300">
        <v>0</v>
      </c>
    </row>
    <row r="76" spans="1:4" x14ac:dyDescent="0.25">
      <c r="A76" s="296">
        <v>72</v>
      </c>
      <c r="B76" s="296">
        <v>70483</v>
      </c>
      <c r="C76" s="387" t="s">
        <v>7126</v>
      </c>
      <c r="D76" s="300">
        <v>0</v>
      </c>
    </row>
    <row r="77" spans="1:4" x14ac:dyDescent="0.25">
      <c r="A77" s="296">
        <v>73</v>
      </c>
      <c r="B77" s="296">
        <v>70484</v>
      </c>
      <c r="C77" s="387" t="s">
        <v>7152</v>
      </c>
      <c r="D77" s="300">
        <v>0</v>
      </c>
    </row>
    <row r="78" spans="1:4" x14ac:dyDescent="0.25">
      <c r="A78" s="296">
        <v>74</v>
      </c>
      <c r="B78" s="296">
        <v>70485</v>
      </c>
      <c r="C78" s="387" t="s">
        <v>7153</v>
      </c>
      <c r="D78" s="300">
        <v>0</v>
      </c>
    </row>
    <row r="79" spans="1:4" x14ac:dyDescent="0.25">
      <c r="A79" s="296">
        <v>75</v>
      </c>
      <c r="B79" s="296">
        <v>70486</v>
      </c>
      <c r="C79" s="387" t="s">
        <v>7154</v>
      </c>
      <c r="D79" s="299">
        <v>22500000</v>
      </c>
    </row>
    <row r="80" spans="1:4" x14ac:dyDescent="0.25">
      <c r="A80" s="296">
        <v>76</v>
      </c>
      <c r="B80" s="296">
        <v>70487</v>
      </c>
      <c r="C80" s="387" t="s">
        <v>7155</v>
      </c>
      <c r="D80" s="300">
        <v>0</v>
      </c>
    </row>
    <row r="81" spans="1:4" x14ac:dyDescent="0.25">
      <c r="A81" s="383">
        <v>77</v>
      </c>
      <c r="B81" s="383">
        <v>7049</v>
      </c>
      <c r="C81" s="384" t="s">
        <v>7156</v>
      </c>
      <c r="D81" s="386">
        <v>274990550</v>
      </c>
    </row>
    <row r="82" spans="1:4" x14ac:dyDescent="0.25">
      <c r="A82" s="296">
        <v>78</v>
      </c>
      <c r="B82" s="296">
        <v>70490</v>
      </c>
      <c r="C82" s="387" t="s">
        <v>7157</v>
      </c>
      <c r="D82" s="299">
        <v>274990550</v>
      </c>
    </row>
    <row r="83" spans="1:4" x14ac:dyDescent="0.25">
      <c r="A83" s="379">
        <v>79</v>
      </c>
      <c r="B83" s="379">
        <v>705</v>
      </c>
      <c r="C83" s="380" t="s">
        <v>7158</v>
      </c>
      <c r="D83" s="382">
        <v>2722086968.3800001</v>
      </c>
    </row>
    <row r="84" spans="1:4" x14ac:dyDescent="0.25">
      <c r="A84" s="383">
        <v>80</v>
      </c>
      <c r="B84" s="383">
        <v>7051</v>
      </c>
      <c r="C84" s="384" t="s">
        <v>7159</v>
      </c>
      <c r="D84" s="386">
        <v>958125718.38</v>
      </c>
    </row>
    <row r="85" spans="1:4" x14ac:dyDescent="0.25">
      <c r="A85" s="296">
        <v>81</v>
      </c>
      <c r="B85" s="296">
        <v>70510</v>
      </c>
      <c r="C85" s="387" t="s">
        <v>7159</v>
      </c>
      <c r="D85" s="299">
        <v>958125718.38</v>
      </c>
    </row>
    <row r="86" spans="1:4" x14ac:dyDescent="0.25">
      <c r="A86" s="383">
        <v>82</v>
      </c>
      <c r="B86" s="383">
        <v>7052</v>
      </c>
      <c r="C86" s="384" t="s">
        <v>7160</v>
      </c>
      <c r="D86" s="385">
        <v>0</v>
      </c>
    </row>
    <row r="87" spans="1:4" x14ac:dyDescent="0.25">
      <c r="A87" s="296">
        <v>83</v>
      </c>
      <c r="B87" s="296">
        <v>70520</v>
      </c>
      <c r="C87" s="387" t="s">
        <v>7160</v>
      </c>
      <c r="D87" s="300">
        <v>0</v>
      </c>
    </row>
    <row r="88" spans="1:4" x14ac:dyDescent="0.25">
      <c r="A88" s="383">
        <v>84</v>
      </c>
      <c r="B88" s="383">
        <v>7053</v>
      </c>
      <c r="C88" s="384" t="s">
        <v>7161</v>
      </c>
      <c r="D88" s="385">
        <v>0</v>
      </c>
    </row>
    <row r="89" spans="1:4" x14ac:dyDescent="0.25">
      <c r="A89" s="296">
        <v>85</v>
      </c>
      <c r="B89" s="296">
        <v>70530</v>
      </c>
      <c r="C89" s="387" t="s">
        <v>7161</v>
      </c>
      <c r="D89" s="300">
        <v>0</v>
      </c>
    </row>
    <row r="90" spans="1:4" x14ac:dyDescent="0.25">
      <c r="A90" s="383">
        <v>86</v>
      </c>
      <c r="B90" s="383">
        <v>7054</v>
      </c>
      <c r="C90" s="384" t="s">
        <v>7162</v>
      </c>
      <c r="D90" s="385">
        <v>0</v>
      </c>
    </row>
    <row r="91" spans="1:4" x14ac:dyDescent="0.25">
      <c r="A91" s="296">
        <v>87</v>
      </c>
      <c r="B91" s="296">
        <v>70540</v>
      </c>
      <c r="C91" s="387" t="s">
        <v>7163</v>
      </c>
      <c r="D91" s="300">
        <v>0</v>
      </c>
    </row>
    <row r="92" spans="1:4" x14ac:dyDescent="0.25">
      <c r="A92" s="383">
        <v>88</v>
      </c>
      <c r="B92" s="383">
        <v>7055</v>
      </c>
      <c r="C92" s="384" t="s">
        <v>7164</v>
      </c>
      <c r="D92" s="386">
        <v>131316250</v>
      </c>
    </row>
    <row r="93" spans="1:4" x14ac:dyDescent="0.25">
      <c r="A93" s="296">
        <v>89</v>
      </c>
      <c r="B93" s="296">
        <v>70550</v>
      </c>
      <c r="C93" s="387" t="s">
        <v>7165</v>
      </c>
      <c r="D93" s="299">
        <v>131316250</v>
      </c>
    </row>
    <row r="94" spans="1:4" x14ac:dyDescent="0.25">
      <c r="A94" s="383">
        <v>90</v>
      </c>
      <c r="B94" s="383">
        <v>7056</v>
      </c>
      <c r="C94" s="384" t="s">
        <v>7166</v>
      </c>
      <c r="D94" s="386">
        <v>1632645000</v>
      </c>
    </row>
    <row r="95" spans="1:4" x14ac:dyDescent="0.25">
      <c r="A95" s="296">
        <v>91</v>
      </c>
      <c r="B95" s="296">
        <v>70560</v>
      </c>
      <c r="C95" s="387" t="s">
        <v>7166</v>
      </c>
      <c r="D95" s="299">
        <v>1632645000</v>
      </c>
    </row>
    <row r="96" spans="1:4" x14ac:dyDescent="0.25">
      <c r="A96" s="379">
        <v>92</v>
      </c>
      <c r="B96" s="379">
        <v>706</v>
      </c>
      <c r="C96" s="380" t="s">
        <v>7167</v>
      </c>
      <c r="D96" s="382">
        <v>18229935969.82</v>
      </c>
    </row>
    <row r="97" spans="1:4" x14ac:dyDescent="0.25">
      <c r="A97" s="383">
        <v>93</v>
      </c>
      <c r="B97" s="383">
        <v>7061</v>
      </c>
      <c r="C97" s="384" t="s">
        <v>7168</v>
      </c>
      <c r="D97" s="386">
        <v>5534073668.1999998</v>
      </c>
    </row>
    <row r="98" spans="1:4" x14ac:dyDescent="0.25">
      <c r="A98" s="296">
        <v>94</v>
      </c>
      <c r="B98" s="296">
        <v>70610</v>
      </c>
      <c r="C98" s="387" t="s">
        <v>7168</v>
      </c>
      <c r="D98" s="299">
        <v>5534073668.1999998</v>
      </c>
    </row>
    <row r="99" spans="1:4" x14ac:dyDescent="0.25">
      <c r="A99" s="383">
        <v>95</v>
      </c>
      <c r="B99" s="383">
        <v>7062</v>
      </c>
      <c r="C99" s="384" t="s">
        <v>7169</v>
      </c>
      <c r="D99" s="386">
        <v>8214802615.0799999</v>
      </c>
    </row>
    <row r="100" spans="1:4" x14ac:dyDescent="0.25">
      <c r="A100" s="296">
        <v>96</v>
      </c>
      <c r="B100" s="296">
        <v>70620</v>
      </c>
      <c r="C100" s="387" t="s">
        <v>7169</v>
      </c>
      <c r="D100" s="299">
        <v>8214802615.0799999</v>
      </c>
    </row>
    <row r="101" spans="1:4" x14ac:dyDescent="0.25">
      <c r="A101" s="383">
        <v>97</v>
      </c>
      <c r="B101" s="383">
        <v>7063</v>
      </c>
      <c r="C101" s="384" t="s">
        <v>7170</v>
      </c>
      <c r="D101" s="386">
        <v>4276739731.3400002</v>
      </c>
    </row>
    <row r="102" spans="1:4" x14ac:dyDescent="0.25">
      <c r="A102" s="296">
        <v>98</v>
      </c>
      <c r="B102" s="296">
        <v>70630</v>
      </c>
      <c r="C102" s="387" t="s">
        <v>7170</v>
      </c>
      <c r="D102" s="299">
        <v>4276739731.3400002</v>
      </c>
    </row>
    <row r="103" spans="1:4" x14ac:dyDescent="0.25">
      <c r="A103" s="383">
        <v>99</v>
      </c>
      <c r="B103" s="383">
        <v>7064</v>
      </c>
      <c r="C103" s="384" t="s">
        <v>7171</v>
      </c>
      <c r="D103" s="385">
        <v>0</v>
      </c>
    </row>
    <row r="104" spans="1:4" x14ac:dyDescent="0.25">
      <c r="A104" s="296">
        <v>100</v>
      </c>
      <c r="B104" s="296">
        <v>70640</v>
      </c>
      <c r="C104" s="387" t="s">
        <v>7171</v>
      </c>
      <c r="D104" s="300">
        <v>0</v>
      </c>
    </row>
    <row r="105" spans="1:4" x14ac:dyDescent="0.25">
      <c r="A105" s="383">
        <v>101</v>
      </c>
      <c r="B105" s="383">
        <v>7065</v>
      </c>
      <c r="C105" s="384" t="s">
        <v>7172</v>
      </c>
      <c r="D105" s="386">
        <v>68800000</v>
      </c>
    </row>
    <row r="106" spans="1:4" x14ac:dyDescent="0.25">
      <c r="A106" s="296">
        <v>102</v>
      </c>
      <c r="B106" s="296">
        <v>70650</v>
      </c>
      <c r="C106" s="387" t="s">
        <v>7173</v>
      </c>
      <c r="D106" s="299">
        <v>68800000</v>
      </c>
    </row>
    <row r="107" spans="1:4" x14ac:dyDescent="0.25">
      <c r="A107" s="383">
        <v>103</v>
      </c>
      <c r="B107" s="383">
        <v>7066</v>
      </c>
      <c r="C107" s="384" t="s">
        <v>7174</v>
      </c>
      <c r="D107" s="386">
        <v>135519955.19999999</v>
      </c>
    </row>
    <row r="108" spans="1:4" x14ac:dyDescent="0.25">
      <c r="A108" s="296">
        <v>104</v>
      </c>
      <c r="B108" s="296">
        <v>70660</v>
      </c>
      <c r="C108" s="387" t="s">
        <v>7175</v>
      </c>
      <c r="D108" s="299">
        <v>135519955.19999999</v>
      </c>
    </row>
    <row r="109" spans="1:4" x14ac:dyDescent="0.25">
      <c r="A109" s="379">
        <v>105</v>
      </c>
      <c r="B109" s="379">
        <v>707</v>
      </c>
      <c r="C109" s="380" t="s">
        <v>7176</v>
      </c>
      <c r="D109" s="382">
        <v>17964163875.52</v>
      </c>
    </row>
    <row r="110" spans="1:4" x14ac:dyDescent="0.25">
      <c r="A110" s="383">
        <v>106</v>
      </c>
      <c r="B110" s="383">
        <v>7071</v>
      </c>
      <c r="C110" s="384" t="s">
        <v>7177</v>
      </c>
      <c r="D110" s="386">
        <v>100000000</v>
      </c>
    </row>
    <row r="111" spans="1:4" x14ac:dyDescent="0.25">
      <c r="A111" s="296">
        <v>107</v>
      </c>
      <c r="B111" s="296">
        <v>70711</v>
      </c>
      <c r="C111" s="387" t="s">
        <v>7178</v>
      </c>
      <c r="D111" s="300">
        <v>0</v>
      </c>
    </row>
    <row r="112" spans="1:4" x14ac:dyDescent="0.25">
      <c r="A112" s="296">
        <v>108</v>
      </c>
      <c r="B112" s="296">
        <v>70712</v>
      </c>
      <c r="C112" s="387" t="s">
        <v>7179</v>
      </c>
      <c r="D112" s="300">
        <v>0</v>
      </c>
    </row>
    <row r="113" spans="1:4" x14ac:dyDescent="0.25">
      <c r="A113" s="296">
        <v>109</v>
      </c>
      <c r="B113" s="296">
        <v>70713</v>
      </c>
      <c r="C113" s="387" t="s">
        <v>7180</v>
      </c>
      <c r="D113" s="299">
        <v>100000000</v>
      </c>
    </row>
    <row r="114" spans="1:4" x14ac:dyDescent="0.25">
      <c r="A114" s="383">
        <v>110</v>
      </c>
      <c r="B114" s="383">
        <v>7072</v>
      </c>
      <c r="C114" s="384" t="s">
        <v>7181</v>
      </c>
      <c r="D114" s="386">
        <v>1406310181.3900001</v>
      </c>
    </row>
    <row r="115" spans="1:4" x14ac:dyDescent="0.25">
      <c r="A115" s="296">
        <v>111</v>
      </c>
      <c r="B115" s="296">
        <v>70721</v>
      </c>
      <c r="C115" s="387" t="s">
        <v>7182</v>
      </c>
      <c r="D115" s="299">
        <v>1401310181.3900001</v>
      </c>
    </row>
    <row r="116" spans="1:4" x14ac:dyDescent="0.25">
      <c r="A116" s="296">
        <v>112</v>
      </c>
      <c r="B116" s="296">
        <v>70722</v>
      </c>
      <c r="C116" s="387" t="s">
        <v>7183</v>
      </c>
      <c r="D116" s="299">
        <v>5000000</v>
      </c>
    </row>
    <row r="117" spans="1:4" x14ac:dyDescent="0.25">
      <c r="A117" s="296">
        <v>113</v>
      </c>
      <c r="B117" s="296">
        <v>70723</v>
      </c>
      <c r="C117" s="387" t="s">
        <v>7184</v>
      </c>
      <c r="D117" s="300">
        <v>0</v>
      </c>
    </row>
    <row r="118" spans="1:4" x14ac:dyDescent="0.25">
      <c r="A118" s="296">
        <v>114</v>
      </c>
      <c r="B118" s="296">
        <v>70724</v>
      </c>
      <c r="C118" s="387" t="s">
        <v>7185</v>
      </c>
      <c r="D118" s="300">
        <v>0</v>
      </c>
    </row>
    <row r="119" spans="1:4" x14ac:dyDescent="0.25">
      <c r="A119" s="383">
        <v>115</v>
      </c>
      <c r="B119" s="383">
        <v>7073</v>
      </c>
      <c r="C119" s="384" t="s">
        <v>7186</v>
      </c>
      <c r="D119" s="386">
        <v>11522241818.16</v>
      </c>
    </row>
    <row r="120" spans="1:4" x14ac:dyDescent="0.25">
      <c r="A120" s="296">
        <v>116</v>
      </c>
      <c r="B120" s="296">
        <v>70731</v>
      </c>
      <c r="C120" s="387" t="s">
        <v>7187</v>
      </c>
      <c r="D120" s="299">
        <v>9566766468.1599998</v>
      </c>
    </row>
    <row r="121" spans="1:4" x14ac:dyDescent="0.25">
      <c r="A121" s="296">
        <v>117</v>
      </c>
      <c r="B121" s="296">
        <v>70732</v>
      </c>
      <c r="C121" s="387" t="s">
        <v>7188</v>
      </c>
      <c r="D121" s="299">
        <v>1942175350</v>
      </c>
    </row>
    <row r="122" spans="1:4" x14ac:dyDescent="0.25">
      <c r="A122" s="296">
        <v>118</v>
      </c>
      <c r="B122" s="296">
        <v>70733</v>
      </c>
      <c r="C122" s="387" t="s">
        <v>7189</v>
      </c>
      <c r="D122" s="300">
        <v>0</v>
      </c>
    </row>
    <row r="123" spans="1:4" x14ac:dyDescent="0.25">
      <c r="A123" s="296">
        <v>119</v>
      </c>
      <c r="B123" s="296">
        <v>70734</v>
      </c>
      <c r="C123" s="387" t="s">
        <v>7190</v>
      </c>
      <c r="D123" s="299">
        <v>13300000</v>
      </c>
    </row>
    <row r="124" spans="1:4" x14ac:dyDescent="0.25">
      <c r="A124" s="383">
        <v>120</v>
      </c>
      <c r="B124" s="383">
        <v>7074</v>
      </c>
      <c r="C124" s="384" t="s">
        <v>7191</v>
      </c>
      <c r="D124" s="386">
        <v>4320611875.9700003</v>
      </c>
    </row>
    <row r="125" spans="1:4" x14ac:dyDescent="0.25">
      <c r="A125" s="296">
        <v>121</v>
      </c>
      <c r="B125" s="296">
        <v>70740</v>
      </c>
      <c r="C125" s="387" t="s">
        <v>7191</v>
      </c>
      <c r="D125" s="299">
        <v>4320611875.9700003</v>
      </c>
    </row>
    <row r="126" spans="1:4" x14ac:dyDescent="0.25">
      <c r="A126" s="383">
        <v>122</v>
      </c>
      <c r="B126" s="383">
        <v>7075</v>
      </c>
      <c r="C126" s="384" t="s">
        <v>7192</v>
      </c>
      <c r="D126" s="386">
        <v>615000000</v>
      </c>
    </row>
    <row r="127" spans="1:4" x14ac:dyDescent="0.25">
      <c r="A127" s="296">
        <v>123</v>
      </c>
      <c r="B127" s="296">
        <v>70750</v>
      </c>
      <c r="C127" s="387" t="s">
        <v>7192</v>
      </c>
      <c r="D127" s="299">
        <v>615000000</v>
      </c>
    </row>
    <row r="128" spans="1:4" x14ac:dyDescent="0.25">
      <c r="A128" s="383">
        <v>124</v>
      </c>
      <c r="B128" s="383">
        <v>7076</v>
      </c>
      <c r="C128" s="384" t="s">
        <v>7193</v>
      </c>
      <c r="D128" s="385">
        <v>0</v>
      </c>
    </row>
    <row r="129" spans="1:4" x14ac:dyDescent="0.25">
      <c r="A129" s="296">
        <v>125</v>
      </c>
      <c r="B129" s="296">
        <v>70760</v>
      </c>
      <c r="C129" s="387" t="s">
        <v>7194</v>
      </c>
      <c r="D129" s="300">
        <v>0</v>
      </c>
    </row>
    <row r="130" spans="1:4" x14ac:dyDescent="0.25">
      <c r="A130" s="379">
        <v>126</v>
      </c>
      <c r="B130" s="379">
        <v>708</v>
      </c>
      <c r="C130" s="380" t="s">
        <v>7195</v>
      </c>
      <c r="D130" s="382">
        <v>2273521245.9499998</v>
      </c>
    </row>
    <row r="131" spans="1:4" x14ac:dyDescent="0.25">
      <c r="A131" s="383">
        <v>127</v>
      </c>
      <c r="B131" s="383">
        <v>7081</v>
      </c>
      <c r="C131" s="384" t="s">
        <v>7196</v>
      </c>
      <c r="D131" s="386">
        <v>1243502680.52</v>
      </c>
    </row>
    <row r="132" spans="1:4" x14ac:dyDescent="0.25">
      <c r="A132" s="296">
        <v>128</v>
      </c>
      <c r="B132" s="296">
        <v>70810</v>
      </c>
      <c r="C132" s="387" t="s">
        <v>7196</v>
      </c>
      <c r="D132" s="299">
        <v>1243502680.52</v>
      </c>
    </row>
    <row r="133" spans="1:4" x14ac:dyDescent="0.25">
      <c r="A133" s="383">
        <v>129</v>
      </c>
      <c r="B133" s="383">
        <v>7082</v>
      </c>
      <c r="C133" s="384" t="s">
        <v>7197</v>
      </c>
      <c r="D133" s="386">
        <v>226689564.36000001</v>
      </c>
    </row>
    <row r="134" spans="1:4" x14ac:dyDescent="0.25">
      <c r="A134" s="296">
        <v>130</v>
      </c>
      <c r="B134" s="296">
        <v>70820</v>
      </c>
      <c r="C134" s="387" t="s">
        <v>7197</v>
      </c>
      <c r="D134" s="299">
        <v>226689564.36000001</v>
      </c>
    </row>
    <row r="135" spans="1:4" x14ac:dyDescent="0.25">
      <c r="A135" s="383">
        <v>131</v>
      </c>
      <c r="B135" s="383">
        <v>7083</v>
      </c>
      <c r="C135" s="384" t="s">
        <v>7198</v>
      </c>
      <c r="D135" s="386">
        <v>673102751.07000005</v>
      </c>
    </row>
    <row r="136" spans="1:4" x14ac:dyDescent="0.25">
      <c r="A136" s="296">
        <v>132</v>
      </c>
      <c r="B136" s="296">
        <v>70830</v>
      </c>
      <c r="C136" s="387" t="s">
        <v>7198</v>
      </c>
      <c r="D136" s="299">
        <v>673102751.07000005</v>
      </c>
    </row>
    <row r="137" spans="1:4" x14ac:dyDescent="0.25">
      <c r="A137" s="383">
        <v>133</v>
      </c>
      <c r="B137" s="383">
        <v>7084</v>
      </c>
      <c r="C137" s="384" t="s">
        <v>7199</v>
      </c>
      <c r="D137" s="386">
        <v>109026250</v>
      </c>
    </row>
    <row r="138" spans="1:4" x14ac:dyDescent="0.25">
      <c r="A138" s="296">
        <v>134</v>
      </c>
      <c r="B138" s="296">
        <v>70840</v>
      </c>
      <c r="C138" s="387" t="s">
        <v>7199</v>
      </c>
      <c r="D138" s="299">
        <v>109026250</v>
      </c>
    </row>
    <row r="139" spans="1:4" x14ac:dyDescent="0.25">
      <c r="A139" s="383">
        <v>135</v>
      </c>
      <c r="B139" s="383">
        <v>7085</v>
      </c>
      <c r="C139" s="384" t="s">
        <v>7200</v>
      </c>
      <c r="D139" s="385">
        <v>0</v>
      </c>
    </row>
    <row r="140" spans="1:4" x14ac:dyDescent="0.25">
      <c r="A140" s="296">
        <v>136</v>
      </c>
      <c r="B140" s="296">
        <v>70850</v>
      </c>
      <c r="C140" s="387" t="s">
        <v>7200</v>
      </c>
      <c r="D140" s="300">
        <v>0</v>
      </c>
    </row>
    <row r="141" spans="1:4" x14ac:dyDescent="0.25">
      <c r="A141" s="383">
        <v>137</v>
      </c>
      <c r="B141" s="383">
        <v>7086</v>
      </c>
      <c r="C141" s="384" t="s">
        <v>7201</v>
      </c>
      <c r="D141" s="386">
        <v>21200000</v>
      </c>
    </row>
    <row r="142" spans="1:4" x14ac:dyDescent="0.25">
      <c r="A142" s="296">
        <v>138</v>
      </c>
      <c r="B142" s="296">
        <v>70860</v>
      </c>
      <c r="C142" s="387" t="s">
        <v>7201</v>
      </c>
      <c r="D142" s="299">
        <v>21200000</v>
      </c>
    </row>
    <row r="143" spans="1:4" x14ac:dyDescent="0.25">
      <c r="A143" s="379">
        <v>139</v>
      </c>
      <c r="B143" s="379">
        <v>709</v>
      </c>
      <c r="C143" s="380" t="s">
        <v>7202</v>
      </c>
      <c r="D143" s="382">
        <v>33648544398.509998</v>
      </c>
    </row>
    <row r="144" spans="1:4" x14ac:dyDescent="0.25">
      <c r="A144" s="383">
        <v>140</v>
      </c>
      <c r="B144" s="383">
        <v>7091</v>
      </c>
      <c r="C144" s="384" t="s">
        <v>7203</v>
      </c>
      <c r="D144" s="386">
        <v>3561681121.5999999</v>
      </c>
    </row>
    <row r="145" spans="1:4" x14ac:dyDescent="0.25">
      <c r="A145" s="296">
        <v>141</v>
      </c>
      <c r="B145" s="296">
        <v>70911</v>
      </c>
      <c r="C145" s="387" t="s">
        <v>7204</v>
      </c>
      <c r="D145" s="300">
        <v>0</v>
      </c>
    </row>
    <row r="146" spans="1:4" x14ac:dyDescent="0.25">
      <c r="A146" s="296">
        <v>142</v>
      </c>
      <c r="B146" s="296">
        <v>70912</v>
      </c>
      <c r="C146" s="387" t="s">
        <v>7205</v>
      </c>
      <c r="D146" s="299">
        <v>3561681121.5999999</v>
      </c>
    </row>
    <row r="147" spans="1:4" x14ac:dyDescent="0.25">
      <c r="A147" s="383">
        <v>143</v>
      </c>
      <c r="B147" s="383">
        <v>7092</v>
      </c>
      <c r="C147" s="384" t="s">
        <v>7206</v>
      </c>
      <c r="D147" s="386">
        <v>18444849777.439999</v>
      </c>
    </row>
    <row r="148" spans="1:4" x14ac:dyDescent="0.25">
      <c r="A148" s="296">
        <v>144</v>
      </c>
      <c r="B148" s="296">
        <v>70921</v>
      </c>
      <c r="C148" s="387" t="s">
        <v>7207</v>
      </c>
      <c r="D148" s="299">
        <v>345000000</v>
      </c>
    </row>
    <row r="149" spans="1:4" x14ac:dyDescent="0.25">
      <c r="A149" s="296">
        <v>145</v>
      </c>
      <c r="B149" s="296">
        <v>70922</v>
      </c>
      <c r="C149" s="387" t="s">
        <v>7208</v>
      </c>
      <c r="D149" s="299">
        <v>18099849777.439999</v>
      </c>
    </row>
    <row r="150" spans="1:4" x14ac:dyDescent="0.25">
      <c r="A150" s="383">
        <v>146</v>
      </c>
      <c r="B150" s="383">
        <v>7093</v>
      </c>
      <c r="C150" s="384" t="s">
        <v>7209</v>
      </c>
      <c r="D150" s="386">
        <v>806608830.75</v>
      </c>
    </row>
    <row r="151" spans="1:4" x14ac:dyDescent="0.25">
      <c r="A151" s="296">
        <v>147</v>
      </c>
      <c r="B151" s="296">
        <v>70930</v>
      </c>
      <c r="C151" s="387" t="s">
        <v>7210</v>
      </c>
      <c r="D151" s="299">
        <v>806608830.75</v>
      </c>
    </row>
    <row r="152" spans="1:4" x14ac:dyDescent="0.25">
      <c r="A152" s="383">
        <v>148</v>
      </c>
      <c r="B152" s="383">
        <v>7094</v>
      </c>
      <c r="C152" s="384" t="s">
        <v>7211</v>
      </c>
      <c r="D152" s="386">
        <v>7632000000</v>
      </c>
    </row>
    <row r="153" spans="1:4" x14ac:dyDescent="0.25">
      <c r="A153" s="296">
        <v>149</v>
      </c>
      <c r="B153" s="296">
        <v>70941</v>
      </c>
      <c r="C153" s="387" t="s">
        <v>7212</v>
      </c>
      <c r="D153" s="299">
        <v>6367000000</v>
      </c>
    </row>
    <row r="154" spans="1:4" x14ac:dyDescent="0.25">
      <c r="A154" s="296">
        <v>150</v>
      </c>
      <c r="B154" s="296">
        <v>70942</v>
      </c>
      <c r="C154" s="387" t="s">
        <v>7213</v>
      </c>
      <c r="D154" s="299">
        <v>1265000000</v>
      </c>
    </row>
    <row r="155" spans="1:4" x14ac:dyDescent="0.25">
      <c r="A155" s="383">
        <v>151</v>
      </c>
      <c r="B155" s="383">
        <v>7095</v>
      </c>
      <c r="C155" s="384" t="s">
        <v>7214</v>
      </c>
      <c r="D155" s="386">
        <v>1036500000</v>
      </c>
    </row>
    <row r="156" spans="1:4" x14ac:dyDescent="0.25">
      <c r="A156" s="296">
        <v>152</v>
      </c>
      <c r="B156" s="296">
        <v>70950</v>
      </c>
      <c r="C156" s="387" t="s">
        <v>7214</v>
      </c>
      <c r="D156" s="299">
        <v>1036500000</v>
      </c>
    </row>
    <row r="157" spans="1:4" x14ac:dyDescent="0.25">
      <c r="A157" s="383">
        <v>153</v>
      </c>
      <c r="B157" s="383">
        <v>7096</v>
      </c>
      <c r="C157" s="384" t="s">
        <v>7215</v>
      </c>
      <c r="D157" s="386">
        <v>1873245668.72</v>
      </c>
    </row>
    <row r="158" spans="1:4" x14ac:dyDescent="0.25">
      <c r="A158" s="296">
        <v>154</v>
      </c>
      <c r="B158" s="296">
        <v>70960</v>
      </c>
      <c r="C158" s="387" t="s">
        <v>7215</v>
      </c>
      <c r="D158" s="299">
        <v>1873245668.72</v>
      </c>
    </row>
    <row r="159" spans="1:4" x14ac:dyDescent="0.25">
      <c r="A159" s="383">
        <v>155</v>
      </c>
      <c r="B159" s="383">
        <v>7097</v>
      </c>
      <c r="C159" s="384" t="s">
        <v>7216</v>
      </c>
      <c r="D159" s="386">
        <v>278659000</v>
      </c>
    </row>
    <row r="160" spans="1:4" x14ac:dyDescent="0.25">
      <c r="A160" s="296">
        <v>156</v>
      </c>
      <c r="B160" s="296">
        <v>70970</v>
      </c>
      <c r="C160" s="387" t="s">
        <v>7216</v>
      </c>
      <c r="D160" s="299">
        <v>278659000</v>
      </c>
    </row>
    <row r="161" spans="1:4" x14ac:dyDescent="0.25">
      <c r="A161" s="383">
        <v>157</v>
      </c>
      <c r="B161" s="383">
        <v>7098</v>
      </c>
      <c r="C161" s="384" t="s">
        <v>7217</v>
      </c>
      <c r="D161" s="386">
        <v>15000000</v>
      </c>
    </row>
    <row r="162" spans="1:4" x14ac:dyDescent="0.25">
      <c r="A162" s="296">
        <v>158</v>
      </c>
      <c r="B162" s="296">
        <v>70980</v>
      </c>
      <c r="C162" s="387" t="s">
        <v>7218</v>
      </c>
      <c r="D162" s="299">
        <v>15000000</v>
      </c>
    </row>
    <row r="163" spans="1:4" x14ac:dyDescent="0.25">
      <c r="A163" s="379">
        <v>159</v>
      </c>
      <c r="B163" s="379">
        <v>710</v>
      </c>
      <c r="C163" s="380" t="s">
        <v>7219</v>
      </c>
      <c r="D163" s="382">
        <v>1320084550.5599999</v>
      </c>
    </row>
    <row r="164" spans="1:4" x14ac:dyDescent="0.25">
      <c r="A164" s="383">
        <v>160</v>
      </c>
      <c r="B164" s="383">
        <v>7101</v>
      </c>
      <c r="C164" s="384" t="s">
        <v>7220</v>
      </c>
      <c r="D164" s="386">
        <v>112340000</v>
      </c>
    </row>
    <row r="165" spans="1:4" x14ac:dyDescent="0.25">
      <c r="A165" s="296">
        <v>161</v>
      </c>
      <c r="B165" s="296">
        <v>71011</v>
      </c>
      <c r="C165" s="387" t="s">
        <v>7221</v>
      </c>
      <c r="D165" s="299">
        <v>150000</v>
      </c>
    </row>
    <row r="166" spans="1:4" x14ac:dyDescent="0.25">
      <c r="A166" s="296">
        <v>162</v>
      </c>
      <c r="B166" s="296">
        <v>71012</v>
      </c>
      <c r="C166" s="387" t="s">
        <v>7222</v>
      </c>
      <c r="D166" s="299">
        <v>112190000</v>
      </c>
    </row>
    <row r="167" spans="1:4" x14ac:dyDescent="0.25">
      <c r="A167" s="383">
        <v>163</v>
      </c>
      <c r="B167" s="383">
        <v>7102</v>
      </c>
      <c r="C167" s="384" t="s">
        <v>7223</v>
      </c>
      <c r="D167" s="385">
        <v>0</v>
      </c>
    </row>
    <row r="168" spans="1:4" x14ac:dyDescent="0.25">
      <c r="A168" s="296">
        <v>164</v>
      </c>
      <c r="B168" s="296">
        <v>71020</v>
      </c>
      <c r="C168" s="387" t="s">
        <v>7223</v>
      </c>
      <c r="D168" s="300">
        <v>0</v>
      </c>
    </row>
    <row r="169" spans="1:4" x14ac:dyDescent="0.25">
      <c r="A169" s="383">
        <v>165</v>
      </c>
      <c r="B169" s="383">
        <v>7103</v>
      </c>
      <c r="C169" s="384" t="s">
        <v>7224</v>
      </c>
      <c r="D169" s="385">
        <v>0</v>
      </c>
    </row>
    <row r="170" spans="1:4" x14ac:dyDescent="0.25">
      <c r="A170" s="296">
        <v>166</v>
      </c>
      <c r="B170" s="296">
        <v>71030</v>
      </c>
      <c r="C170" s="387" t="s">
        <v>7224</v>
      </c>
      <c r="D170" s="300">
        <v>0</v>
      </c>
    </row>
    <row r="171" spans="1:4" x14ac:dyDescent="0.25">
      <c r="A171" s="383">
        <v>167</v>
      </c>
      <c r="B171" s="383">
        <v>7104</v>
      </c>
      <c r="C171" s="384" t="s">
        <v>7225</v>
      </c>
      <c r="D171" s="386">
        <v>16000000</v>
      </c>
    </row>
    <row r="172" spans="1:4" x14ac:dyDescent="0.25">
      <c r="A172" s="296">
        <v>168</v>
      </c>
      <c r="B172" s="296">
        <v>71040</v>
      </c>
      <c r="C172" s="387" t="s">
        <v>7225</v>
      </c>
      <c r="D172" s="299">
        <v>16000000</v>
      </c>
    </row>
    <row r="173" spans="1:4" x14ac:dyDescent="0.25">
      <c r="A173" s="383">
        <v>169</v>
      </c>
      <c r="B173" s="383">
        <v>7105</v>
      </c>
      <c r="C173" s="384" t="s">
        <v>7226</v>
      </c>
      <c r="D173" s="386">
        <v>665000000</v>
      </c>
    </row>
    <row r="174" spans="1:4" x14ac:dyDescent="0.25">
      <c r="A174" s="296">
        <v>170</v>
      </c>
      <c r="B174" s="296">
        <v>71050</v>
      </c>
      <c r="C174" s="387" t="s">
        <v>7226</v>
      </c>
      <c r="D174" s="299">
        <v>665000000</v>
      </c>
    </row>
    <row r="175" spans="1:4" x14ac:dyDescent="0.25">
      <c r="A175" s="383">
        <v>171</v>
      </c>
      <c r="B175" s="383">
        <v>7106</v>
      </c>
      <c r="C175" s="384" t="s">
        <v>7227</v>
      </c>
      <c r="D175" s="385">
        <v>0</v>
      </c>
    </row>
    <row r="176" spans="1:4" x14ac:dyDescent="0.25">
      <c r="A176" s="296">
        <v>172</v>
      </c>
      <c r="B176" s="296">
        <v>71060</v>
      </c>
      <c r="C176" s="387" t="s">
        <v>7227</v>
      </c>
      <c r="D176" s="300">
        <v>0</v>
      </c>
    </row>
    <row r="177" spans="1:4" x14ac:dyDescent="0.25">
      <c r="A177" s="383">
        <v>173</v>
      </c>
      <c r="B177" s="383">
        <v>7107</v>
      </c>
      <c r="C177" s="384" t="s">
        <v>7228</v>
      </c>
      <c r="D177" s="385">
        <v>0</v>
      </c>
    </row>
    <row r="178" spans="1:4" x14ac:dyDescent="0.25">
      <c r="A178" s="296">
        <v>174</v>
      </c>
      <c r="B178" s="296">
        <v>71070</v>
      </c>
      <c r="C178" s="387" t="s">
        <v>7229</v>
      </c>
      <c r="D178" s="300">
        <v>0</v>
      </c>
    </row>
    <row r="179" spans="1:4" x14ac:dyDescent="0.25">
      <c r="A179" s="383">
        <v>175</v>
      </c>
      <c r="B179" s="383">
        <v>7108</v>
      </c>
      <c r="C179" s="384" t="s">
        <v>7230</v>
      </c>
      <c r="D179" s="385">
        <v>0</v>
      </c>
    </row>
    <row r="180" spans="1:4" x14ac:dyDescent="0.25">
      <c r="A180" s="296">
        <v>176</v>
      </c>
      <c r="B180" s="296">
        <v>71080</v>
      </c>
      <c r="C180" s="387" t="s">
        <v>7230</v>
      </c>
      <c r="D180" s="300">
        <v>0</v>
      </c>
    </row>
    <row r="181" spans="1:4" x14ac:dyDescent="0.25">
      <c r="A181" s="383">
        <v>177</v>
      </c>
      <c r="B181" s="383">
        <v>7109</v>
      </c>
      <c r="C181" s="384" t="s">
        <v>7231</v>
      </c>
      <c r="D181" s="386">
        <v>526744550.56</v>
      </c>
    </row>
    <row r="182" spans="1:4" x14ac:dyDescent="0.25">
      <c r="A182" s="296">
        <v>178</v>
      </c>
      <c r="B182" s="296">
        <v>71090</v>
      </c>
      <c r="C182" s="387" t="s">
        <v>7231</v>
      </c>
      <c r="D182" s="299">
        <v>526744550.56</v>
      </c>
    </row>
  </sheetData>
  <mergeCells count="3">
    <mergeCell ref="A1:D1"/>
    <mergeCell ref="A4:C4"/>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8"/>
  <sheetViews>
    <sheetView topLeftCell="A30" workbookViewId="0">
      <selection activeCell="A31" sqref="A31"/>
    </sheetView>
  </sheetViews>
  <sheetFormatPr defaultColWidth="8.85546875" defaultRowHeight="11.25" x14ac:dyDescent="0.2"/>
  <cols>
    <col min="1" max="1" width="46.28515625" style="467" customWidth="1"/>
    <col min="2" max="2" width="19.140625" style="467" hidden="1" customWidth="1"/>
    <col min="3" max="3" width="18.85546875" style="467" customWidth="1"/>
    <col min="4" max="4" width="20.140625" style="467" bestFit="1" customWidth="1"/>
    <col min="5" max="5" width="12.85546875" style="467" bestFit="1" customWidth="1"/>
    <col min="6" max="6" width="19.140625" style="467" bestFit="1" customWidth="1"/>
    <col min="7" max="7" width="27.7109375" style="467" customWidth="1"/>
    <col min="8" max="16384" width="8.85546875" style="467"/>
  </cols>
  <sheetData>
    <row r="1" spans="1:7" x14ac:dyDescent="0.2">
      <c r="A1" s="524" t="s">
        <v>7382</v>
      </c>
      <c r="B1" s="524"/>
      <c r="C1" s="524"/>
      <c r="D1" s="524"/>
      <c r="E1" s="524"/>
      <c r="F1" s="524"/>
      <c r="G1" s="524"/>
    </row>
    <row r="2" spans="1:7" x14ac:dyDescent="0.2">
      <c r="A2" s="470" t="s">
        <v>7269</v>
      </c>
      <c r="B2" s="469" t="s">
        <v>7270</v>
      </c>
      <c r="C2" s="468" t="s">
        <v>7271</v>
      </c>
      <c r="D2" s="468" t="s">
        <v>7271</v>
      </c>
      <c r="E2" s="469" t="s">
        <v>7270</v>
      </c>
      <c r="F2" s="468" t="s">
        <v>7271</v>
      </c>
      <c r="G2" s="468" t="s">
        <v>7271</v>
      </c>
    </row>
    <row r="3" spans="1:7" ht="18" x14ac:dyDescent="0.2">
      <c r="A3" s="471" t="s">
        <v>53</v>
      </c>
      <c r="B3" s="472" t="s">
        <v>7273</v>
      </c>
      <c r="C3" s="473" t="s">
        <v>7274</v>
      </c>
      <c r="D3" s="473" t="s">
        <v>7383</v>
      </c>
      <c r="E3" s="473" t="s">
        <v>7275</v>
      </c>
      <c r="F3" s="518" t="s">
        <v>7384</v>
      </c>
      <c r="G3" s="473" t="s">
        <v>7276</v>
      </c>
    </row>
    <row r="4" spans="1:7" x14ac:dyDescent="0.2">
      <c r="A4" s="474" t="s">
        <v>7277</v>
      </c>
      <c r="B4" s="475"/>
      <c r="C4" s="476"/>
      <c r="D4" s="476"/>
      <c r="E4" s="476"/>
      <c r="F4" s="476"/>
      <c r="G4" s="477" t="str">
        <f>'[1]T1 Summary REVISED'!E4</f>
        <v>Explanatory Note 1.0</v>
      </c>
    </row>
    <row r="5" spans="1:7" x14ac:dyDescent="0.2">
      <c r="A5" s="478" t="s">
        <v>7278</v>
      </c>
      <c r="B5" s="479">
        <v>32</v>
      </c>
      <c r="C5" s="480">
        <v>25</v>
      </c>
      <c r="D5" s="480">
        <v>40</v>
      </c>
      <c r="E5" s="481">
        <f>(D5-C5)/C5</f>
        <v>0.6</v>
      </c>
      <c r="F5" s="482"/>
      <c r="G5" s="477" t="str">
        <f>'[1]T1 Summary REVISED'!E5</f>
        <v>Explanatory Note 1.1</v>
      </c>
    </row>
    <row r="6" spans="1:7" x14ac:dyDescent="0.2">
      <c r="A6" s="478" t="s">
        <v>7279</v>
      </c>
      <c r="B6" s="479">
        <v>1.7</v>
      </c>
      <c r="C6" s="483">
        <v>1.7</v>
      </c>
      <c r="D6" s="480">
        <v>1.86</v>
      </c>
      <c r="E6" s="481">
        <f t="shared" ref="E6:E45" si="0">(D6-C6)/C6</f>
        <v>9.4117647058823611E-2</v>
      </c>
      <c r="F6" s="482"/>
      <c r="G6" s="477" t="str">
        <f>'[1]T1 Summary REVISED'!E6</f>
        <v>Explanatory Note 1.2</v>
      </c>
    </row>
    <row r="7" spans="1:7" x14ac:dyDescent="0.2">
      <c r="A7" s="478" t="s">
        <v>7280</v>
      </c>
      <c r="B7" s="479">
        <v>360</v>
      </c>
      <c r="C7" s="480">
        <v>360</v>
      </c>
      <c r="D7" s="480">
        <v>379</v>
      </c>
      <c r="E7" s="481">
        <f t="shared" si="0"/>
        <v>5.2777777777777778E-2</v>
      </c>
      <c r="F7" s="482"/>
      <c r="G7" s="477" t="str">
        <f>'[1]T1 Summary REVISED'!E7</f>
        <v>Explanatory Note 1.3</v>
      </c>
    </row>
    <row r="8" spans="1:7" x14ac:dyDescent="0.2">
      <c r="A8" s="478" t="s">
        <v>7281</v>
      </c>
      <c r="B8" s="479">
        <v>1.9</v>
      </c>
      <c r="C8" s="480">
        <v>-4.42</v>
      </c>
      <c r="D8" s="483">
        <v>3</v>
      </c>
      <c r="E8" s="481">
        <f>(D8-C8)/C8</f>
        <v>-1.6787330316742082</v>
      </c>
      <c r="F8" s="482"/>
      <c r="G8" s="477" t="str">
        <f>'[1]T1 Summary REVISED'!E8</f>
        <v>Explanatory Note 1.4</v>
      </c>
    </row>
    <row r="9" spans="1:7" x14ac:dyDescent="0.2">
      <c r="A9" s="478" t="s">
        <v>7282</v>
      </c>
      <c r="B9" s="479">
        <v>12.2</v>
      </c>
      <c r="C9" s="480">
        <v>14.13</v>
      </c>
      <c r="D9" s="480">
        <v>11.98</v>
      </c>
      <c r="E9" s="481">
        <f t="shared" si="0"/>
        <v>-0.1521585279547063</v>
      </c>
      <c r="F9" s="482"/>
      <c r="G9" s="477" t="str">
        <f>'[1]T1 Summary REVISED'!E9</f>
        <v>Explanatory Note 1.5</v>
      </c>
    </row>
    <row r="10" spans="1:7" x14ac:dyDescent="0.2">
      <c r="A10" s="478" t="str">
        <f>'[1]T1 Summary REVISED'!A10</f>
        <v>Mineral Ratio</v>
      </c>
      <c r="B10" s="479"/>
      <c r="C10" s="480">
        <v>27</v>
      </c>
      <c r="D10" s="480">
        <v>36</v>
      </c>
      <c r="E10" s="481">
        <f t="shared" si="0"/>
        <v>0.33333333333333331</v>
      </c>
      <c r="F10" s="482"/>
      <c r="G10" s="477" t="s">
        <v>7283</v>
      </c>
    </row>
    <row r="11" spans="1:7" x14ac:dyDescent="0.2">
      <c r="A11" s="484" t="s">
        <v>7284</v>
      </c>
      <c r="B11" s="485">
        <v>4081000000</v>
      </c>
      <c r="C11" s="486">
        <v>4081000000</v>
      </c>
      <c r="D11" s="486">
        <v>16763282735</v>
      </c>
      <c r="E11" s="487">
        <f t="shared" si="0"/>
        <v>3.1076409544229358</v>
      </c>
      <c r="F11" s="488"/>
      <c r="G11" s="477" t="s">
        <v>7285</v>
      </c>
    </row>
    <row r="12" spans="1:7" x14ac:dyDescent="0.2">
      <c r="A12" s="484" t="s">
        <v>7286</v>
      </c>
      <c r="B12" s="486">
        <f>SUM(B13:B22)</f>
        <v>46405130269.809998</v>
      </c>
      <c r="C12" s="486">
        <v>107356835610.77383</v>
      </c>
      <c r="D12" s="486">
        <f>SUM(D13:D22)</f>
        <v>133966668650</v>
      </c>
      <c r="E12" s="487">
        <f t="shared" si="0"/>
        <v>0.24786342562946898</v>
      </c>
      <c r="F12" s="486"/>
      <c r="G12" s="477" t="s">
        <v>7287</v>
      </c>
    </row>
    <row r="13" spans="1:7" x14ac:dyDescent="0.2">
      <c r="A13" s="478" t="s">
        <v>7288</v>
      </c>
      <c r="B13" s="479">
        <v>16296391974.469999</v>
      </c>
      <c r="C13" s="489">
        <v>26730614126.830502</v>
      </c>
      <c r="D13" s="489">
        <v>33413267658.080002</v>
      </c>
      <c r="E13" s="481">
        <f t="shared" si="0"/>
        <v>0.2499999999828614</v>
      </c>
      <c r="F13" s="482"/>
      <c r="G13" s="477" t="s">
        <v>7289</v>
      </c>
    </row>
    <row r="14" spans="1:7" x14ac:dyDescent="0.2">
      <c r="A14" s="478" t="s">
        <v>7290</v>
      </c>
      <c r="B14" s="479">
        <v>6602752855.5799999</v>
      </c>
      <c r="C14" s="489">
        <v>10945781929.540001</v>
      </c>
      <c r="D14" s="489">
        <v>11583777563.23</v>
      </c>
      <c r="E14" s="481">
        <f t="shared" si="0"/>
        <v>5.8286894238976546E-2</v>
      </c>
      <c r="F14" s="482"/>
      <c r="G14" s="477" t="s">
        <v>7291</v>
      </c>
    </row>
    <row r="15" spans="1:7" x14ac:dyDescent="0.2">
      <c r="A15" s="478" t="s">
        <v>7387</v>
      </c>
      <c r="B15" s="479">
        <f>1319083706.36+1097192247.23+163265659.83</f>
        <v>2579541613.4200001</v>
      </c>
      <c r="C15" s="489">
        <v>14849148035.369999</v>
      </c>
      <c r="D15" s="489">
        <f>2000000000+2100000000+26600000000</f>
        <v>30700000000</v>
      </c>
      <c r="E15" s="481">
        <f t="shared" si="0"/>
        <v>1.0674586802471084</v>
      </c>
      <c r="F15" s="490"/>
      <c r="G15" s="477" t="s">
        <v>7293</v>
      </c>
    </row>
    <row r="16" spans="1:7" x14ac:dyDescent="0.2">
      <c r="A16" s="478" t="s">
        <v>7294</v>
      </c>
      <c r="B16" s="479">
        <v>6466015082.2799997</v>
      </c>
      <c r="C16" s="489">
        <v>17879043585.313332</v>
      </c>
      <c r="D16" s="489">
        <v>12925776176</v>
      </c>
      <c r="E16" s="481">
        <f t="shared" si="0"/>
        <v>-0.27704319784656561</v>
      </c>
      <c r="F16" s="482"/>
      <c r="G16" s="477" t="s">
        <v>7295</v>
      </c>
    </row>
    <row r="17" spans="1:7" x14ac:dyDescent="0.2">
      <c r="A17" s="478" t="s">
        <v>7296</v>
      </c>
      <c r="B17" s="479">
        <v>11229544665.200001</v>
      </c>
      <c r="C17" s="489">
        <v>24244763854.860001</v>
      </c>
      <c r="D17" s="489">
        <v>28778132248.490002</v>
      </c>
      <c r="E17" s="481">
        <f t="shared" si="0"/>
        <v>0.18698340065379773</v>
      </c>
      <c r="F17" s="482"/>
      <c r="G17" s="477" t="s">
        <v>7297</v>
      </c>
    </row>
    <row r="18" spans="1:7" x14ac:dyDescent="0.2">
      <c r="A18" s="478" t="s">
        <v>7298</v>
      </c>
      <c r="B18" s="479">
        <v>2375884078.8600001</v>
      </c>
      <c r="C18" s="489">
        <v>9627484078.8600006</v>
      </c>
      <c r="D18" s="489">
        <v>9001264675</v>
      </c>
      <c r="E18" s="481">
        <f t="shared" si="0"/>
        <v>-6.504496904181345E-2</v>
      </c>
      <c r="F18" s="482"/>
      <c r="G18" s="477" t="s">
        <v>7299</v>
      </c>
    </row>
    <row r="19" spans="1:7" x14ac:dyDescent="0.2">
      <c r="A19" s="478" t="s">
        <v>7302</v>
      </c>
      <c r="B19" s="479">
        <v>855000000</v>
      </c>
      <c r="C19" s="489">
        <v>1500000000</v>
      </c>
      <c r="D19" s="489">
        <v>0</v>
      </c>
      <c r="E19" s="481">
        <f t="shared" si="0"/>
        <v>-1</v>
      </c>
      <c r="F19" s="482"/>
      <c r="G19" s="477" t="s">
        <v>7366</v>
      </c>
    </row>
    <row r="20" spans="1:7" x14ac:dyDescent="0.2">
      <c r="A20" s="478" t="s">
        <v>7300</v>
      </c>
      <c r="B20" s="479">
        <v>0</v>
      </c>
      <c r="C20" s="489">
        <v>1580000000</v>
      </c>
      <c r="D20" s="489">
        <v>1474450329.2</v>
      </c>
      <c r="E20" s="481">
        <f t="shared" si="0"/>
        <v>-6.680358911392402E-2</v>
      </c>
      <c r="F20" s="482"/>
      <c r="G20" s="477" t="s">
        <v>7301</v>
      </c>
    </row>
    <row r="21" spans="1:7" x14ac:dyDescent="0.2">
      <c r="A21" s="478" t="s">
        <v>5693</v>
      </c>
      <c r="B21" s="479">
        <v>0</v>
      </c>
      <c r="C21" s="489">
        <v>0</v>
      </c>
      <c r="D21" s="489">
        <v>590000000</v>
      </c>
      <c r="E21" s="481">
        <v>1</v>
      </c>
      <c r="F21" s="482"/>
      <c r="G21" s="477" t="s">
        <v>7303</v>
      </c>
    </row>
    <row r="22" spans="1:7" x14ac:dyDescent="0.2">
      <c r="A22" s="478" t="s">
        <v>7333</v>
      </c>
      <c r="B22" s="479">
        <v>0</v>
      </c>
      <c r="C22" s="489">
        <v>0</v>
      </c>
      <c r="D22" s="489">
        <v>5500000000</v>
      </c>
      <c r="E22" s="481">
        <v>1</v>
      </c>
      <c r="F22" s="482"/>
      <c r="G22" s="477" t="s">
        <v>7339</v>
      </c>
    </row>
    <row r="23" spans="1:7" x14ac:dyDescent="0.2">
      <c r="A23" s="474" t="s">
        <v>7304</v>
      </c>
      <c r="B23" s="485">
        <f>B24+B34</f>
        <v>53257585558.059998</v>
      </c>
      <c r="C23" s="491">
        <v>151437999999.99835</v>
      </c>
      <c r="D23" s="491">
        <f>D24+D34</f>
        <v>174873305525.32001</v>
      </c>
      <c r="E23" s="492">
        <f t="shared" si="0"/>
        <v>0.1547518160918786</v>
      </c>
      <c r="F23" s="491">
        <f>F24+F34</f>
        <v>9449100000</v>
      </c>
      <c r="G23" s="477" t="s">
        <v>7305</v>
      </c>
    </row>
    <row r="24" spans="1:7" x14ac:dyDescent="0.2">
      <c r="A24" s="493" t="s">
        <v>7306</v>
      </c>
      <c r="B24" s="494">
        <f>SUM(B25:B33)</f>
        <v>44628062937.139999</v>
      </c>
      <c r="C24" s="495">
        <v>100082711068.11409</v>
      </c>
      <c r="D24" s="496">
        <f>SUM(D25:D33)</f>
        <v>104957821169.73</v>
      </c>
      <c r="E24" s="497">
        <f t="shared" si="0"/>
        <v>4.8710811783445926E-2</v>
      </c>
      <c r="F24" s="495">
        <f>SUM(F25:F33)</f>
        <v>350000000</v>
      </c>
      <c r="G24" s="477" t="s">
        <v>7307</v>
      </c>
    </row>
    <row r="25" spans="1:7" x14ac:dyDescent="0.2">
      <c r="A25" s="498" t="s">
        <v>6</v>
      </c>
      <c r="B25" s="479">
        <v>18429782248.389999</v>
      </c>
      <c r="C25" s="489">
        <v>40059974547.919998</v>
      </c>
      <c r="D25" s="489">
        <v>42227913104.57</v>
      </c>
      <c r="E25" s="481">
        <f t="shared" si="0"/>
        <v>5.411732236765901E-2</v>
      </c>
      <c r="F25" s="489"/>
      <c r="G25" s="477" t="s">
        <v>7308</v>
      </c>
    </row>
    <row r="26" spans="1:7" x14ac:dyDescent="0.2">
      <c r="A26" s="498" t="s">
        <v>7309</v>
      </c>
      <c r="B26" s="479">
        <v>1125867630.98</v>
      </c>
      <c r="C26" s="489">
        <v>3764833550</v>
      </c>
      <c r="D26" s="489">
        <v>4286329750</v>
      </c>
      <c r="E26" s="481">
        <f t="shared" si="0"/>
        <v>0.13851773075067289</v>
      </c>
      <c r="F26" s="489"/>
      <c r="G26" s="477" t="s">
        <v>7310</v>
      </c>
    </row>
    <row r="27" spans="1:7" x14ac:dyDescent="0.2">
      <c r="A27" s="498" t="s">
        <v>8</v>
      </c>
      <c r="B27" s="479">
        <v>4387301299.75</v>
      </c>
      <c r="C27" s="489">
        <v>12205839307</v>
      </c>
      <c r="D27" s="489">
        <v>12095855000</v>
      </c>
      <c r="E27" s="481">
        <f t="shared" si="0"/>
        <v>-9.0107942791713171E-3</v>
      </c>
      <c r="F27" s="489">
        <f>350000000</f>
        <v>350000000</v>
      </c>
      <c r="G27" s="477" t="s">
        <v>7311</v>
      </c>
    </row>
    <row r="28" spans="1:7" x14ac:dyDescent="0.2">
      <c r="A28" s="498" t="s">
        <v>9</v>
      </c>
      <c r="B28" s="479">
        <v>3095867698.2800002</v>
      </c>
      <c r="C28" s="489">
        <v>8340955000</v>
      </c>
      <c r="D28" s="489">
        <v>9558400000</v>
      </c>
      <c r="E28" s="481">
        <f t="shared" si="0"/>
        <v>0.14595990507082224</v>
      </c>
      <c r="F28" s="489"/>
      <c r="G28" s="477" t="s">
        <v>7312</v>
      </c>
    </row>
    <row r="29" spans="1:7" x14ac:dyDescent="0.2">
      <c r="A29" s="498" t="s">
        <v>11</v>
      </c>
      <c r="B29" s="479">
        <v>5475779238.6499996</v>
      </c>
      <c r="C29" s="489">
        <v>10650800000</v>
      </c>
      <c r="D29" s="489">
        <v>10915880000</v>
      </c>
      <c r="E29" s="481">
        <f t="shared" si="0"/>
        <v>2.4888271303564052E-2</v>
      </c>
      <c r="F29" s="489"/>
      <c r="G29" s="477" t="s">
        <v>7313</v>
      </c>
    </row>
    <row r="30" spans="1:7" x14ac:dyDescent="0.2">
      <c r="A30" s="498" t="s">
        <v>7314</v>
      </c>
      <c r="B30" s="479">
        <v>905900000</v>
      </c>
      <c r="C30" s="489">
        <v>6378312771.8160019</v>
      </c>
      <c r="D30" s="489">
        <v>4633511025.29</v>
      </c>
      <c r="E30" s="481">
        <f t="shared" si="0"/>
        <v>-0.27355224005881268</v>
      </c>
      <c r="F30" s="489"/>
      <c r="G30" s="477" t="s">
        <v>7315</v>
      </c>
    </row>
    <row r="31" spans="1:7" ht="13.15" customHeight="1" x14ac:dyDescent="0.2">
      <c r="A31" s="498" t="s">
        <v>7316</v>
      </c>
      <c r="B31" s="479">
        <v>178010717.52000001</v>
      </c>
      <c r="C31" s="489">
        <v>1424476385.4860001</v>
      </c>
      <c r="D31" s="489">
        <v>2330470016.1199999</v>
      </c>
      <c r="E31" s="481">
        <f t="shared" si="0"/>
        <v>0.63601870825320472</v>
      </c>
      <c r="F31" s="489"/>
      <c r="G31" s="477" t="s">
        <v>7317</v>
      </c>
    </row>
    <row r="32" spans="1:7" ht="10.15" customHeight="1" x14ac:dyDescent="0.2">
      <c r="A32" s="498" t="s">
        <v>7318</v>
      </c>
      <c r="B32" s="479">
        <v>1652834534.05</v>
      </c>
      <c r="C32" s="489">
        <v>4257519505.8920994</v>
      </c>
      <c r="D32" s="489">
        <v>5276607239.0500002</v>
      </c>
      <c r="E32" s="481">
        <f t="shared" si="0"/>
        <v>0.23936184713835298</v>
      </c>
      <c r="F32" s="489"/>
      <c r="G32" s="477" t="s">
        <v>7319</v>
      </c>
    </row>
    <row r="33" spans="1:7" ht="22.5" x14ac:dyDescent="0.2">
      <c r="A33" s="499" t="s">
        <v>7320</v>
      </c>
      <c r="B33" s="479">
        <v>9376719569.5200005</v>
      </c>
      <c r="C33" s="489">
        <v>13000000000</v>
      </c>
      <c r="D33" s="489">
        <v>13632855034.700001</v>
      </c>
      <c r="E33" s="481">
        <f t="shared" si="0"/>
        <v>4.8681156515384676E-2</v>
      </c>
      <c r="F33" s="489">
        <v>0</v>
      </c>
      <c r="G33" s="477" t="s">
        <v>7321</v>
      </c>
    </row>
    <row r="34" spans="1:7" x14ac:dyDescent="0.2">
      <c r="A34" s="500" t="s">
        <v>7322</v>
      </c>
      <c r="B34" s="501">
        <f>SUM(B35:B39)</f>
        <v>8629522620.9200001</v>
      </c>
      <c r="C34" s="501">
        <f>SUM(C35:C39)</f>
        <v>51355288931.884277</v>
      </c>
      <c r="D34" s="501">
        <f>SUM(D35:D39)</f>
        <v>69915484355.589996</v>
      </c>
      <c r="E34" s="502">
        <f t="shared" si="0"/>
        <v>0.36140767211578273</v>
      </c>
      <c r="F34" s="501">
        <f>SUM(F35:F39)</f>
        <v>9099100000</v>
      </c>
      <c r="G34" s="477" t="str">
        <f>'[1]T1 Summary REVISED'!E32</f>
        <v>Explanatory Note 4.0</v>
      </c>
    </row>
    <row r="35" spans="1:7" x14ac:dyDescent="0.2">
      <c r="A35" s="503" t="str">
        <f>'[1]T1 Summary REVISED'!A33</f>
        <v>Administration Sector</v>
      </c>
      <c r="B35" s="479">
        <v>408377545.52999997</v>
      </c>
      <c r="C35" s="489">
        <v>5439575000</v>
      </c>
      <c r="D35" s="489">
        <v>4635700000</v>
      </c>
      <c r="E35" s="481">
        <f t="shared" si="0"/>
        <v>-0.14778268522816582</v>
      </c>
      <c r="F35" s="489">
        <v>788800000</v>
      </c>
      <c r="G35" s="477" t="str">
        <f>'[1]T1 Summary REVISED'!E33</f>
        <v>Explanatory Note 4.1</v>
      </c>
    </row>
    <row r="36" spans="1:7" x14ac:dyDescent="0.2">
      <c r="A36" s="503" t="str">
        <f>'[1]T1 Summary REVISED'!A34</f>
        <v>Economic Sector</v>
      </c>
      <c r="B36" s="479">
        <v>7140353084.25</v>
      </c>
      <c r="C36" s="489">
        <v>27711123363.264286</v>
      </c>
      <c r="D36" s="489">
        <v>46777180007.07</v>
      </c>
      <c r="E36" s="481">
        <f t="shared" si="0"/>
        <v>0.68802900531563982</v>
      </c>
      <c r="F36" s="489">
        <f>2100000000+378000000+150000000+30000000+995400000</f>
        <v>3653400000</v>
      </c>
      <c r="G36" s="477" t="str">
        <f>'[1]T1 Summary REVISED'!E34</f>
        <v>Explanatory Note 4.2</v>
      </c>
    </row>
    <row r="37" spans="1:7" x14ac:dyDescent="0.2">
      <c r="A37" s="503" t="str">
        <f>'[1]T1 Summary REVISED'!A35</f>
        <v>Law and Justice Sector</v>
      </c>
      <c r="B37" s="479">
        <v>21258000</v>
      </c>
      <c r="C37" s="489">
        <v>2870600000</v>
      </c>
      <c r="D37" s="489">
        <v>1419000000</v>
      </c>
      <c r="E37" s="481">
        <f t="shared" si="0"/>
        <v>-0.50567825541698597</v>
      </c>
      <c r="F37" s="489">
        <v>0</v>
      </c>
      <c r="G37" s="477" t="str">
        <f>'[1]T1 Summary REVISED'!E35</f>
        <v>Explanatory Note 4.3</v>
      </c>
    </row>
    <row r="38" spans="1:7" x14ac:dyDescent="0.2">
      <c r="A38" s="503" t="str">
        <f>'[1]T1 Summary REVISED'!A36</f>
        <v>Regional Sector</v>
      </c>
      <c r="B38" s="479">
        <v>0</v>
      </c>
      <c r="C38" s="489">
        <v>0</v>
      </c>
      <c r="D38" s="489">
        <v>0</v>
      </c>
      <c r="E38" s="504">
        <v>0</v>
      </c>
      <c r="F38" s="489">
        <v>0</v>
      </c>
      <c r="G38" s="477" t="str">
        <f>'[1]T1 Summary REVISED'!E36</f>
        <v>Explanatory Note 4.4</v>
      </c>
    </row>
    <row r="39" spans="1:7" x14ac:dyDescent="0.2">
      <c r="A39" s="503" t="str">
        <f>'[1]T1 Summary REVISED'!A37</f>
        <v>Social Sector</v>
      </c>
      <c r="B39" s="479">
        <f>204533991.14+855000000</f>
        <v>1059533991.14</v>
      </c>
      <c r="C39" s="489">
        <v>15333990568.619999</v>
      </c>
      <c r="D39" s="489">
        <v>17083604348.52</v>
      </c>
      <c r="E39" s="481">
        <f t="shared" si="0"/>
        <v>0.11410035581217004</v>
      </c>
      <c r="F39" s="489">
        <f>365400000+250000000+135000000+251500000+1355000000+2300000000</f>
        <v>4656900000</v>
      </c>
      <c r="G39" s="477" t="str">
        <f>'[1]T1 Summary REVISED'!E37</f>
        <v>Explanatory Note 4.5</v>
      </c>
    </row>
    <row r="40" spans="1:7" x14ac:dyDescent="0.2">
      <c r="A40" s="484" t="s">
        <v>7323</v>
      </c>
      <c r="B40" s="505">
        <f>(B11+B12)-B23</f>
        <v>-2771455288.25</v>
      </c>
      <c r="C40" s="505">
        <f>(C11+C12)-C23</f>
        <v>-40000164389.224518</v>
      </c>
      <c r="D40" s="505">
        <f>(D11+D12)-D23</f>
        <v>-24143354140.320007</v>
      </c>
      <c r="E40" s="502">
        <f t="shared" si="0"/>
        <v>-0.39641862704884562</v>
      </c>
      <c r="F40" s="506"/>
      <c r="G40" s="477"/>
    </row>
    <row r="41" spans="1:7" x14ac:dyDescent="0.2">
      <c r="A41" s="507" t="s">
        <v>7324</v>
      </c>
      <c r="B41" s="508">
        <f>SUM(B42:B45)</f>
        <v>7126842554.9200001</v>
      </c>
      <c r="C41" s="508">
        <f>SUM(C42:C45)</f>
        <v>40000164389.220001</v>
      </c>
      <c r="D41" s="508">
        <f>SUM(D42:D45)</f>
        <v>24143354140.32</v>
      </c>
      <c r="E41" s="509">
        <f t="shared" si="0"/>
        <v>-0.39641862704877767</v>
      </c>
      <c r="F41" s="496"/>
      <c r="G41" s="477" t="str">
        <f>'[1]T1 Summary REVISED'!E39</f>
        <v>Explanatory Note 5.0</v>
      </c>
    </row>
    <row r="42" spans="1:7" x14ac:dyDescent="0.2">
      <c r="A42" s="478" t="s">
        <v>7325</v>
      </c>
      <c r="B42" s="479">
        <v>0</v>
      </c>
      <c r="C42" s="489">
        <v>15200000000</v>
      </c>
      <c r="D42" s="489">
        <v>0</v>
      </c>
      <c r="E42" s="481">
        <f t="shared" si="0"/>
        <v>-1</v>
      </c>
      <c r="F42" s="510"/>
      <c r="G42" s="477" t="str">
        <f>'[1]T1 Summary REVISED'!E40</f>
        <v>Explanatory Note 5.1</v>
      </c>
    </row>
    <row r="43" spans="1:7" x14ac:dyDescent="0.2">
      <c r="A43" s="478" t="s">
        <v>7326</v>
      </c>
      <c r="B43" s="479">
        <v>2500000000</v>
      </c>
      <c r="C43" s="489">
        <v>9838772904.6900005</v>
      </c>
      <c r="D43" s="489">
        <v>17929054140.32</v>
      </c>
      <c r="E43" s="481">
        <f t="shared" si="0"/>
        <v>0.82228559536865409</v>
      </c>
      <c r="F43" s="510"/>
      <c r="G43" s="477" t="str">
        <f>'[1]T1 Summary REVISED'!E41</f>
        <v>Explanatory Note 5.2</v>
      </c>
    </row>
    <row r="44" spans="1:7" x14ac:dyDescent="0.2">
      <c r="A44" s="511" t="s">
        <v>7327</v>
      </c>
      <c r="B44" s="479"/>
      <c r="C44" s="489">
        <v>6814285714.2799988</v>
      </c>
      <c r="D44" s="489">
        <f>20393354140.32-D43</f>
        <v>2464300000</v>
      </c>
      <c r="E44" s="481">
        <f t="shared" si="0"/>
        <v>-0.63836268343785185</v>
      </c>
      <c r="F44" s="510"/>
      <c r="G44" s="477"/>
    </row>
    <row r="45" spans="1:7" x14ac:dyDescent="0.2">
      <c r="A45" s="478" t="s">
        <v>7328</v>
      </c>
      <c r="B45" s="479">
        <v>4626842554.9200001</v>
      </c>
      <c r="C45" s="489">
        <v>8147105770.25</v>
      </c>
      <c r="D45" s="489">
        <v>3750000000</v>
      </c>
      <c r="E45" s="481">
        <f t="shared" si="0"/>
        <v>-0.53971384369483544</v>
      </c>
      <c r="F45" s="510"/>
      <c r="G45" s="477" t="str">
        <f>'[1]T1 Summary REVISED'!E42</f>
        <v>Explanatory Note 5.3</v>
      </c>
    </row>
    <row r="46" spans="1:7" x14ac:dyDescent="0.2">
      <c r="A46" s="484" t="s">
        <v>7329</v>
      </c>
      <c r="B46" s="506">
        <f>-(B40+B41)</f>
        <v>-4355387266.6700001</v>
      </c>
      <c r="C46" s="506">
        <f t="shared" ref="C46:D46" si="1">-(C40+C41)</f>
        <v>4.5166015625E-3</v>
      </c>
      <c r="D46" s="506">
        <f t="shared" si="1"/>
        <v>7.62939453125E-6</v>
      </c>
      <c r="E46" s="512">
        <v>0</v>
      </c>
      <c r="F46" s="512"/>
      <c r="G46" s="477" t="str">
        <f>'[1]T1 Summary REVISED'!E43</f>
        <v>Explanatory Note 5.4</v>
      </c>
    </row>
    <row r="47" spans="1:7" x14ac:dyDescent="0.2">
      <c r="A47" s="484" t="s">
        <v>7330</v>
      </c>
      <c r="B47" s="513"/>
      <c r="C47" s="512"/>
      <c r="D47" s="512"/>
      <c r="E47" s="512"/>
      <c r="F47" s="512"/>
      <c r="G47" s="477" t="str">
        <f>'[1]T1 Summary REVISED'!E44</f>
        <v>Explanatory Note 6.0</v>
      </c>
    </row>
    <row r="48" spans="1:7" ht="15" customHeight="1" x14ac:dyDescent="0.2">
      <c r="A48" s="514" t="s">
        <v>7331</v>
      </c>
      <c r="B48" s="515"/>
      <c r="C48" s="516"/>
      <c r="D48" s="516"/>
      <c r="E48" s="516"/>
      <c r="F48" s="517">
        <f>F23/D23</f>
        <v>5.4033976035478208E-2</v>
      </c>
      <c r="G48" s="477" t="str">
        <f>'[1]T1 Summary REVISED'!E45</f>
        <v>Explanatory Note 6.1</v>
      </c>
    </row>
  </sheetData>
  <mergeCells count="1">
    <mergeCell ref="A1:G1"/>
  </mergeCells>
  <pageMargins left="0.25" right="0.25" top="0.75" bottom="0.75" header="0.3" footer="0.3"/>
  <pageSetup scale="9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09"/>
  <sheetViews>
    <sheetView workbookViewId="0">
      <selection sqref="A1:D1"/>
    </sheetView>
  </sheetViews>
  <sheetFormatPr defaultRowHeight="15" x14ac:dyDescent="0.25"/>
  <cols>
    <col min="2" max="2" width="59.42578125" customWidth="1"/>
    <col min="3" max="3" width="13.28515625" bestFit="1" customWidth="1"/>
    <col min="4" max="4" width="13.5703125" bestFit="1" customWidth="1"/>
  </cols>
  <sheetData>
    <row r="1" spans="1:4" x14ac:dyDescent="0.25">
      <c r="A1" s="643" t="s">
        <v>7232</v>
      </c>
      <c r="B1" s="643"/>
      <c r="C1" s="643"/>
      <c r="D1" s="643"/>
    </row>
    <row r="2" spans="1:4" x14ac:dyDescent="0.25">
      <c r="A2" s="643" t="s">
        <v>7233</v>
      </c>
      <c r="B2" s="643"/>
      <c r="C2" s="643"/>
      <c r="D2" s="643"/>
    </row>
    <row r="3" spans="1:4" ht="14.45" customHeight="1" x14ac:dyDescent="0.25">
      <c r="A3" s="659" t="s">
        <v>7234</v>
      </c>
      <c r="B3" s="659" t="s">
        <v>7235</v>
      </c>
      <c r="C3" s="659" t="s">
        <v>7236</v>
      </c>
      <c r="D3" s="659"/>
    </row>
    <row r="4" spans="1:4" x14ac:dyDescent="0.25">
      <c r="A4" s="659"/>
      <c r="B4" s="659"/>
      <c r="C4" s="341" t="s">
        <v>5883</v>
      </c>
      <c r="D4" s="341" t="s">
        <v>4637</v>
      </c>
    </row>
    <row r="5" spans="1:4" x14ac:dyDescent="0.25">
      <c r="A5" s="296">
        <v>70111</v>
      </c>
      <c r="B5" s="298" t="s">
        <v>7095</v>
      </c>
      <c r="C5" s="299">
        <v>5000000</v>
      </c>
      <c r="D5" s="299">
        <v>6000000</v>
      </c>
    </row>
    <row r="6" spans="1:4" x14ac:dyDescent="0.25">
      <c r="A6" s="296">
        <v>70112</v>
      </c>
      <c r="B6" s="298" t="s">
        <v>7096</v>
      </c>
      <c r="C6" s="299">
        <v>24727480745.220001</v>
      </c>
      <c r="D6" s="299">
        <v>32700000000</v>
      </c>
    </row>
    <row r="7" spans="1:4" x14ac:dyDescent="0.25">
      <c r="A7" s="296">
        <v>70113</v>
      </c>
      <c r="B7" s="298" t="s">
        <v>7097</v>
      </c>
      <c r="C7" s="300">
        <v>0</v>
      </c>
      <c r="D7" s="300">
        <v>0</v>
      </c>
    </row>
    <row r="8" spans="1:4" x14ac:dyDescent="0.25">
      <c r="A8" s="296">
        <v>70121</v>
      </c>
      <c r="B8" s="298" t="s">
        <v>7099</v>
      </c>
      <c r="C8" s="300">
        <v>0</v>
      </c>
      <c r="D8" s="300">
        <v>0</v>
      </c>
    </row>
    <row r="9" spans="1:4" x14ac:dyDescent="0.25">
      <c r="A9" s="296">
        <v>70122</v>
      </c>
      <c r="B9" s="298" t="s">
        <v>7100</v>
      </c>
      <c r="C9" s="300">
        <v>0</v>
      </c>
      <c r="D9" s="300">
        <v>0</v>
      </c>
    </row>
    <row r="10" spans="1:4" x14ac:dyDescent="0.25">
      <c r="A10" s="296">
        <v>70131</v>
      </c>
      <c r="B10" s="298" t="s">
        <v>7102</v>
      </c>
      <c r="C10" s="300">
        <v>0</v>
      </c>
      <c r="D10" s="300">
        <v>0</v>
      </c>
    </row>
    <row r="11" spans="1:4" x14ac:dyDescent="0.25">
      <c r="A11" s="296">
        <v>70132</v>
      </c>
      <c r="B11" s="298" t="s">
        <v>7103</v>
      </c>
      <c r="C11" s="300">
        <v>0</v>
      </c>
      <c r="D11" s="300">
        <v>0</v>
      </c>
    </row>
    <row r="12" spans="1:4" x14ac:dyDescent="0.25">
      <c r="A12" s="296">
        <v>70133</v>
      </c>
      <c r="B12" s="298" t="s">
        <v>7104</v>
      </c>
      <c r="C12" s="299">
        <v>122168287895.42999</v>
      </c>
      <c r="D12" s="299">
        <v>132048660869.81</v>
      </c>
    </row>
    <row r="13" spans="1:4" x14ac:dyDescent="0.25">
      <c r="A13" s="296">
        <v>70140</v>
      </c>
      <c r="B13" s="298" t="s">
        <v>7105</v>
      </c>
      <c r="C13" s="300">
        <v>0</v>
      </c>
      <c r="D13" s="300">
        <v>0</v>
      </c>
    </row>
    <row r="14" spans="1:4" x14ac:dyDescent="0.25">
      <c r="A14" s="296">
        <v>70150</v>
      </c>
      <c r="B14" s="298" t="s">
        <v>7106</v>
      </c>
      <c r="C14" s="300">
        <v>0</v>
      </c>
      <c r="D14" s="300">
        <v>0</v>
      </c>
    </row>
    <row r="15" spans="1:4" x14ac:dyDescent="0.25">
      <c r="A15" s="296">
        <v>70160</v>
      </c>
      <c r="B15" s="298" t="s">
        <v>7107</v>
      </c>
      <c r="C15" s="299">
        <v>1721877000</v>
      </c>
      <c r="D15" s="299">
        <v>3072182400.2199998</v>
      </c>
    </row>
    <row r="16" spans="1:4" x14ac:dyDescent="0.25">
      <c r="A16" s="296">
        <v>70170</v>
      </c>
      <c r="B16" s="298" t="s">
        <v>7108</v>
      </c>
      <c r="C16" s="300">
        <v>0</v>
      </c>
      <c r="D16" s="300">
        <v>0</v>
      </c>
    </row>
    <row r="17" spans="1:4" ht="18" x14ac:dyDescent="0.25">
      <c r="A17" s="296">
        <v>70180</v>
      </c>
      <c r="B17" s="298" t="s">
        <v>7110</v>
      </c>
      <c r="C17" s="300">
        <v>0</v>
      </c>
      <c r="D17" s="300">
        <v>0</v>
      </c>
    </row>
    <row r="18" spans="1:4" x14ac:dyDescent="0.25">
      <c r="A18" s="296">
        <v>70310</v>
      </c>
      <c r="B18" s="298" t="s">
        <v>7113</v>
      </c>
      <c r="C18" s="300">
        <v>0</v>
      </c>
      <c r="D18" s="300">
        <v>0</v>
      </c>
    </row>
    <row r="19" spans="1:4" x14ac:dyDescent="0.25">
      <c r="A19" s="296">
        <v>70320</v>
      </c>
      <c r="B19" s="298" t="s">
        <v>7114</v>
      </c>
      <c r="C19" s="300">
        <v>0</v>
      </c>
      <c r="D19" s="300">
        <v>0</v>
      </c>
    </row>
    <row r="20" spans="1:4" x14ac:dyDescent="0.25">
      <c r="A20" s="296">
        <v>70330</v>
      </c>
      <c r="B20" s="298" t="s">
        <v>7115</v>
      </c>
      <c r="C20" s="299">
        <v>40000000</v>
      </c>
      <c r="D20" s="299">
        <v>50500000</v>
      </c>
    </row>
    <row r="21" spans="1:4" x14ac:dyDescent="0.25">
      <c r="A21" s="296">
        <v>70340</v>
      </c>
      <c r="B21" s="298" t="s">
        <v>7116</v>
      </c>
      <c r="C21" s="300">
        <v>0</v>
      </c>
      <c r="D21" s="300">
        <v>0</v>
      </c>
    </row>
    <row r="22" spans="1:4" x14ac:dyDescent="0.25">
      <c r="A22" s="296">
        <v>70350</v>
      </c>
      <c r="B22" s="298" t="s">
        <v>7117</v>
      </c>
      <c r="C22" s="300">
        <v>0</v>
      </c>
      <c r="D22" s="300">
        <v>0</v>
      </c>
    </row>
    <row r="23" spans="1:4" x14ac:dyDescent="0.25">
      <c r="A23" s="296">
        <v>70360</v>
      </c>
      <c r="B23" s="298" t="s">
        <v>7112</v>
      </c>
      <c r="C23" s="300">
        <v>0</v>
      </c>
      <c r="D23" s="300">
        <v>0</v>
      </c>
    </row>
    <row r="24" spans="1:4" x14ac:dyDescent="0.25">
      <c r="A24" s="296">
        <v>70411</v>
      </c>
      <c r="B24" s="298" t="s">
        <v>7120</v>
      </c>
      <c r="C24" s="299">
        <v>251483359.34999999</v>
      </c>
      <c r="D24" s="299">
        <v>5500850000</v>
      </c>
    </row>
    <row r="25" spans="1:4" x14ac:dyDescent="0.25">
      <c r="A25" s="296">
        <v>70412</v>
      </c>
      <c r="B25" s="298" t="s">
        <v>7121</v>
      </c>
      <c r="C25" s="300">
        <v>0</v>
      </c>
      <c r="D25" s="300">
        <v>0</v>
      </c>
    </row>
    <row r="26" spans="1:4" x14ac:dyDescent="0.25">
      <c r="A26" s="296">
        <v>70421</v>
      </c>
      <c r="B26" s="298" t="s">
        <v>7123</v>
      </c>
      <c r="C26" s="299">
        <v>5120000</v>
      </c>
      <c r="D26" s="299">
        <v>430620126</v>
      </c>
    </row>
    <row r="27" spans="1:4" x14ac:dyDescent="0.25">
      <c r="A27" s="296">
        <v>70422</v>
      </c>
      <c r="B27" s="298" t="s">
        <v>7124</v>
      </c>
      <c r="C27" s="299">
        <v>150000000</v>
      </c>
      <c r="D27" s="299">
        <v>219000000</v>
      </c>
    </row>
    <row r="28" spans="1:4" x14ac:dyDescent="0.25">
      <c r="A28" s="296">
        <v>70423</v>
      </c>
      <c r="B28" s="298" t="s">
        <v>7125</v>
      </c>
      <c r="C28" s="300">
        <v>0</v>
      </c>
      <c r="D28" s="300">
        <v>0</v>
      </c>
    </row>
    <row r="29" spans="1:4" x14ac:dyDescent="0.25">
      <c r="A29" s="296">
        <v>70431</v>
      </c>
      <c r="B29" s="298" t="s">
        <v>7127</v>
      </c>
      <c r="C29" s="300">
        <v>0</v>
      </c>
      <c r="D29" s="300">
        <v>0</v>
      </c>
    </row>
    <row r="30" spans="1:4" x14ac:dyDescent="0.25">
      <c r="A30" s="296">
        <v>70432</v>
      </c>
      <c r="B30" s="298" t="s">
        <v>7128</v>
      </c>
      <c r="C30" s="300">
        <v>0</v>
      </c>
      <c r="D30" s="300">
        <v>0</v>
      </c>
    </row>
    <row r="31" spans="1:4" x14ac:dyDescent="0.25">
      <c r="A31" s="296">
        <v>70433</v>
      </c>
      <c r="B31" s="298" t="s">
        <v>7129</v>
      </c>
      <c r="C31" s="300">
        <v>0</v>
      </c>
      <c r="D31" s="300">
        <v>0</v>
      </c>
    </row>
    <row r="32" spans="1:4" x14ac:dyDescent="0.25">
      <c r="A32" s="296">
        <v>70434</v>
      </c>
      <c r="B32" s="298" t="s">
        <v>7130</v>
      </c>
      <c r="C32" s="300">
        <v>0</v>
      </c>
      <c r="D32" s="300">
        <v>0</v>
      </c>
    </row>
    <row r="33" spans="1:4" x14ac:dyDescent="0.25">
      <c r="A33" s="296">
        <v>70435</v>
      </c>
      <c r="B33" s="298" t="s">
        <v>7131</v>
      </c>
      <c r="C33" s="300">
        <v>0</v>
      </c>
      <c r="D33" s="300">
        <v>0</v>
      </c>
    </row>
    <row r="34" spans="1:4" x14ac:dyDescent="0.25">
      <c r="A34" s="296">
        <v>70436</v>
      </c>
      <c r="B34" s="298" t="s">
        <v>7132</v>
      </c>
      <c r="C34" s="300">
        <v>0</v>
      </c>
      <c r="D34" s="300">
        <v>0</v>
      </c>
    </row>
    <row r="35" spans="1:4" x14ac:dyDescent="0.25">
      <c r="A35" s="296">
        <v>70441</v>
      </c>
      <c r="B35" s="298" t="s">
        <v>7134</v>
      </c>
      <c r="C35" s="300">
        <v>0</v>
      </c>
      <c r="D35" s="300">
        <v>0</v>
      </c>
    </row>
    <row r="36" spans="1:4" x14ac:dyDescent="0.25">
      <c r="A36" s="296">
        <v>70442</v>
      </c>
      <c r="B36" s="298" t="s">
        <v>7135</v>
      </c>
      <c r="C36" s="300">
        <v>0</v>
      </c>
      <c r="D36" s="300">
        <v>0</v>
      </c>
    </row>
    <row r="37" spans="1:4" x14ac:dyDescent="0.25">
      <c r="A37" s="296">
        <v>70443</v>
      </c>
      <c r="B37" s="298" t="s">
        <v>7136</v>
      </c>
      <c r="C37" s="300">
        <v>0</v>
      </c>
      <c r="D37" s="300">
        <v>0</v>
      </c>
    </row>
    <row r="38" spans="1:4" x14ac:dyDescent="0.25">
      <c r="A38" s="296">
        <v>70451</v>
      </c>
      <c r="B38" s="298" t="s">
        <v>7138</v>
      </c>
      <c r="C38" s="299">
        <v>1600000</v>
      </c>
      <c r="D38" s="300">
        <v>0</v>
      </c>
    </row>
    <row r="39" spans="1:4" x14ac:dyDescent="0.25">
      <c r="A39" s="296">
        <v>70452</v>
      </c>
      <c r="B39" s="298" t="s">
        <v>7139</v>
      </c>
      <c r="C39" s="300">
        <v>0</v>
      </c>
      <c r="D39" s="300">
        <v>0</v>
      </c>
    </row>
    <row r="40" spans="1:4" x14ac:dyDescent="0.25">
      <c r="A40" s="296">
        <v>70453</v>
      </c>
      <c r="B40" s="298" t="s">
        <v>7140</v>
      </c>
      <c r="C40" s="300">
        <v>0</v>
      </c>
      <c r="D40" s="300">
        <v>0</v>
      </c>
    </row>
    <row r="41" spans="1:4" x14ac:dyDescent="0.25">
      <c r="A41" s="296">
        <v>70454</v>
      </c>
      <c r="B41" s="298" t="s">
        <v>7141</v>
      </c>
      <c r="C41" s="300">
        <v>0</v>
      </c>
      <c r="D41" s="300">
        <v>0</v>
      </c>
    </row>
    <row r="42" spans="1:4" x14ac:dyDescent="0.25">
      <c r="A42" s="296">
        <v>70455</v>
      </c>
      <c r="B42" s="298" t="s">
        <v>7142</v>
      </c>
      <c r="C42" s="300">
        <v>0</v>
      </c>
      <c r="D42" s="300">
        <v>0</v>
      </c>
    </row>
    <row r="43" spans="1:4" x14ac:dyDescent="0.25">
      <c r="A43" s="296">
        <v>70460</v>
      </c>
      <c r="B43" s="298" t="s">
        <v>7143</v>
      </c>
      <c r="C43" s="300">
        <v>0</v>
      </c>
      <c r="D43" s="300">
        <v>0</v>
      </c>
    </row>
    <row r="44" spans="1:4" x14ac:dyDescent="0.25">
      <c r="A44" s="296">
        <v>70471</v>
      </c>
      <c r="B44" s="298" t="s">
        <v>7145</v>
      </c>
      <c r="C44" s="300">
        <v>0</v>
      </c>
      <c r="D44" s="300">
        <v>0</v>
      </c>
    </row>
    <row r="45" spans="1:4" x14ac:dyDescent="0.25">
      <c r="A45" s="296">
        <v>70472</v>
      </c>
      <c r="B45" s="298" t="s">
        <v>7146</v>
      </c>
      <c r="C45" s="300">
        <v>0</v>
      </c>
      <c r="D45" s="300">
        <v>0</v>
      </c>
    </row>
    <row r="46" spans="1:4" x14ac:dyDescent="0.25">
      <c r="A46" s="296">
        <v>70473</v>
      </c>
      <c r="B46" s="298" t="s">
        <v>7147</v>
      </c>
      <c r="C46" s="300">
        <v>0</v>
      </c>
      <c r="D46" s="300">
        <v>0</v>
      </c>
    </row>
    <row r="47" spans="1:4" x14ac:dyDescent="0.25">
      <c r="A47" s="296">
        <v>70474</v>
      </c>
      <c r="B47" s="298" t="s">
        <v>7148</v>
      </c>
      <c r="C47" s="300">
        <v>0</v>
      </c>
      <c r="D47" s="300">
        <v>0</v>
      </c>
    </row>
    <row r="48" spans="1:4" x14ac:dyDescent="0.25">
      <c r="A48" s="296">
        <v>70481</v>
      </c>
      <c r="B48" s="298" t="s">
        <v>7150</v>
      </c>
      <c r="C48" s="300">
        <v>0</v>
      </c>
      <c r="D48" s="300">
        <v>0</v>
      </c>
    </row>
    <row r="49" spans="1:4" x14ac:dyDescent="0.25">
      <c r="A49" s="296">
        <v>70482</v>
      </c>
      <c r="B49" s="298" t="s">
        <v>7151</v>
      </c>
      <c r="C49" s="300">
        <v>0</v>
      </c>
      <c r="D49" s="300">
        <v>0</v>
      </c>
    </row>
    <row r="50" spans="1:4" x14ac:dyDescent="0.25">
      <c r="A50" s="296">
        <v>70483</v>
      </c>
      <c r="B50" s="298" t="s">
        <v>7126</v>
      </c>
      <c r="C50" s="300">
        <v>0</v>
      </c>
      <c r="D50" s="300">
        <v>0</v>
      </c>
    </row>
    <row r="51" spans="1:4" x14ac:dyDescent="0.25">
      <c r="A51" s="296">
        <v>70484</v>
      </c>
      <c r="B51" s="298" t="s">
        <v>7152</v>
      </c>
      <c r="C51" s="300">
        <v>0</v>
      </c>
      <c r="D51" s="300">
        <v>0</v>
      </c>
    </row>
    <row r="52" spans="1:4" x14ac:dyDescent="0.25">
      <c r="A52" s="296">
        <v>70485</v>
      </c>
      <c r="B52" s="298" t="s">
        <v>7153</v>
      </c>
      <c r="C52" s="300">
        <v>0</v>
      </c>
      <c r="D52" s="300">
        <v>0</v>
      </c>
    </row>
    <row r="53" spans="1:4" x14ac:dyDescent="0.25">
      <c r="A53" s="296">
        <v>70486</v>
      </c>
      <c r="B53" s="298" t="s">
        <v>7154</v>
      </c>
      <c r="C53" s="300">
        <v>0</v>
      </c>
      <c r="D53" s="300">
        <v>0</v>
      </c>
    </row>
    <row r="54" spans="1:4" x14ac:dyDescent="0.25">
      <c r="A54" s="296">
        <v>70487</v>
      </c>
      <c r="B54" s="298" t="s">
        <v>7155</v>
      </c>
      <c r="C54" s="300">
        <v>0</v>
      </c>
      <c r="D54" s="300">
        <v>0</v>
      </c>
    </row>
    <row r="55" spans="1:4" x14ac:dyDescent="0.25">
      <c r="A55" s="296">
        <v>70490</v>
      </c>
      <c r="B55" s="298" t="s">
        <v>7157</v>
      </c>
      <c r="C55" s="300">
        <v>0</v>
      </c>
      <c r="D55" s="300">
        <v>0</v>
      </c>
    </row>
    <row r="56" spans="1:4" x14ac:dyDescent="0.25">
      <c r="A56" s="296">
        <v>70510</v>
      </c>
      <c r="B56" s="298" t="s">
        <v>7159</v>
      </c>
      <c r="C56" s="300">
        <v>0</v>
      </c>
      <c r="D56" s="300">
        <v>0</v>
      </c>
    </row>
    <row r="57" spans="1:4" x14ac:dyDescent="0.25">
      <c r="A57" s="296">
        <v>70520</v>
      </c>
      <c r="B57" s="298" t="s">
        <v>7160</v>
      </c>
      <c r="C57" s="300">
        <v>0</v>
      </c>
      <c r="D57" s="300">
        <v>0</v>
      </c>
    </row>
    <row r="58" spans="1:4" x14ac:dyDescent="0.25">
      <c r="A58" s="296">
        <v>70530</v>
      </c>
      <c r="B58" s="298" t="s">
        <v>7161</v>
      </c>
      <c r="C58" s="300">
        <v>0</v>
      </c>
      <c r="D58" s="300">
        <v>0</v>
      </c>
    </row>
    <row r="59" spans="1:4" x14ac:dyDescent="0.25">
      <c r="A59" s="296">
        <v>70540</v>
      </c>
      <c r="B59" s="298" t="s">
        <v>7163</v>
      </c>
      <c r="C59" s="300">
        <v>0</v>
      </c>
      <c r="D59" s="300">
        <v>0</v>
      </c>
    </row>
    <row r="60" spans="1:4" x14ac:dyDescent="0.25">
      <c r="A60" s="296">
        <v>70550</v>
      </c>
      <c r="B60" s="298" t="s">
        <v>7165</v>
      </c>
      <c r="C60" s="300">
        <v>0</v>
      </c>
      <c r="D60" s="300">
        <v>0</v>
      </c>
    </row>
    <row r="61" spans="1:4" x14ac:dyDescent="0.25">
      <c r="A61" s="296">
        <v>70560</v>
      </c>
      <c r="B61" s="298" t="s">
        <v>7166</v>
      </c>
      <c r="C61" s="299">
        <v>1651000000</v>
      </c>
      <c r="D61" s="300">
        <v>0</v>
      </c>
    </row>
    <row r="62" spans="1:4" x14ac:dyDescent="0.25">
      <c r="A62" s="296">
        <v>70610</v>
      </c>
      <c r="B62" s="298" t="s">
        <v>7168</v>
      </c>
      <c r="C62" s="299">
        <v>211442000</v>
      </c>
      <c r="D62" s="299">
        <v>191250000</v>
      </c>
    </row>
    <row r="63" spans="1:4" x14ac:dyDescent="0.25">
      <c r="A63" s="296">
        <v>70620</v>
      </c>
      <c r="B63" s="298" t="s">
        <v>7169</v>
      </c>
      <c r="C63" s="300">
        <v>0</v>
      </c>
      <c r="D63" s="300">
        <v>0</v>
      </c>
    </row>
    <row r="64" spans="1:4" x14ac:dyDescent="0.25">
      <c r="A64" s="296">
        <v>70630</v>
      </c>
      <c r="B64" s="298" t="s">
        <v>7170</v>
      </c>
      <c r="C64" s="300">
        <v>0</v>
      </c>
      <c r="D64" s="300">
        <v>0</v>
      </c>
    </row>
    <row r="65" spans="1:4" x14ac:dyDescent="0.25">
      <c r="A65" s="296">
        <v>70640</v>
      </c>
      <c r="B65" s="298" t="s">
        <v>7171</v>
      </c>
      <c r="C65" s="300">
        <v>0</v>
      </c>
      <c r="D65" s="300">
        <v>0</v>
      </c>
    </row>
    <row r="66" spans="1:4" x14ac:dyDescent="0.25">
      <c r="A66" s="296">
        <v>70650</v>
      </c>
      <c r="B66" s="298" t="s">
        <v>7173</v>
      </c>
      <c r="C66" s="300">
        <v>0</v>
      </c>
      <c r="D66" s="300">
        <v>0</v>
      </c>
    </row>
    <row r="67" spans="1:4" x14ac:dyDescent="0.25">
      <c r="A67" s="296">
        <v>70660</v>
      </c>
      <c r="B67" s="298" t="s">
        <v>7175</v>
      </c>
      <c r="C67" s="300">
        <v>0</v>
      </c>
      <c r="D67" s="300">
        <v>0</v>
      </c>
    </row>
    <row r="68" spans="1:4" x14ac:dyDescent="0.25">
      <c r="A68" s="296">
        <v>70711</v>
      </c>
      <c r="B68" s="298" t="s">
        <v>7178</v>
      </c>
      <c r="C68" s="300">
        <v>0</v>
      </c>
      <c r="D68" s="300">
        <v>0</v>
      </c>
    </row>
    <row r="69" spans="1:4" x14ac:dyDescent="0.25">
      <c r="A69" s="296">
        <v>70712</v>
      </c>
      <c r="B69" s="298" t="s">
        <v>7179</v>
      </c>
      <c r="C69" s="299">
        <v>500000</v>
      </c>
      <c r="D69" s="300">
        <v>0</v>
      </c>
    </row>
    <row r="70" spans="1:4" x14ac:dyDescent="0.25">
      <c r="A70" s="296">
        <v>70713</v>
      </c>
      <c r="B70" s="298" t="s">
        <v>7180</v>
      </c>
      <c r="C70" s="300">
        <v>0</v>
      </c>
      <c r="D70" s="300">
        <v>0</v>
      </c>
    </row>
    <row r="71" spans="1:4" x14ac:dyDescent="0.25">
      <c r="A71" s="296">
        <v>70721</v>
      </c>
      <c r="B71" s="298" t="s">
        <v>7182</v>
      </c>
      <c r="C71" s="299">
        <v>8352000</v>
      </c>
      <c r="D71" s="299">
        <v>25072379.370000001</v>
      </c>
    </row>
    <row r="72" spans="1:4" x14ac:dyDescent="0.25">
      <c r="A72" s="296">
        <v>70722</v>
      </c>
      <c r="B72" s="298" t="s">
        <v>7183</v>
      </c>
      <c r="C72" s="300">
        <v>0</v>
      </c>
      <c r="D72" s="300">
        <v>0</v>
      </c>
    </row>
    <row r="73" spans="1:4" x14ac:dyDescent="0.25">
      <c r="A73" s="296">
        <v>70723</v>
      </c>
      <c r="B73" s="298" t="s">
        <v>7184</v>
      </c>
      <c r="C73" s="300">
        <v>0</v>
      </c>
      <c r="D73" s="300">
        <v>0</v>
      </c>
    </row>
    <row r="74" spans="1:4" x14ac:dyDescent="0.25">
      <c r="A74" s="296">
        <v>70724</v>
      </c>
      <c r="B74" s="298" t="s">
        <v>7185</v>
      </c>
      <c r="C74" s="300">
        <v>0</v>
      </c>
      <c r="D74" s="300">
        <v>0</v>
      </c>
    </row>
    <row r="75" spans="1:4" x14ac:dyDescent="0.25">
      <c r="A75" s="296">
        <v>70731</v>
      </c>
      <c r="B75" s="298" t="s">
        <v>7187</v>
      </c>
      <c r="C75" s="300">
        <v>0</v>
      </c>
      <c r="D75" s="300">
        <v>0</v>
      </c>
    </row>
    <row r="76" spans="1:4" x14ac:dyDescent="0.25">
      <c r="A76" s="296">
        <v>70732</v>
      </c>
      <c r="B76" s="298" t="s">
        <v>7188</v>
      </c>
      <c r="C76" s="300">
        <v>0</v>
      </c>
      <c r="D76" s="300">
        <v>0</v>
      </c>
    </row>
    <row r="77" spans="1:4" x14ac:dyDescent="0.25">
      <c r="A77" s="296">
        <v>70733</v>
      </c>
      <c r="B77" s="298" t="s">
        <v>7189</v>
      </c>
      <c r="C77" s="300">
        <v>0</v>
      </c>
      <c r="D77" s="300">
        <v>0</v>
      </c>
    </row>
    <row r="78" spans="1:4" x14ac:dyDescent="0.25">
      <c r="A78" s="296">
        <v>70734</v>
      </c>
      <c r="B78" s="298" t="s">
        <v>7190</v>
      </c>
      <c r="C78" s="300">
        <v>0</v>
      </c>
      <c r="D78" s="300">
        <v>0</v>
      </c>
    </row>
    <row r="79" spans="1:4" x14ac:dyDescent="0.25">
      <c r="A79" s="296">
        <v>70740</v>
      </c>
      <c r="B79" s="298" t="s">
        <v>7191</v>
      </c>
      <c r="C79" s="299">
        <v>456000000</v>
      </c>
      <c r="D79" s="299">
        <v>590000000</v>
      </c>
    </row>
    <row r="80" spans="1:4" x14ac:dyDescent="0.25">
      <c r="A80" s="296">
        <v>70750</v>
      </c>
      <c r="B80" s="298" t="s">
        <v>7192</v>
      </c>
      <c r="C80" s="300">
        <v>0</v>
      </c>
      <c r="D80" s="300">
        <v>0</v>
      </c>
    </row>
    <row r="81" spans="1:4" x14ac:dyDescent="0.25">
      <c r="A81" s="296">
        <v>70760</v>
      </c>
      <c r="B81" s="298" t="s">
        <v>7194</v>
      </c>
      <c r="C81" s="300">
        <v>0</v>
      </c>
      <c r="D81" s="300">
        <v>0</v>
      </c>
    </row>
    <row r="82" spans="1:4" x14ac:dyDescent="0.25">
      <c r="A82" s="296">
        <v>70810</v>
      </c>
      <c r="B82" s="298" t="s">
        <v>7196</v>
      </c>
      <c r="C82" s="299">
        <v>15811000</v>
      </c>
      <c r="D82" s="299">
        <v>23714000</v>
      </c>
    </row>
    <row r="83" spans="1:4" x14ac:dyDescent="0.25">
      <c r="A83" s="296">
        <v>70820</v>
      </c>
      <c r="B83" s="298" t="s">
        <v>7197</v>
      </c>
      <c r="C83" s="300">
        <v>0</v>
      </c>
      <c r="D83" s="300">
        <v>0</v>
      </c>
    </row>
    <row r="84" spans="1:4" x14ac:dyDescent="0.25">
      <c r="A84" s="296">
        <v>70830</v>
      </c>
      <c r="B84" s="298" t="s">
        <v>7198</v>
      </c>
      <c r="C84" s="300">
        <v>0</v>
      </c>
      <c r="D84" s="300">
        <v>0</v>
      </c>
    </row>
    <row r="85" spans="1:4" x14ac:dyDescent="0.25">
      <c r="A85" s="296">
        <v>70840</v>
      </c>
      <c r="B85" s="298" t="s">
        <v>7199</v>
      </c>
      <c r="C85" s="300">
        <v>0</v>
      </c>
      <c r="D85" s="300">
        <v>0</v>
      </c>
    </row>
    <row r="86" spans="1:4" x14ac:dyDescent="0.25">
      <c r="A86" s="296">
        <v>70850</v>
      </c>
      <c r="B86" s="298" t="s">
        <v>7200</v>
      </c>
      <c r="C86" s="300">
        <v>0</v>
      </c>
      <c r="D86" s="300">
        <v>0</v>
      </c>
    </row>
    <row r="87" spans="1:4" x14ac:dyDescent="0.25">
      <c r="A87" s="296">
        <v>70860</v>
      </c>
      <c r="B87" s="298" t="s">
        <v>7201</v>
      </c>
      <c r="C87" s="300">
        <v>0</v>
      </c>
      <c r="D87" s="300">
        <v>0</v>
      </c>
    </row>
    <row r="88" spans="1:4" x14ac:dyDescent="0.25">
      <c r="A88" s="296">
        <v>70911</v>
      </c>
      <c r="B88" s="298" t="s">
        <v>7204</v>
      </c>
      <c r="C88" s="300">
        <v>0</v>
      </c>
      <c r="D88" s="300">
        <v>0</v>
      </c>
    </row>
    <row r="89" spans="1:4" x14ac:dyDescent="0.25">
      <c r="A89" s="296">
        <v>70912</v>
      </c>
      <c r="B89" s="298" t="s">
        <v>7205</v>
      </c>
      <c r="C89" s="300">
        <v>0</v>
      </c>
      <c r="D89" s="300">
        <v>0</v>
      </c>
    </row>
    <row r="90" spans="1:4" x14ac:dyDescent="0.25">
      <c r="A90" s="296">
        <v>70921</v>
      </c>
      <c r="B90" s="298" t="s">
        <v>7207</v>
      </c>
      <c r="C90" s="300">
        <v>0</v>
      </c>
      <c r="D90" s="300">
        <v>0</v>
      </c>
    </row>
    <row r="91" spans="1:4" x14ac:dyDescent="0.25">
      <c r="A91" s="296">
        <v>70922</v>
      </c>
      <c r="B91" s="298" t="s">
        <v>7208</v>
      </c>
      <c r="C91" s="300">
        <v>0</v>
      </c>
      <c r="D91" s="300">
        <v>0</v>
      </c>
    </row>
    <row r="92" spans="1:4" x14ac:dyDescent="0.25">
      <c r="A92" s="296">
        <v>70930</v>
      </c>
      <c r="B92" s="298" t="s">
        <v>7210</v>
      </c>
      <c r="C92" s="300">
        <v>0</v>
      </c>
      <c r="D92" s="300">
        <v>0</v>
      </c>
    </row>
    <row r="93" spans="1:4" x14ac:dyDescent="0.25">
      <c r="A93" s="296">
        <v>70941</v>
      </c>
      <c r="B93" s="298" t="s">
        <v>7212</v>
      </c>
      <c r="C93" s="300">
        <v>0</v>
      </c>
      <c r="D93" s="300">
        <v>0</v>
      </c>
    </row>
    <row r="94" spans="1:4" x14ac:dyDescent="0.25">
      <c r="A94" s="296">
        <v>70942</v>
      </c>
      <c r="B94" s="298" t="s">
        <v>7213</v>
      </c>
      <c r="C94" s="300">
        <v>0</v>
      </c>
      <c r="D94" s="300">
        <v>0</v>
      </c>
    </row>
    <row r="95" spans="1:4" x14ac:dyDescent="0.25">
      <c r="A95" s="296">
        <v>70950</v>
      </c>
      <c r="B95" s="298" t="s">
        <v>7214</v>
      </c>
      <c r="C95" s="299">
        <v>4046000</v>
      </c>
      <c r="D95" s="299">
        <v>5079749.92</v>
      </c>
    </row>
    <row r="96" spans="1:4" x14ac:dyDescent="0.25">
      <c r="A96" s="296">
        <v>70960</v>
      </c>
      <c r="B96" s="298" t="s">
        <v>7215</v>
      </c>
      <c r="C96" s="300">
        <v>0</v>
      </c>
      <c r="D96" s="300">
        <v>0</v>
      </c>
    </row>
    <row r="97" spans="1:4" x14ac:dyDescent="0.25">
      <c r="A97" s="296">
        <v>70970</v>
      </c>
      <c r="B97" s="298" t="s">
        <v>7216</v>
      </c>
      <c r="C97" s="299">
        <v>20000000</v>
      </c>
      <c r="D97" s="299">
        <v>10376000</v>
      </c>
    </row>
    <row r="98" spans="1:4" x14ac:dyDescent="0.25">
      <c r="A98" s="296">
        <v>70980</v>
      </c>
      <c r="B98" s="298" t="s">
        <v>7218</v>
      </c>
      <c r="C98" s="300">
        <v>0</v>
      </c>
      <c r="D98" s="300">
        <v>0</v>
      </c>
    </row>
    <row r="99" spans="1:4" x14ac:dyDescent="0.25">
      <c r="A99" s="296">
        <v>71011</v>
      </c>
      <c r="B99" s="298" t="s">
        <v>7221</v>
      </c>
      <c r="C99" s="300">
        <v>0</v>
      </c>
      <c r="D99" s="300">
        <v>0</v>
      </c>
    </row>
    <row r="100" spans="1:4" x14ac:dyDescent="0.25">
      <c r="A100" s="296">
        <v>71012</v>
      </c>
      <c r="B100" s="298" t="s">
        <v>7222</v>
      </c>
      <c r="C100" s="300">
        <v>0</v>
      </c>
      <c r="D100" s="300">
        <v>0</v>
      </c>
    </row>
    <row r="101" spans="1:4" x14ac:dyDescent="0.25">
      <c r="A101" s="296">
        <v>71020</v>
      </c>
      <c r="B101" s="298" t="s">
        <v>7223</v>
      </c>
      <c r="C101" s="300">
        <v>0</v>
      </c>
      <c r="D101" s="300">
        <v>0</v>
      </c>
    </row>
    <row r="102" spans="1:4" x14ac:dyDescent="0.25">
      <c r="A102" s="296">
        <v>71030</v>
      </c>
      <c r="B102" s="298" t="s">
        <v>7224</v>
      </c>
      <c r="C102" s="300">
        <v>0</v>
      </c>
      <c r="D102" s="300">
        <v>0</v>
      </c>
    </row>
    <row r="103" spans="1:4" x14ac:dyDescent="0.25">
      <c r="A103" s="296">
        <v>71040</v>
      </c>
      <c r="B103" s="298" t="s">
        <v>7225</v>
      </c>
      <c r="C103" s="300">
        <v>0</v>
      </c>
      <c r="D103" s="300">
        <v>0</v>
      </c>
    </row>
    <row r="104" spans="1:4" x14ac:dyDescent="0.25">
      <c r="A104" s="296">
        <v>71050</v>
      </c>
      <c r="B104" s="298" t="s">
        <v>7226</v>
      </c>
      <c r="C104" s="300">
        <v>0</v>
      </c>
      <c r="D104" s="300">
        <v>0</v>
      </c>
    </row>
    <row r="105" spans="1:4" x14ac:dyDescent="0.25">
      <c r="A105" s="296">
        <v>71060</v>
      </c>
      <c r="B105" s="298" t="s">
        <v>7227</v>
      </c>
      <c r="C105" s="300">
        <v>0</v>
      </c>
      <c r="D105" s="300">
        <v>0</v>
      </c>
    </row>
    <row r="106" spans="1:4" x14ac:dyDescent="0.25">
      <c r="A106" s="296">
        <v>71070</v>
      </c>
      <c r="B106" s="298" t="s">
        <v>7229</v>
      </c>
      <c r="C106" s="300">
        <v>0</v>
      </c>
      <c r="D106" s="300">
        <v>0</v>
      </c>
    </row>
    <row r="107" spans="1:4" x14ac:dyDescent="0.25">
      <c r="A107" s="296">
        <v>71080</v>
      </c>
      <c r="B107" s="298" t="s">
        <v>7230</v>
      </c>
      <c r="C107" s="300">
        <v>0</v>
      </c>
      <c r="D107" s="300">
        <v>0</v>
      </c>
    </row>
    <row r="108" spans="1:4" x14ac:dyDescent="0.25">
      <c r="A108" s="296">
        <v>71090</v>
      </c>
      <c r="B108" s="298" t="s">
        <v>7231</v>
      </c>
      <c r="C108" s="300">
        <v>0</v>
      </c>
      <c r="D108" s="300">
        <v>0</v>
      </c>
    </row>
    <row r="109" spans="1:4" ht="16.899999999999999" customHeight="1" x14ac:dyDescent="0.25">
      <c r="A109" s="660" t="s">
        <v>7238</v>
      </c>
      <c r="B109" s="660"/>
      <c r="C109" s="362">
        <v>151438000000</v>
      </c>
      <c r="D109" s="362">
        <v>174873305525.32001</v>
      </c>
    </row>
  </sheetData>
  <mergeCells count="6">
    <mergeCell ref="A3:A4"/>
    <mergeCell ref="B3:B4"/>
    <mergeCell ref="C3:D3"/>
    <mergeCell ref="A109:B109"/>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26"/>
  <sheetViews>
    <sheetView workbookViewId="0">
      <selection activeCell="F24" sqref="F24"/>
    </sheetView>
  </sheetViews>
  <sheetFormatPr defaultRowHeight="15" x14ac:dyDescent="0.25"/>
  <cols>
    <col min="1" max="1" width="8.7109375" style="53" bestFit="1" customWidth="1"/>
    <col min="2" max="2" width="37.85546875" customWidth="1"/>
    <col min="3" max="3" width="15.5703125" customWidth="1"/>
    <col min="4" max="4" width="12.7109375" bestFit="1" customWidth="1"/>
  </cols>
  <sheetData>
    <row r="1" spans="1:4" x14ac:dyDescent="0.25">
      <c r="A1" s="647" t="s">
        <v>0</v>
      </c>
      <c r="B1" s="647"/>
      <c r="C1" s="647"/>
      <c r="D1" s="647"/>
    </row>
    <row r="2" spans="1:4" x14ac:dyDescent="0.25">
      <c r="A2" s="647" t="s">
        <v>7239</v>
      </c>
      <c r="B2" s="647"/>
      <c r="C2" s="647"/>
      <c r="D2" s="647"/>
    </row>
    <row r="3" spans="1:4" ht="18" x14ac:dyDescent="0.25">
      <c r="A3" s="340" t="s">
        <v>7240</v>
      </c>
      <c r="B3" s="341" t="s">
        <v>7241</v>
      </c>
      <c r="C3" s="652" t="s">
        <v>7242</v>
      </c>
      <c r="D3" s="653"/>
    </row>
    <row r="4" spans="1:4" x14ac:dyDescent="0.25">
      <c r="A4" s="340"/>
      <c r="B4" s="341"/>
      <c r="C4" s="341">
        <v>2020</v>
      </c>
      <c r="D4" s="341">
        <v>2021</v>
      </c>
    </row>
    <row r="5" spans="1:4" x14ac:dyDescent="0.25">
      <c r="A5" s="297" t="s">
        <v>2875</v>
      </c>
      <c r="B5" s="298" t="s">
        <v>876</v>
      </c>
      <c r="C5" s="299">
        <v>4259014285.7199998</v>
      </c>
      <c r="D5" s="299">
        <v>4772006813</v>
      </c>
    </row>
    <row r="6" spans="1:4" x14ac:dyDescent="0.25">
      <c r="A6" s="297" t="s">
        <v>4176</v>
      </c>
      <c r="B6" s="298" t="s">
        <v>2077</v>
      </c>
      <c r="C6" s="299">
        <v>404311428.56999999</v>
      </c>
      <c r="D6" s="299">
        <v>662300000</v>
      </c>
    </row>
    <row r="7" spans="1:4" x14ac:dyDescent="0.25">
      <c r="A7" s="297" t="s">
        <v>4179</v>
      </c>
      <c r="B7" s="298" t="s">
        <v>2081</v>
      </c>
      <c r="C7" s="299">
        <v>1112400000</v>
      </c>
      <c r="D7" s="299">
        <v>2783800000</v>
      </c>
    </row>
    <row r="8" spans="1:4" x14ac:dyDescent="0.25">
      <c r="A8" s="297" t="s">
        <v>3647</v>
      </c>
      <c r="B8" s="298" t="s">
        <v>1601</v>
      </c>
      <c r="C8" s="299">
        <v>9042072410.8999996</v>
      </c>
      <c r="D8" s="299">
        <v>6480175000</v>
      </c>
    </row>
    <row r="9" spans="1:4" x14ac:dyDescent="0.25">
      <c r="A9" s="297" t="s">
        <v>3462</v>
      </c>
      <c r="B9" s="298" t="s">
        <v>1431</v>
      </c>
      <c r="C9" s="299">
        <v>4366818157.71</v>
      </c>
      <c r="D9" s="299">
        <v>7325899348.5200005</v>
      </c>
    </row>
    <row r="10" spans="1:4" x14ac:dyDescent="0.25">
      <c r="A10" s="297" t="s">
        <v>4201</v>
      </c>
      <c r="B10" s="298" t="s">
        <v>2103</v>
      </c>
      <c r="C10" s="299">
        <v>3843635000</v>
      </c>
      <c r="D10" s="299">
        <v>9603723000</v>
      </c>
    </row>
    <row r="11" spans="1:4" x14ac:dyDescent="0.25">
      <c r="A11" s="297" t="s">
        <v>5885</v>
      </c>
      <c r="B11" s="298" t="s">
        <v>7243</v>
      </c>
      <c r="C11" s="299">
        <v>40000000</v>
      </c>
      <c r="D11" s="299">
        <v>20000000</v>
      </c>
    </row>
    <row r="12" spans="1:4" x14ac:dyDescent="0.25">
      <c r="A12" s="297" t="s">
        <v>5886</v>
      </c>
      <c r="B12" s="298" t="s">
        <v>7244</v>
      </c>
      <c r="C12" s="299">
        <v>410047277.55000001</v>
      </c>
      <c r="D12" s="299">
        <v>542500000</v>
      </c>
    </row>
    <row r="13" spans="1:4" x14ac:dyDescent="0.25">
      <c r="A13" s="297" t="s">
        <v>5887</v>
      </c>
      <c r="B13" s="298" t="s">
        <v>7245</v>
      </c>
      <c r="C13" s="299">
        <v>2368600000</v>
      </c>
      <c r="D13" s="299">
        <v>2347776000</v>
      </c>
    </row>
    <row r="14" spans="1:4" x14ac:dyDescent="0.25">
      <c r="A14" s="297" t="s">
        <v>2129</v>
      </c>
      <c r="B14" s="298" t="s">
        <v>1231</v>
      </c>
      <c r="C14" s="299">
        <v>3179950000</v>
      </c>
      <c r="D14" s="299">
        <v>4980143484.96</v>
      </c>
    </row>
    <row r="15" spans="1:4" x14ac:dyDescent="0.25">
      <c r="A15" s="297" t="s">
        <v>2131</v>
      </c>
      <c r="B15" s="298" t="s">
        <v>7246</v>
      </c>
      <c r="C15" s="299">
        <v>439140000</v>
      </c>
      <c r="D15" s="299">
        <v>481740000</v>
      </c>
    </row>
    <row r="16" spans="1:4" x14ac:dyDescent="0.25">
      <c r="A16" s="297" t="s">
        <v>2133</v>
      </c>
      <c r="B16" s="298" t="s">
        <v>7247</v>
      </c>
      <c r="C16" s="299">
        <v>651400000</v>
      </c>
      <c r="D16" s="299">
        <v>1061400000</v>
      </c>
    </row>
    <row r="17" spans="1:4" x14ac:dyDescent="0.25">
      <c r="A17" s="297" t="s">
        <v>2135</v>
      </c>
      <c r="B17" s="298" t="s">
        <v>351</v>
      </c>
      <c r="C17" s="299">
        <v>9135296571.4300003</v>
      </c>
      <c r="D17" s="299">
        <v>4310120709.1099997</v>
      </c>
    </row>
    <row r="18" spans="1:4" x14ac:dyDescent="0.25">
      <c r="A18" s="297" t="s">
        <v>2137</v>
      </c>
      <c r="B18" s="298" t="s">
        <v>7248</v>
      </c>
      <c r="C18" s="299">
        <v>217850000</v>
      </c>
      <c r="D18" s="299">
        <v>192900000</v>
      </c>
    </row>
    <row r="19" spans="1:4" x14ac:dyDescent="0.25">
      <c r="A19" s="297" t="s">
        <v>2140</v>
      </c>
      <c r="B19" s="298" t="s">
        <v>7249</v>
      </c>
      <c r="C19" s="300">
        <v>0</v>
      </c>
      <c r="D19" s="300">
        <v>0</v>
      </c>
    </row>
    <row r="20" spans="1:4" x14ac:dyDescent="0.25">
      <c r="A20" s="297" t="s">
        <v>2142</v>
      </c>
      <c r="B20" s="298" t="s">
        <v>7250</v>
      </c>
      <c r="C20" s="299">
        <v>256811800</v>
      </c>
      <c r="D20" s="299">
        <v>250000000</v>
      </c>
    </row>
    <row r="21" spans="1:4" x14ac:dyDescent="0.25">
      <c r="A21" s="297" t="s">
        <v>2144</v>
      </c>
      <c r="B21" s="298" t="s">
        <v>7251</v>
      </c>
      <c r="C21" s="299">
        <v>11607942000</v>
      </c>
      <c r="D21" s="299">
        <v>24093000000</v>
      </c>
    </row>
    <row r="22" spans="1:4" x14ac:dyDescent="0.25">
      <c r="A22" s="297" t="s">
        <v>2146</v>
      </c>
      <c r="B22" s="298" t="s">
        <v>7252</v>
      </c>
      <c r="C22" s="300">
        <v>0</v>
      </c>
      <c r="D22" s="300">
        <v>0</v>
      </c>
    </row>
    <row r="23" spans="1:4" x14ac:dyDescent="0.25">
      <c r="A23" s="297" t="s">
        <v>2148</v>
      </c>
      <c r="B23" s="298" t="s">
        <v>7253</v>
      </c>
      <c r="C23" s="299">
        <v>20000000</v>
      </c>
      <c r="D23" s="299">
        <v>8000000</v>
      </c>
    </row>
    <row r="24" spans="1:4" x14ac:dyDescent="0.25">
      <c r="A24" s="297" t="s">
        <v>2150</v>
      </c>
      <c r="B24" s="298" t="s">
        <v>7254</v>
      </c>
      <c r="C24" s="300">
        <v>0</v>
      </c>
      <c r="D24" s="300">
        <v>0</v>
      </c>
    </row>
    <row r="25" spans="1:4" x14ac:dyDescent="0.25">
      <c r="A25" s="297" t="s">
        <v>2152</v>
      </c>
      <c r="B25" s="298" t="s">
        <v>7255</v>
      </c>
      <c r="C25" s="300">
        <v>0</v>
      </c>
      <c r="D25" s="300">
        <v>0</v>
      </c>
    </row>
    <row r="26" spans="1:4" x14ac:dyDescent="0.25">
      <c r="A26" s="644" t="s">
        <v>7237</v>
      </c>
      <c r="B26" s="646"/>
      <c r="C26" s="362">
        <v>51355288931.879997</v>
      </c>
      <c r="D26" s="362">
        <v>69915484355.589996</v>
      </c>
    </row>
  </sheetData>
  <mergeCells count="4">
    <mergeCell ref="C3:D3"/>
    <mergeCell ref="A26:B26"/>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2"/>
  <sheetViews>
    <sheetView topLeftCell="A33" workbookViewId="0">
      <selection activeCell="E4" sqref="E4:G4"/>
    </sheetView>
  </sheetViews>
  <sheetFormatPr defaultColWidth="8.85546875" defaultRowHeight="11.25" x14ac:dyDescent="0.2"/>
  <cols>
    <col min="1" max="1" width="36" style="209" customWidth="1"/>
    <col min="2" max="2" width="11.7109375" style="209" hidden="1" customWidth="1"/>
    <col min="3" max="3" width="19.140625" style="209" bestFit="1" customWidth="1"/>
    <col min="4" max="4" width="20.28515625" style="209" bestFit="1" customWidth="1"/>
    <col min="5" max="5" width="20.140625" style="209" bestFit="1" customWidth="1"/>
    <col min="6" max="6" width="12.85546875" style="209" bestFit="1" customWidth="1"/>
    <col min="7" max="7" width="19.140625" style="209" bestFit="1" customWidth="1"/>
    <col min="8" max="8" width="27.7109375" style="209" customWidth="1"/>
    <col min="9" max="16384" width="8.85546875" style="209"/>
  </cols>
  <sheetData>
    <row r="1" spans="1:8" x14ac:dyDescent="0.2">
      <c r="A1" s="525" t="s">
        <v>7332</v>
      </c>
      <c r="B1" s="525"/>
      <c r="C1" s="525"/>
      <c r="D1" s="525"/>
      <c r="E1" s="525"/>
      <c r="F1" s="525"/>
      <c r="G1" s="525"/>
      <c r="H1" s="525"/>
    </row>
    <row r="2" spans="1:8" x14ac:dyDescent="0.2">
      <c r="B2" s="399"/>
      <c r="C2" s="400"/>
    </row>
    <row r="3" spans="1:8" x14ac:dyDescent="0.2">
      <c r="A3" s="401" t="s">
        <v>7269</v>
      </c>
      <c r="B3" s="402" t="s">
        <v>7270</v>
      </c>
      <c r="C3" s="403" t="s">
        <v>7270</v>
      </c>
      <c r="D3" s="404" t="s">
        <v>7271</v>
      </c>
      <c r="E3" s="404" t="s">
        <v>7271</v>
      </c>
      <c r="F3" s="403" t="s">
        <v>7270</v>
      </c>
      <c r="G3" s="404" t="s">
        <v>7271</v>
      </c>
      <c r="H3" s="404" t="s">
        <v>7271</v>
      </c>
    </row>
    <row r="4" spans="1:8" ht="21" x14ac:dyDescent="0.2">
      <c r="A4" s="405" t="s">
        <v>53</v>
      </c>
      <c r="B4" s="406" t="s">
        <v>7272</v>
      </c>
      <c r="C4" s="407" t="s">
        <v>7273</v>
      </c>
      <c r="D4" s="408" t="s">
        <v>7274</v>
      </c>
      <c r="E4" s="408" t="s">
        <v>7383</v>
      </c>
      <c r="F4" s="408" t="s">
        <v>7275</v>
      </c>
      <c r="G4" s="408" t="s">
        <v>7384</v>
      </c>
      <c r="H4" s="408" t="s">
        <v>7276</v>
      </c>
    </row>
    <row r="5" spans="1:8" x14ac:dyDescent="0.2">
      <c r="A5" s="409" t="s">
        <v>7277</v>
      </c>
      <c r="B5" s="410"/>
      <c r="C5" s="411"/>
      <c r="D5" s="412"/>
      <c r="E5" s="412"/>
      <c r="F5" s="412"/>
      <c r="G5" s="412"/>
      <c r="H5" s="413" t="str">
        <f>'[1]T1 Summary REVISED'!E4</f>
        <v>Explanatory Note 1.0</v>
      </c>
    </row>
    <row r="6" spans="1:8" x14ac:dyDescent="0.2">
      <c r="A6" s="414" t="s">
        <v>7278</v>
      </c>
      <c r="B6" s="415"/>
      <c r="C6" s="416">
        <v>32</v>
      </c>
      <c r="D6" s="417">
        <v>25</v>
      </c>
      <c r="E6" s="417">
        <v>40</v>
      </c>
      <c r="F6" s="435">
        <f>(E6-D6)/D6</f>
        <v>0.6</v>
      </c>
      <c r="G6" s="418"/>
      <c r="H6" s="413" t="str">
        <f>'[1]T1 Summary REVISED'!E5</f>
        <v>Explanatory Note 1.1</v>
      </c>
    </row>
    <row r="7" spans="1:8" x14ac:dyDescent="0.2">
      <c r="A7" s="414" t="s">
        <v>7279</v>
      </c>
      <c r="B7" s="415"/>
      <c r="C7" s="416">
        <v>1.7</v>
      </c>
      <c r="D7" s="419">
        <v>1.7</v>
      </c>
      <c r="E7" s="417">
        <v>1.86</v>
      </c>
      <c r="F7" s="435">
        <f t="shared" ref="F7:F46" si="0">(E7-D7)/D7</f>
        <v>9.4117647058823611E-2</v>
      </c>
      <c r="G7" s="418"/>
      <c r="H7" s="413" t="str">
        <f>'[1]T1 Summary REVISED'!E6</f>
        <v>Explanatory Note 1.2</v>
      </c>
    </row>
    <row r="8" spans="1:8" x14ac:dyDescent="0.2">
      <c r="A8" s="414" t="s">
        <v>7280</v>
      </c>
      <c r="B8" s="415"/>
      <c r="C8" s="416">
        <v>360</v>
      </c>
      <c r="D8" s="417">
        <v>360</v>
      </c>
      <c r="E8" s="417">
        <v>379</v>
      </c>
      <c r="F8" s="435">
        <f t="shared" si="0"/>
        <v>5.2777777777777778E-2</v>
      </c>
      <c r="G8" s="418"/>
      <c r="H8" s="413" t="str">
        <f>'[1]T1 Summary REVISED'!E7</f>
        <v>Explanatory Note 1.3</v>
      </c>
    </row>
    <row r="9" spans="1:8" x14ac:dyDescent="0.2">
      <c r="A9" s="414" t="s">
        <v>7281</v>
      </c>
      <c r="B9" s="415"/>
      <c r="C9" s="416">
        <v>1.9</v>
      </c>
      <c r="D9" s="417">
        <v>-4.42</v>
      </c>
      <c r="E9" s="419">
        <v>3</v>
      </c>
      <c r="F9" s="435">
        <f>(E9-D9)/D9</f>
        <v>-1.6787330316742082</v>
      </c>
      <c r="G9" s="418"/>
      <c r="H9" s="413" t="str">
        <f>'[1]T1 Summary REVISED'!E8</f>
        <v>Explanatory Note 1.4</v>
      </c>
    </row>
    <row r="10" spans="1:8" x14ac:dyDescent="0.2">
      <c r="A10" s="414" t="s">
        <v>7282</v>
      </c>
      <c r="B10" s="415"/>
      <c r="C10" s="416">
        <v>12.2</v>
      </c>
      <c r="D10" s="417">
        <v>14.13</v>
      </c>
      <c r="E10" s="417">
        <v>11.98</v>
      </c>
      <c r="F10" s="435">
        <f t="shared" si="0"/>
        <v>-0.1521585279547063</v>
      </c>
      <c r="G10" s="418"/>
      <c r="H10" s="413" t="str">
        <f>'[1]T1 Summary REVISED'!E9</f>
        <v>Explanatory Note 1.5</v>
      </c>
    </row>
    <row r="11" spans="1:8" x14ac:dyDescent="0.2">
      <c r="A11" s="414" t="str">
        <f>'[1]T1 Summary REVISED'!A10</f>
        <v>Mineral Ratio</v>
      </c>
      <c r="B11" s="415"/>
      <c r="C11" s="416"/>
      <c r="D11" s="417">
        <v>27</v>
      </c>
      <c r="E11" s="417">
        <v>36</v>
      </c>
      <c r="F11" s="435">
        <f t="shared" si="0"/>
        <v>0.33333333333333331</v>
      </c>
      <c r="G11" s="418"/>
      <c r="H11" s="413" t="s">
        <v>7283</v>
      </c>
    </row>
    <row r="12" spans="1:8" x14ac:dyDescent="0.2">
      <c r="A12" s="420" t="s">
        <v>7284</v>
      </c>
      <c r="B12" s="421"/>
      <c r="C12" s="422">
        <v>4081000000</v>
      </c>
      <c r="D12" s="423">
        <v>4081000000</v>
      </c>
      <c r="E12" s="423">
        <v>16763282735</v>
      </c>
      <c r="F12" s="424">
        <f t="shared" si="0"/>
        <v>3.1076409544229358</v>
      </c>
      <c r="G12" s="425"/>
      <c r="H12" s="413" t="s">
        <v>7285</v>
      </c>
    </row>
    <row r="13" spans="1:8" x14ac:dyDescent="0.2">
      <c r="A13" s="420" t="s">
        <v>7286</v>
      </c>
      <c r="B13" s="421"/>
      <c r="C13" s="423">
        <f>SUM(C14:C23)</f>
        <v>46405130269.809998</v>
      </c>
      <c r="D13" s="423">
        <v>107356835610.77383</v>
      </c>
      <c r="E13" s="423">
        <f>SUM(E14:E23)</f>
        <v>133966668650</v>
      </c>
      <c r="F13" s="424">
        <f t="shared" si="0"/>
        <v>0.24786342562946898</v>
      </c>
      <c r="G13" s="423"/>
      <c r="H13" s="413" t="s">
        <v>7287</v>
      </c>
    </row>
    <row r="14" spans="1:8" ht="22.5" x14ac:dyDescent="0.2">
      <c r="A14" s="414" t="s">
        <v>7288</v>
      </c>
      <c r="B14" s="415"/>
      <c r="C14" s="416">
        <v>16296391974.469999</v>
      </c>
      <c r="D14" s="426">
        <v>26730614126.830502</v>
      </c>
      <c r="E14" s="426">
        <v>33413267658.080002</v>
      </c>
      <c r="F14" s="435">
        <f t="shared" si="0"/>
        <v>0.2499999999828614</v>
      </c>
      <c r="G14" s="418"/>
      <c r="H14" s="413" t="s">
        <v>7289</v>
      </c>
    </row>
    <row r="15" spans="1:8" x14ac:dyDescent="0.2">
      <c r="A15" s="414" t="s">
        <v>7290</v>
      </c>
      <c r="B15" s="415"/>
      <c r="C15" s="416">
        <v>6602752855.5799999</v>
      </c>
      <c r="D15" s="426">
        <v>10945781929.540001</v>
      </c>
      <c r="E15" s="426">
        <v>11583777563.23</v>
      </c>
      <c r="F15" s="435">
        <f t="shared" si="0"/>
        <v>5.8286894238976546E-2</v>
      </c>
      <c r="G15" s="418"/>
      <c r="H15" s="413" t="s">
        <v>7291</v>
      </c>
    </row>
    <row r="16" spans="1:8" ht="22.5" x14ac:dyDescent="0.2">
      <c r="A16" s="414" t="s">
        <v>7292</v>
      </c>
      <c r="B16" s="415"/>
      <c r="C16" s="416">
        <f>1319083706.36+1097192247.23+163265659.83</f>
        <v>2579541613.4200001</v>
      </c>
      <c r="D16" s="426">
        <v>14849148035.369999</v>
      </c>
      <c r="E16" s="426">
        <f>2000000000+2100000000+26600000000</f>
        <v>30700000000</v>
      </c>
      <c r="F16" s="435">
        <f t="shared" si="0"/>
        <v>1.0674586802471084</v>
      </c>
      <c r="G16" s="454"/>
      <c r="H16" s="413" t="s">
        <v>7293</v>
      </c>
    </row>
    <row r="17" spans="1:8" x14ac:dyDescent="0.2">
      <c r="A17" s="414" t="s">
        <v>7294</v>
      </c>
      <c r="B17" s="415"/>
      <c r="C17" s="416">
        <v>6466015082.2799997</v>
      </c>
      <c r="D17" s="426">
        <v>17879043585.313332</v>
      </c>
      <c r="E17" s="426">
        <v>12925776176</v>
      </c>
      <c r="F17" s="435">
        <f t="shared" si="0"/>
        <v>-0.27704319784656561</v>
      </c>
      <c r="G17" s="418"/>
      <c r="H17" s="413" t="s">
        <v>7295</v>
      </c>
    </row>
    <row r="18" spans="1:8" x14ac:dyDescent="0.2">
      <c r="A18" s="414" t="s">
        <v>7296</v>
      </c>
      <c r="B18" s="415"/>
      <c r="C18" s="416">
        <v>11229544665.200001</v>
      </c>
      <c r="D18" s="426">
        <v>24244763854.860001</v>
      </c>
      <c r="E18" s="426">
        <v>28778132248.490002</v>
      </c>
      <c r="F18" s="435">
        <f t="shared" si="0"/>
        <v>0.18698340065379773</v>
      </c>
      <c r="G18" s="418"/>
      <c r="H18" s="413" t="s">
        <v>7297</v>
      </c>
    </row>
    <row r="19" spans="1:8" x14ac:dyDescent="0.2">
      <c r="A19" s="414" t="s">
        <v>7298</v>
      </c>
      <c r="B19" s="415"/>
      <c r="C19" s="416">
        <v>2375884078.8600001</v>
      </c>
      <c r="D19" s="426">
        <v>9627484078.8600006</v>
      </c>
      <c r="E19" s="426">
        <v>9001264675</v>
      </c>
      <c r="F19" s="435">
        <f t="shared" si="0"/>
        <v>-6.504496904181345E-2</v>
      </c>
      <c r="G19" s="418"/>
      <c r="H19" s="413" t="s">
        <v>7299</v>
      </c>
    </row>
    <row r="20" spans="1:8" x14ac:dyDescent="0.2">
      <c r="A20" s="414" t="s">
        <v>7302</v>
      </c>
      <c r="B20" s="415"/>
      <c r="C20" s="416">
        <v>855000000</v>
      </c>
      <c r="D20" s="426">
        <v>1500000000</v>
      </c>
      <c r="E20" s="426">
        <v>0</v>
      </c>
      <c r="F20" s="435">
        <f t="shared" ref="F20" si="1">(E20-D20)/D20</f>
        <v>-1</v>
      </c>
      <c r="G20" s="418"/>
      <c r="H20" s="413" t="s">
        <v>7366</v>
      </c>
    </row>
    <row r="21" spans="1:8" x14ac:dyDescent="0.2">
      <c r="A21" s="414" t="s">
        <v>7300</v>
      </c>
      <c r="B21" s="415"/>
      <c r="C21" s="416">
        <v>0</v>
      </c>
      <c r="D21" s="426">
        <v>1580000000</v>
      </c>
      <c r="E21" s="426">
        <v>1474450329.2</v>
      </c>
      <c r="F21" s="435">
        <f t="shared" si="0"/>
        <v>-6.680358911392402E-2</v>
      </c>
      <c r="G21" s="418"/>
      <c r="H21" s="413" t="s">
        <v>7301</v>
      </c>
    </row>
    <row r="22" spans="1:8" x14ac:dyDescent="0.2">
      <c r="A22" s="414" t="s">
        <v>5693</v>
      </c>
      <c r="B22" s="415"/>
      <c r="C22" s="416">
        <v>0</v>
      </c>
      <c r="D22" s="426">
        <v>0</v>
      </c>
      <c r="E22" s="426">
        <v>590000000</v>
      </c>
      <c r="F22" s="435">
        <v>1</v>
      </c>
      <c r="G22" s="418"/>
      <c r="H22" s="413" t="s">
        <v>7303</v>
      </c>
    </row>
    <row r="23" spans="1:8" x14ac:dyDescent="0.2">
      <c r="A23" s="414" t="s">
        <v>7333</v>
      </c>
      <c r="B23" s="415"/>
      <c r="C23" s="416">
        <v>0</v>
      </c>
      <c r="D23" s="426">
        <v>0</v>
      </c>
      <c r="E23" s="426">
        <v>5500000000</v>
      </c>
      <c r="F23" s="435">
        <v>1</v>
      </c>
      <c r="G23" s="418"/>
      <c r="H23" s="413" t="s">
        <v>7339</v>
      </c>
    </row>
    <row r="24" spans="1:8" x14ac:dyDescent="0.2">
      <c r="A24" s="409" t="s">
        <v>7304</v>
      </c>
      <c r="B24" s="427"/>
      <c r="C24" s="422">
        <f>C25+C35</f>
        <v>53257585558.059998</v>
      </c>
      <c r="D24" s="428">
        <v>151437999999.99835</v>
      </c>
      <c r="E24" s="428">
        <f>E25+E35</f>
        <v>174873305525.32001</v>
      </c>
      <c r="F24" s="466">
        <f t="shared" si="0"/>
        <v>0.1547518160918786</v>
      </c>
      <c r="G24" s="428">
        <f>G25+G35</f>
        <v>9449100000</v>
      </c>
      <c r="H24" s="413" t="s">
        <v>7305</v>
      </c>
    </row>
    <row r="25" spans="1:8" x14ac:dyDescent="0.2">
      <c r="A25" s="429" t="s">
        <v>7306</v>
      </c>
      <c r="B25" s="430"/>
      <c r="C25" s="431">
        <f>SUM(C26:C34)</f>
        <v>44628062937.139999</v>
      </c>
      <c r="D25" s="432">
        <v>100082711068.11409</v>
      </c>
      <c r="E25" s="433">
        <f>SUM(E26:E34)</f>
        <v>104957821169.73</v>
      </c>
      <c r="F25" s="465">
        <f t="shared" si="0"/>
        <v>4.8710811783445926E-2</v>
      </c>
      <c r="G25" s="432">
        <f>SUM(G26:G34)</f>
        <v>350000000</v>
      </c>
      <c r="H25" s="413" t="s">
        <v>7307</v>
      </c>
    </row>
    <row r="26" spans="1:8" x14ac:dyDescent="0.2">
      <c r="A26" s="434" t="s">
        <v>6</v>
      </c>
      <c r="B26" s="415"/>
      <c r="C26" s="416">
        <v>18429782248.389999</v>
      </c>
      <c r="D26" s="426">
        <v>40059974547.919998</v>
      </c>
      <c r="E26" s="426">
        <v>42227913104.57</v>
      </c>
      <c r="F26" s="435">
        <f t="shared" si="0"/>
        <v>5.411732236765901E-2</v>
      </c>
      <c r="G26" s="426"/>
      <c r="H26" s="413" t="s">
        <v>7308</v>
      </c>
    </row>
    <row r="27" spans="1:8" x14ac:dyDescent="0.2">
      <c r="A27" s="434" t="s">
        <v>7309</v>
      </c>
      <c r="B27" s="415"/>
      <c r="C27" s="416">
        <v>1125867630.98</v>
      </c>
      <c r="D27" s="426">
        <v>3764833550</v>
      </c>
      <c r="E27" s="426">
        <v>4286329750</v>
      </c>
      <c r="F27" s="435">
        <f t="shared" si="0"/>
        <v>0.13851773075067289</v>
      </c>
      <c r="G27" s="426"/>
      <c r="H27" s="413" t="s">
        <v>7310</v>
      </c>
    </row>
    <row r="28" spans="1:8" x14ac:dyDescent="0.2">
      <c r="A28" s="434" t="s">
        <v>8</v>
      </c>
      <c r="B28" s="415"/>
      <c r="C28" s="416">
        <v>4387301299.75</v>
      </c>
      <c r="D28" s="426">
        <v>12205839307</v>
      </c>
      <c r="E28" s="426">
        <v>12095855000</v>
      </c>
      <c r="F28" s="435">
        <f t="shared" si="0"/>
        <v>-9.0107942791713171E-3</v>
      </c>
      <c r="G28" s="426">
        <f>350000000</f>
        <v>350000000</v>
      </c>
      <c r="H28" s="413" t="s">
        <v>7311</v>
      </c>
    </row>
    <row r="29" spans="1:8" x14ac:dyDescent="0.2">
      <c r="A29" s="434" t="s">
        <v>9</v>
      </c>
      <c r="B29" s="415"/>
      <c r="C29" s="416">
        <v>3095867698.2800002</v>
      </c>
      <c r="D29" s="426">
        <v>8340955000</v>
      </c>
      <c r="E29" s="426">
        <v>9558400000</v>
      </c>
      <c r="F29" s="435">
        <f t="shared" si="0"/>
        <v>0.14595990507082224</v>
      </c>
      <c r="G29" s="426"/>
      <c r="H29" s="413" t="s">
        <v>7312</v>
      </c>
    </row>
    <row r="30" spans="1:8" x14ac:dyDescent="0.2">
      <c r="A30" s="434" t="s">
        <v>11</v>
      </c>
      <c r="B30" s="415"/>
      <c r="C30" s="416">
        <v>5475779238.6499996</v>
      </c>
      <c r="D30" s="426">
        <v>10650800000</v>
      </c>
      <c r="E30" s="426">
        <v>10915880000</v>
      </c>
      <c r="F30" s="435">
        <f t="shared" si="0"/>
        <v>2.4888271303564052E-2</v>
      </c>
      <c r="G30" s="426"/>
      <c r="H30" s="413" t="s">
        <v>7313</v>
      </c>
    </row>
    <row r="31" spans="1:8" x14ac:dyDescent="0.2">
      <c r="A31" s="434" t="s">
        <v>7314</v>
      </c>
      <c r="B31" s="415"/>
      <c r="C31" s="416">
        <v>905900000</v>
      </c>
      <c r="D31" s="426">
        <v>6378312771.8160019</v>
      </c>
      <c r="E31" s="426">
        <v>4633511025.29</v>
      </c>
      <c r="F31" s="435">
        <f t="shared" si="0"/>
        <v>-0.27355224005881268</v>
      </c>
      <c r="G31" s="426"/>
      <c r="H31" s="413" t="s">
        <v>7315</v>
      </c>
    </row>
    <row r="32" spans="1:8" ht="22.5" x14ac:dyDescent="0.2">
      <c r="A32" s="434" t="s">
        <v>7316</v>
      </c>
      <c r="B32" s="415"/>
      <c r="C32" s="416">
        <v>178010717.52000001</v>
      </c>
      <c r="D32" s="426">
        <v>1424476385.4860001</v>
      </c>
      <c r="E32" s="426">
        <v>2330470016.1199999</v>
      </c>
      <c r="F32" s="435">
        <f t="shared" si="0"/>
        <v>0.63601870825320472</v>
      </c>
      <c r="G32" s="426"/>
      <c r="H32" s="413" t="s">
        <v>7317</v>
      </c>
    </row>
    <row r="33" spans="1:8" ht="22.5" x14ac:dyDescent="0.2">
      <c r="A33" s="434" t="s">
        <v>7318</v>
      </c>
      <c r="B33" s="415"/>
      <c r="C33" s="416">
        <v>1652834534.05</v>
      </c>
      <c r="D33" s="426">
        <v>4257519505.8920994</v>
      </c>
      <c r="E33" s="426">
        <v>5276607239.0500002</v>
      </c>
      <c r="F33" s="435">
        <f t="shared" si="0"/>
        <v>0.23936184713835298</v>
      </c>
      <c r="G33" s="426"/>
      <c r="H33" s="413" t="s">
        <v>7319</v>
      </c>
    </row>
    <row r="34" spans="1:8" ht="22.5" x14ac:dyDescent="0.2">
      <c r="A34" s="436" t="s">
        <v>7320</v>
      </c>
      <c r="B34" s="415"/>
      <c r="C34" s="416">
        <v>9376719569.5200005</v>
      </c>
      <c r="D34" s="426">
        <v>13000000000</v>
      </c>
      <c r="E34" s="426">
        <v>13632855034.700001</v>
      </c>
      <c r="F34" s="435">
        <f t="shared" si="0"/>
        <v>4.8681156515384676E-2</v>
      </c>
      <c r="G34" s="426">
        <v>0</v>
      </c>
      <c r="H34" s="413" t="s">
        <v>7321</v>
      </c>
    </row>
    <row r="35" spans="1:8" x14ac:dyDescent="0.2">
      <c r="A35" s="437" t="s">
        <v>7322</v>
      </c>
      <c r="B35" s="438"/>
      <c r="C35" s="439">
        <f>SUM(C36:C40)</f>
        <v>8629522620.9200001</v>
      </c>
      <c r="D35" s="439">
        <f>SUM(D36:D40)</f>
        <v>51355288931.884277</v>
      </c>
      <c r="E35" s="439">
        <f>SUM(E36:E40)</f>
        <v>69915484355.589996</v>
      </c>
      <c r="F35" s="461">
        <f t="shared" si="0"/>
        <v>0.36140767211578273</v>
      </c>
      <c r="G35" s="439">
        <f>SUM(G36:G40)</f>
        <v>9099100000</v>
      </c>
      <c r="H35" s="413" t="str">
        <f>'[1]T1 Summary REVISED'!E32</f>
        <v>Explanatory Note 4.0</v>
      </c>
    </row>
    <row r="36" spans="1:8" x14ac:dyDescent="0.2">
      <c r="A36" s="440" t="str">
        <f>'[1]T1 Summary REVISED'!A33</f>
        <v>Administration Sector</v>
      </c>
      <c r="B36" s="415"/>
      <c r="C36" s="416">
        <v>408377545.52999997</v>
      </c>
      <c r="D36" s="426">
        <v>5439575000</v>
      </c>
      <c r="E36" s="426">
        <v>4635700000</v>
      </c>
      <c r="F36" s="435">
        <f t="shared" si="0"/>
        <v>-0.14778268522816582</v>
      </c>
      <c r="G36" s="426">
        <v>788800000</v>
      </c>
      <c r="H36" s="413" t="str">
        <f>'[1]T1 Summary REVISED'!E33</f>
        <v>Explanatory Note 4.1</v>
      </c>
    </row>
    <row r="37" spans="1:8" x14ac:dyDescent="0.2">
      <c r="A37" s="440" t="str">
        <f>'[1]T1 Summary REVISED'!A34</f>
        <v>Economic Sector</v>
      </c>
      <c r="B37" s="415"/>
      <c r="C37" s="416">
        <v>7140353084.25</v>
      </c>
      <c r="D37" s="426">
        <v>27711123363.264286</v>
      </c>
      <c r="E37" s="426">
        <v>46777180007.07</v>
      </c>
      <c r="F37" s="435">
        <f t="shared" si="0"/>
        <v>0.68802900531563982</v>
      </c>
      <c r="G37" s="426">
        <f>2100000000+378000000+150000000+30000000+995400000</f>
        <v>3653400000</v>
      </c>
      <c r="H37" s="413" t="str">
        <f>'[1]T1 Summary REVISED'!E34</f>
        <v>Explanatory Note 4.2</v>
      </c>
    </row>
    <row r="38" spans="1:8" x14ac:dyDescent="0.2">
      <c r="A38" s="440" t="str">
        <f>'[1]T1 Summary REVISED'!A35</f>
        <v>Law and Justice Sector</v>
      </c>
      <c r="B38" s="415"/>
      <c r="C38" s="416">
        <v>21258000</v>
      </c>
      <c r="D38" s="426">
        <v>2870600000</v>
      </c>
      <c r="E38" s="426">
        <v>1419000000</v>
      </c>
      <c r="F38" s="435">
        <f t="shared" si="0"/>
        <v>-0.50567825541698597</v>
      </c>
      <c r="G38" s="426">
        <v>0</v>
      </c>
      <c r="H38" s="413" t="str">
        <f>'[1]T1 Summary REVISED'!E35</f>
        <v>Explanatory Note 4.3</v>
      </c>
    </row>
    <row r="39" spans="1:8" x14ac:dyDescent="0.2">
      <c r="A39" s="440" t="str">
        <f>'[1]T1 Summary REVISED'!A36</f>
        <v>Regional Sector</v>
      </c>
      <c r="B39" s="415"/>
      <c r="C39" s="416">
        <v>0</v>
      </c>
      <c r="D39" s="426">
        <v>0</v>
      </c>
      <c r="E39" s="426">
        <v>0</v>
      </c>
      <c r="F39" s="462">
        <v>0</v>
      </c>
      <c r="G39" s="426">
        <v>0</v>
      </c>
      <c r="H39" s="413" t="str">
        <f>'[1]T1 Summary REVISED'!E36</f>
        <v>Explanatory Note 4.4</v>
      </c>
    </row>
    <row r="40" spans="1:8" x14ac:dyDescent="0.2">
      <c r="A40" s="440" t="str">
        <f>'[1]T1 Summary REVISED'!A37</f>
        <v>Social Sector</v>
      </c>
      <c r="B40" s="415"/>
      <c r="C40" s="416">
        <f>204533991.14+855000000</f>
        <v>1059533991.14</v>
      </c>
      <c r="D40" s="426">
        <v>15333990568.619999</v>
      </c>
      <c r="E40" s="426">
        <v>17083604348.52</v>
      </c>
      <c r="F40" s="435">
        <f t="shared" si="0"/>
        <v>0.11410035581217004</v>
      </c>
      <c r="G40" s="426">
        <f>365400000+250000000+135000000+251500000+1355000000+2300000000</f>
        <v>4656900000</v>
      </c>
      <c r="H40" s="413" t="str">
        <f>'[1]T1 Summary REVISED'!E37</f>
        <v>Explanatory Note 4.5</v>
      </c>
    </row>
    <row r="41" spans="1:8" x14ac:dyDescent="0.2">
      <c r="A41" s="420" t="s">
        <v>7323</v>
      </c>
      <c r="B41" s="421" t="e">
        <f>B16-#REF!</f>
        <v>#REF!</v>
      </c>
      <c r="C41" s="441">
        <f>(C12+C13)-C24</f>
        <v>-2771455288.25</v>
      </c>
      <c r="D41" s="441">
        <f>(D12+D13)-D24</f>
        <v>-40000164389.224518</v>
      </c>
      <c r="E41" s="441">
        <f>(E12+E13)-E24</f>
        <v>-24143354140.320007</v>
      </c>
      <c r="F41" s="461">
        <f t="shared" si="0"/>
        <v>-0.39641862704884562</v>
      </c>
      <c r="G41" s="442"/>
      <c r="H41" s="413"/>
    </row>
    <row r="42" spans="1:8" x14ac:dyDescent="0.2">
      <c r="A42" s="443" t="s">
        <v>7324</v>
      </c>
      <c r="B42" s="421"/>
      <c r="C42" s="444">
        <f>SUM(C43:C46)</f>
        <v>7126842554.9200001</v>
      </c>
      <c r="D42" s="444">
        <f>SUM(D43:D46)</f>
        <v>40000164389.220001</v>
      </c>
      <c r="E42" s="444">
        <f>SUM(E43:E46)</f>
        <v>24143354140.32</v>
      </c>
      <c r="F42" s="463">
        <f t="shared" si="0"/>
        <v>-0.39641862704877767</v>
      </c>
      <c r="G42" s="433"/>
      <c r="H42" s="413" t="str">
        <f>'[1]T1 Summary REVISED'!E39</f>
        <v>Explanatory Note 5.0</v>
      </c>
    </row>
    <row r="43" spans="1:8" x14ac:dyDescent="0.2">
      <c r="A43" s="414" t="s">
        <v>7325</v>
      </c>
      <c r="B43" s="415"/>
      <c r="C43" s="416">
        <v>0</v>
      </c>
      <c r="D43" s="426">
        <v>15200000000</v>
      </c>
      <c r="E43" s="426">
        <v>0</v>
      </c>
      <c r="F43" s="435">
        <f t="shared" si="0"/>
        <v>-1</v>
      </c>
      <c r="G43" s="445"/>
      <c r="H43" s="413" t="str">
        <f>'[1]T1 Summary REVISED'!E40</f>
        <v>Explanatory Note 5.1</v>
      </c>
    </row>
    <row r="44" spans="1:8" x14ac:dyDescent="0.2">
      <c r="A44" s="414" t="s">
        <v>7326</v>
      </c>
      <c r="B44" s="415"/>
      <c r="C44" s="416">
        <v>2500000000</v>
      </c>
      <c r="D44" s="426">
        <v>9838772904.6900005</v>
      </c>
      <c r="E44" s="426">
        <v>17929054140.32</v>
      </c>
      <c r="F44" s="435">
        <f t="shared" si="0"/>
        <v>0.82228559536865409</v>
      </c>
      <c r="G44" s="445"/>
      <c r="H44" s="413" t="str">
        <f>'[1]T1 Summary REVISED'!E41</f>
        <v>Explanatory Note 5.2</v>
      </c>
    </row>
    <row r="45" spans="1:8" x14ac:dyDescent="0.2">
      <c r="A45" s="446" t="s">
        <v>7327</v>
      </c>
      <c r="B45" s="415"/>
      <c r="C45" s="416"/>
      <c r="D45" s="426">
        <v>6814285714.2799988</v>
      </c>
      <c r="E45" s="426">
        <f>20393354140.32-E44</f>
        <v>2464300000</v>
      </c>
      <c r="F45" s="435">
        <f t="shared" si="0"/>
        <v>-0.63836268343785185</v>
      </c>
      <c r="G45" s="445"/>
      <c r="H45" s="413"/>
    </row>
    <row r="46" spans="1:8" x14ac:dyDescent="0.2">
      <c r="A46" s="414" t="s">
        <v>7328</v>
      </c>
      <c r="B46" s="415"/>
      <c r="C46" s="416">
        <v>4626842554.9200001</v>
      </c>
      <c r="D46" s="426">
        <v>8147105770.25</v>
      </c>
      <c r="E46" s="426">
        <v>3750000000</v>
      </c>
      <c r="F46" s="435">
        <f t="shared" si="0"/>
        <v>-0.53971384369483544</v>
      </c>
      <c r="G46" s="445"/>
      <c r="H46" s="413" t="str">
        <f>'[1]T1 Summary REVISED'!E42</f>
        <v>Explanatory Note 5.3</v>
      </c>
    </row>
    <row r="47" spans="1:8" x14ac:dyDescent="0.2">
      <c r="A47" s="420" t="s">
        <v>7329</v>
      </c>
      <c r="B47" s="421"/>
      <c r="C47" s="442">
        <f>-(C41+C42)</f>
        <v>-4355387266.6700001</v>
      </c>
      <c r="D47" s="442">
        <f t="shared" ref="D47:E47" si="2">-(D41+D42)</f>
        <v>4.5166015625E-3</v>
      </c>
      <c r="E47" s="442">
        <f t="shared" si="2"/>
        <v>7.62939453125E-6</v>
      </c>
      <c r="F47" s="447">
        <v>0</v>
      </c>
      <c r="G47" s="447"/>
      <c r="H47" s="413" t="str">
        <f>'[1]T1 Summary REVISED'!E43</f>
        <v>Explanatory Note 5.4</v>
      </c>
    </row>
    <row r="48" spans="1:8" x14ac:dyDescent="0.2">
      <c r="A48" s="420" t="s">
        <v>7330</v>
      </c>
      <c r="B48" s="421"/>
      <c r="C48" s="448"/>
      <c r="D48" s="447"/>
      <c r="E48" s="447"/>
      <c r="F48" s="447"/>
      <c r="G48" s="447"/>
      <c r="H48" s="413" t="str">
        <f>'[1]T1 Summary REVISED'!E44</f>
        <v>Explanatory Note 6.0</v>
      </c>
    </row>
    <row r="49" spans="1:8" ht="22.5" x14ac:dyDescent="0.2">
      <c r="A49" s="449" t="s">
        <v>7331</v>
      </c>
      <c r="B49" s="450"/>
      <c r="C49" s="451"/>
      <c r="D49" s="452"/>
      <c r="E49" s="452"/>
      <c r="F49" s="452"/>
      <c r="G49" s="453">
        <f>G24/E24</f>
        <v>5.4033976035478208E-2</v>
      </c>
      <c r="H49" s="413" t="str">
        <f>'[1]T1 Summary REVISED'!E45</f>
        <v>Explanatory Note 6.1</v>
      </c>
    </row>
    <row r="51" spans="1:8" x14ac:dyDescent="0.2">
      <c r="G51" s="455"/>
    </row>
    <row r="52" spans="1:8" x14ac:dyDescent="0.2">
      <c r="G52" s="456"/>
    </row>
  </sheetData>
  <mergeCells count="1">
    <mergeCell ref="A1:H1"/>
  </mergeCells>
  <pageMargins left="0.7" right="0.7" top="0.75" bottom="0.75" header="0.3" footer="0.3"/>
  <pageSetup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4"/>
  <sheetViews>
    <sheetView workbookViewId="0">
      <selection activeCell="C27" sqref="C27"/>
    </sheetView>
  </sheetViews>
  <sheetFormatPr defaultRowHeight="15" x14ac:dyDescent="0.25"/>
  <cols>
    <col min="1" max="1" width="6.85546875" customWidth="1"/>
    <col min="2" max="2" width="40.7109375" customWidth="1"/>
    <col min="3" max="3" width="87.28515625" customWidth="1"/>
    <col min="4" max="4" width="17.28515625" bestFit="1" customWidth="1"/>
  </cols>
  <sheetData>
    <row r="1" spans="1:4" ht="15.75" thickBot="1" x14ac:dyDescent="0.3">
      <c r="A1" s="526" t="s">
        <v>5975</v>
      </c>
      <c r="B1" s="527"/>
      <c r="C1" s="528"/>
    </row>
    <row r="2" spans="1:4" ht="15.75" thickBot="1" x14ac:dyDescent="0.3">
      <c r="A2" s="171" t="s">
        <v>2</v>
      </c>
      <c r="B2" s="171" t="s">
        <v>5907</v>
      </c>
      <c r="C2" s="171" t="s">
        <v>5976</v>
      </c>
    </row>
    <row r="3" spans="1:4" ht="15.75" thickBot="1" x14ac:dyDescent="0.3">
      <c r="A3" s="172">
        <v>1</v>
      </c>
      <c r="B3" s="173" t="s">
        <v>5977</v>
      </c>
      <c r="C3" s="174" t="s">
        <v>5978</v>
      </c>
    </row>
    <row r="4" spans="1:4" ht="15.75" thickBot="1" x14ac:dyDescent="0.3">
      <c r="A4" s="175">
        <v>1.1000000000000001</v>
      </c>
      <c r="B4" s="176" t="s">
        <v>5979</v>
      </c>
      <c r="C4" s="177" t="s">
        <v>5980</v>
      </c>
    </row>
    <row r="5" spans="1:4" ht="15.75" thickBot="1" x14ac:dyDescent="0.3">
      <c r="A5" s="175">
        <v>1.2</v>
      </c>
      <c r="B5" s="176" t="s">
        <v>5981</v>
      </c>
      <c r="C5" s="178" t="s">
        <v>5982</v>
      </c>
    </row>
    <row r="6" spans="1:4" ht="15.75" thickBot="1" x14ac:dyDescent="0.3">
      <c r="A6" s="175">
        <v>1.3</v>
      </c>
      <c r="B6" s="176" t="s">
        <v>5983</v>
      </c>
      <c r="C6" s="178" t="s">
        <v>5984</v>
      </c>
    </row>
    <row r="7" spans="1:4" ht="27" thickBot="1" x14ac:dyDescent="0.3">
      <c r="A7" s="175">
        <v>1.4</v>
      </c>
      <c r="B7" s="176" t="s">
        <v>5985</v>
      </c>
      <c r="C7" s="176" t="s">
        <v>5986</v>
      </c>
    </row>
    <row r="8" spans="1:4" ht="27" thickBot="1" x14ac:dyDescent="0.3">
      <c r="A8" s="175">
        <v>1.5</v>
      </c>
      <c r="B8" s="176" t="s">
        <v>5987</v>
      </c>
      <c r="C8" s="174" t="s">
        <v>5988</v>
      </c>
    </row>
    <row r="9" spans="1:4" ht="27" thickBot="1" x14ac:dyDescent="0.3">
      <c r="A9" s="175">
        <v>1.6</v>
      </c>
      <c r="B9" s="176" t="s">
        <v>5989</v>
      </c>
      <c r="C9" s="176" t="s">
        <v>5990</v>
      </c>
    </row>
    <row r="10" spans="1:4" ht="27" thickBot="1" x14ac:dyDescent="0.3">
      <c r="A10" s="175">
        <v>1.7</v>
      </c>
      <c r="B10" s="176" t="s">
        <v>5991</v>
      </c>
      <c r="C10" s="176" t="s">
        <v>7350</v>
      </c>
      <c r="D10" s="460"/>
    </row>
    <row r="11" spans="1:4" ht="39" thickBot="1" x14ac:dyDescent="0.3">
      <c r="A11" s="179">
        <v>2</v>
      </c>
      <c r="B11" s="180" t="s">
        <v>5992</v>
      </c>
      <c r="C11" s="181" t="s">
        <v>7351</v>
      </c>
    </row>
    <row r="12" spans="1:4" ht="39.75" thickBot="1" x14ac:dyDescent="0.3">
      <c r="A12" s="182">
        <v>2.1</v>
      </c>
      <c r="B12" s="183" t="s">
        <v>5602</v>
      </c>
      <c r="C12" s="183" t="s">
        <v>5993</v>
      </c>
    </row>
    <row r="13" spans="1:4" ht="39.75" thickBot="1" x14ac:dyDescent="0.3">
      <c r="A13" s="179">
        <v>2.2000000000000002</v>
      </c>
      <c r="B13" s="184" t="s">
        <v>5603</v>
      </c>
      <c r="C13" s="185" t="s">
        <v>5994</v>
      </c>
    </row>
    <row r="14" spans="1:4" ht="30.6" customHeight="1" thickBot="1" x14ac:dyDescent="0.3">
      <c r="A14" s="179">
        <v>2.2999999999999998</v>
      </c>
      <c r="B14" s="184" t="s">
        <v>5995</v>
      </c>
      <c r="C14" s="185" t="s">
        <v>7386</v>
      </c>
    </row>
    <row r="15" spans="1:4" ht="26.45" customHeight="1" thickBot="1" x14ac:dyDescent="0.3">
      <c r="A15" s="179" t="s">
        <v>5996</v>
      </c>
      <c r="B15" s="184" t="s">
        <v>5605</v>
      </c>
      <c r="C15" s="185" t="s">
        <v>7385</v>
      </c>
    </row>
    <row r="16" spans="1:4" ht="27" thickBot="1" x14ac:dyDescent="0.3">
      <c r="A16" s="179" t="s">
        <v>5997</v>
      </c>
      <c r="B16" s="184" t="s">
        <v>7352</v>
      </c>
      <c r="C16" s="185" t="s">
        <v>7388</v>
      </c>
    </row>
    <row r="17" spans="1:3" ht="27" thickBot="1" x14ac:dyDescent="0.3">
      <c r="A17" s="179" t="s">
        <v>5998</v>
      </c>
      <c r="B17" s="184" t="s">
        <v>5614</v>
      </c>
      <c r="C17" s="185" t="s">
        <v>7389</v>
      </c>
    </row>
    <row r="18" spans="1:3" ht="27" thickBot="1" x14ac:dyDescent="0.3">
      <c r="A18" s="182">
        <v>2.4</v>
      </c>
      <c r="B18" s="184" t="s">
        <v>5999</v>
      </c>
      <c r="C18" s="185" t="s">
        <v>7390</v>
      </c>
    </row>
    <row r="19" spans="1:3" ht="51.75" thickBot="1" x14ac:dyDescent="0.3">
      <c r="A19" s="186">
        <v>2.5</v>
      </c>
      <c r="B19" s="184" t="s">
        <v>6000</v>
      </c>
      <c r="C19" s="187" t="s">
        <v>7357</v>
      </c>
    </row>
    <row r="20" spans="1:3" ht="39" thickBot="1" x14ac:dyDescent="0.3">
      <c r="A20" s="186" t="s">
        <v>6001</v>
      </c>
      <c r="B20" s="184" t="s">
        <v>6002</v>
      </c>
      <c r="C20" s="187" t="s">
        <v>7358</v>
      </c>
    </row>
    <row r="21" spans="1:3" ht="26.25" thickBot="1" x14ac:dyDescent="0.3">
      <c r="A21" s="188" t="s">
        <v>6003</v>
      </c>
      <c r="B21" s="189" t="s">
        <v>5621</v>
      </c>
      <c r="C21" s="189" t="s">
        <v>7392</v>
      </c>
    </row>
    <row r="22" spans="1:3" ht="27" thickBot="1" x14ac:dyDescent="0.3">
      <c r="A22" s="186" t="s">
        <v>6004</v>
      </c>
      <c r="B22" s="184" t="s">
        <v>5622</v>
      </c>
      <c r="C22" s="185" t="s">
        <v>7359</v>
      </c>
    </row>
    <row r="23" spans="1:3" ht="26.25" thickBot="1" x14ac:dyDescent="0.3">
      <c r="A23" s="186" t="s">
        <v>6005</v>
      </c>
      <c r="B23" s="184" t="s">
        <v>5627</v>
      </c>
      <c r="C23" s="187" t="s">
        <v>7391</v>
      </c>
    </row>
    <row r="24" spans="1:3" ht="26.25" thickBot="1" x14ac:dyDescent="0.3">
      <c r="A24" s="186" t="s">
        <v>6006</v>
      </c>
      <c r="B24" s="184" t="s">
        <v>6007</v>
      </c>
      <c r="C24" s="187" t="s">
        <v>7393</v>
      </c>
    </row>
    <row r="25" spans="1:3" ht="27" thickBot="1" x14ac:dyDescent="0.3">
      <c r="A25" s="182">
        <v>2.6</v>
      </c>
      <c r="B25" s="184" t="s">
        <v>6008</v>
      </c>
      <c r="C25" s="185" t="s">
        <v>7360</v>
      </c>
    </row>
    <row r="26" spans="1:3" ht="15.75" thickBot="1" x14ac:dyDescent="0.3">
      <c r="A26" s="182" t="s">
        <v>7365</v>
      </c>
      <c r="B26" s="190" t="s">
        <v>6010</v>
      </c>
      <c r="C26" s="185" t="s">
        <v>6011</v>
      </c>
    </row>
    <row r="27" spans="1:3" ht="78" thickBot="1" x14ac:dyDescent="0.3">
      <c r="A27" s="182">
        <v>2.7</v>
      </c>
      <c r="B27" s="184" t="s">
        <v>6009</v>
      </c>
      <c r="C27" s="185" t="s">
        <v>7361</v>
      </c>
    </row>
    <row r="28" spans="1:3" ht="27" thickBot="1" x14ac:dyDescent="0.3">
      <c r="A28" s="182">
        <v>2.8</v>
      </c>
      <c r="B28" s="184" t="s">
        <v>5693</v>
      </c>
      <c r="C28" s="185" t="s">
        <v>7364</v>
      </c>
    </row>
    <row r="29" spans="1:3" ht="15.75" thickBot="1" x14ac:dyDescent="0.3">
      <c r="A29" s="182">
        <v>2.9</v>
      </c>
      <c r="B29" s="464" t="s">
        <v>7333</v>
      </c>
      <c r="C29" s="185" t="s">
        <v>7363</v>
      </c>
    </row>
    <row r="30" spans="1:3" ht="27" thickBot="1" x14ac:dyDescent="0.3">
      <c r="A30" s="191">
        <v>3</v>
      </c>
      <c r="B30" s="192" t="s">
        <v>6012</v>
      </c>
      <c r="C30" s="185" t="s">
        <v>7367</v>
      </c>
    </row>
    <row r="31" spans="1:3" ht="65.25" thickBot="1" x14ac:dyDescent="0.3">
      <c r="A31" s="191" t="s">
        <v>6013</v>
      </c>
      <c r="B31" s="193" t="s">
        <v>6014</v>
      </c>
      <c r="C31" s="185" t="s">
        <v>6015</v>
      </c>
    </row>
    <row r="32" spans="1:3" ht="27" thickBot="1" x14ac:dyDescent="0.3">
      <c r="A32" s="191">
        <v>3.1</v>
      </c>
      <c r="B32" s="194" t="s">
        <v>6016</v>
      </c>
      <c r="C32" s="185" t="s">
        <v>6017</v>
      </c>
    </row>
    <row r="33" spans="1:3" ht="39.75" thickBot="1" x14ac:dyDescent="0.3">
      <c r="A33" s="191">
        <v>3.2</v>
      </c>
      <c r="B33" s="194" t="s">
        <v>6018</v>
      </c>
      <c r="C33" s="185" t="s">
        <v>7368</v>
      </c>
    </row>
    <row r="34" spans="1:3" ht="39.75" thickBot="1" x14ac:dyDescent="0.3">
      <c r="A34" s="191">
        <v>3.3</v>
      </c>
      <c r="B34" s="194" t="s">
        <v>6019</v>
      </c>
      <c r="C34" s="185" t="s">
        <v>7369</v>
      </c>
    </row>
    <row r="35" spans="1:3" ht="39.75" thickBot="1" x14ac:dyDescent="0.3">
      <c r="A35" s="191">
        <v>3.4</v>
      </c>
      <c r="B35" s="194" t="s">
        <v>5878</v>
      </c>
      <c r="C35" s="185" t="s">
        <v>7370</v>
      </c>
    </row>
    <row r="36" spans="1:3" ht="27" thickBot="1" x14ac:dyDescent="0.3">
      <c r="A36" s="191">
        <v>3.5</v>
      </c>
      <c r="B36" s="194" t="s">
        <v>5879</v>
      </c>
      <c r="C36" s="185" t="s">
        <v>6020</v>
      </c>
    </row>
    <row r="37" spans="1:3" ht="27" thickBot="1" x14ac:dyDescent="0.3">
      <c r="A37" s="191">
        <v>3.6</v>
      </c>
      <c r="B37" s="194" t="s">
        <v>6021</v>
      </c>
      <c r="C37" s="185" t="s">
        <v>6022</v>
      </c>
    </row>
    <row r="38" spans="1:3" ht="27" thickBot="1" x14ac:dyDescent="0.3">
      <c r="A38" s="191">
        <v>3.7</v>
      </c>
      <c r="B38" s="194" t="s">
        <v>6023</v>
      </c>
      <c r="C38" s="185" t="s">
        <v>6024</v>
      </c>
    </row>
    <row r="39" spans="1:3" ht="42" customHeight="1" thickBot="1" x14ac:dyDescent="0.3">
      <c r="A39" s="191">
        <v>3.8</v>
      </c>
      <c r="B39" s="194" t="s">
        <v>6025</v>
      </c>
      <c r="C39" s="185" t="s">
        <v>6026</v>
      </c>
    </row>
    <row r="40" spans="1:3" ht="39" thickBot="1" x14ac:dyDescent="0.3">
      <c r="A40" s="191">
        <v>3.9</v>
      </c>
      <c r="B40" s="195" t="s">
        <v>6027</v>
      </c>
      <c r="C40" s="185" t="s">
        <v>6028</v>
      </c>
    </row>
    <row r="41" spans="1:3" ht="39.75" thickBot="1" x14ac:dyDescent="0.3">
      <c r="A41" s="191">
        <v>4</v>
      </c>
      <c r="B41" s="196" t="s">
        <v>6029</v>
      </c>
      <c r="C41" s="197" t="s">
        <v>7371</v>
      </c>
    </row>
    <row r="42" spans="1:3" ht="39.75" thickBot="1" x14ac:dyDescent="0.3">
      <c r="A42" s="191">
        <v>4.0999999999999996</v>
      </c>
      <c r="B42" s="198" t="s">
        <v>5890</v>
      </c>
      <c r="C42" s="197" t="s">
        <v>7372</v>
      </c>
    </row>
    <row r="43" spans="1:3" ht="52.5" thickBot="1" x14ac:dyDescent="0.3">
      <c r="A43" s="191">
        <v>4.2</v>
      </c>
      <c r="B43" s="198" t="s">
        <v>5892</v>
      </c>
      <c r="C43" s="197" t="s">
        <v>7373</v>
      </c>
    </row>
    <row r="44" spans="1:3" ht="39.75" thickBot="1" x14ac:dyDescent="0.3">
      <c r="A44" s="191">
        <v>4.3</v>
      </c>
      <c r="B44" s="198" t="s">
        <v>5893</v>
      </c>
      <c r="C44" s="197" t="s">
        <v>7374</v>
      </c>
    </row>
    <row r="45" spans="1:3" ht="39.75" thickBot="1" x14ac:dyDescent="0.3">
      <c r="A45" s="191">
        <v>4.4000000000000004</v>
      </c>
      <c r="B45" s="198" t="s">
        <v>5894</v>
      </c>
      <c r="C45" s="197" t="s">
        <v>6030</v>
      </c>
    </row>
    <row r="46" spans="1:3" ht="39.75" thickBot="1" x14ac:dyDescent="0.3">
      <c r="A46" s="191">
        <v>4.5</v>
      </c>
      <c r="B46" s="198" t="s">
        <v>5895</v>
      </c>
      <c r="C46" s="199" t="s">
        <v>7375</v>
      </c>
    </row>
    <row r="47" spans="1:3" ht="39.75" thickBot="1" x14ac:dyDescent="0.3">
      <c r="A47" s="191">
        <v>5</v>
      </c>
      <c r="B47" s="200" t="s">
        <v>6031</v>
      </c>
      <c r="C47" s="197" t="s">
        <v>7376</v>
      </c>
    </row>
    <row r="48" spans="1:3" ht="15.75" thickBot="1" x14ac:dyDescent="0.3">
      <c r="A48" s="191">
        <v>5.0999999999999996</v>
      </c>
      <c r="B48" s="194" t="s">
        <v>6032</v>
      </c>
      <c r="C48" s="201" t="s">
        <v>7377</v>
      </c>
    </row>
    <row r="49" spans="1:3" ht="27" thickBot="1" x14ac:dyDescent="0.3">
      <c r="A49" s="191">
        <v>5.2</v>
      </c>
      <c r="B49" s="195" t="s">
        <v>6033</v>
      </c>
      <c r="C49" s="197" t="s">
        <v>7379</v>
      </c>
    </row>
    <row r="50" spans="1:3" ht="39.75" thickBot="1" x14ac:dyDescent="0.3">
      <c r="A50" s="191">
        <v>5.3</v>
      </c>
      <c r="B50" s="195" t="s">
        <v>6034</v>
      </c>
      <c r="C50" s="197" t="s">
        <v>7378</v>
      </c>
    </row>
    <row r="51" spans="1:3" ht="27" thickBot="1" x14ac:dyDescent="0.3">
      <c r="A51" s="191">
        <v>5.4</v>
      </c>
      <c r="B51" s="194" t="s">
        <v>6035</v>
      </c>
      <c r="C51" s="197" t="s">
        <v>6036</v>
      </c>
    </row>
    <row r="52" spans="1:3" ht="15.75" thickBot="1" x14ac:dyDescent="0.3">
      <c r="A52" s="191">
        <v>5.5</v>
      </c>
      <c r="B52" s="194" t="s">
        <v>6037</v>
      </c>
      <c r="C52" s="197" t="s">
        <v>6038</v>
      </c>
    </row>
    <row r="53" spans="1:3" ht="27" thickBot="1" x14ac:dyDescent="0.3">
      <c r="A53" s="202">
        <v>6</v>
      </c>
      <c r="B53" s="203" t="s">
        <v>6039</v>
      </c>
      <c r="C53" s="197" t="s">
        <v>7380</v>
      </c>
    </row>
    <row r="54" spans="1:3" ht="27" thickBot="1" x14ac:dyDescent="0.3">
      <c r="A54" s="186">
        <v>6.1</v>
      </c>
      <c r="B54" s="194" t="s">
        <v>6040</v>
      </c>
      <c r="C54" s="185" t="s">
        <v>7381</v>
      </c>
    </row>
  </sheetData>
  <mergeCells count="1">
    <mergeCell ref="A1:C1"/>
  </mergeCells>
  <pageMargins left="0.7" right="0.7" top="0.75" bottom="0.75" header="0.3" footer="0.3"/>
  <pageSetup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0"/>
  <sheetViews>
    <sheetView zoomScale="85" zoomScaleNormal="85" workbookViewId="0">
      <selection activeCell="G29" sqref="G29"/>
    </sheetView>
  </sheetViews>
  <sheetFormatPr defaultColWidth="8.85546875" defaultRowHeight="11.25" x14ac:dyDescent="0.2"/>
  <cols>
    <col min="1" max="1" width="8.85546875" style="14"/>
    <col min="2" max="2" width="72.7109375" style="14" customWidth="1"/>
    <col min="3" max="3" width="26.42578125" style="14" customWidth="1"/>
    <col min="4" max="4" width="23.140625" style="14" customWidth="1"/>
    <col min="5" max="5" width="8.85546875" style="14"/>
    <col min="6" max="7" width="11.7109375" style="14" bestFit="1" customWidth="1"/>
    <col min="8" max="16384" width="8.85546875" style="14"/>
  </cols>
  <sheetData>
    <row r="1" spans="1:6" ht="16.899999999999999" customHeight="1" x14ac:dyDescent="0.2">
      <c r="A1" s="530" t="s">
        <v>0</v>
      </c>
      <c r="B1" s="530"/>
      <c r="C1" s="530"/>
      <c r="D1" s="530"/>
    </row>
    <row r="2" spans="1:6" ht="13.15" customHeight="1" x14ac:dyDescent="0.2">
      <c r="A2" s="530" t="s">
        <v>6071</v>
      </c>
      <c r="B2" s="530"/>
      <c r="C2" s="530"/>
      <c r="D2" s="530"/>
    </row>
    <row r="3" spans="1:6" ht="18.600000000000001" customHeight="1" x14ac:dyDescent="0.2">
      <c r="A3" s="531"/>
      <c r="B3" s="531"/>
      <c r="C3" s="15" t="s">
        <v>18</v>
      </c>
      <c r="D3" s="16" t="s">
        <v>19</v>
      </c>
    </row>
    <row r="4" spans="1:6" ht="18.600000000000001" customHeight="1" x14ac:dyDescent="0.2">
      <c r="A4" s="529" t="s">
        <v>20</v>
      </c>
      <c r="B4" s="529"/>
      <c r="C4" s="529"/>
      <c r="D4" s="529"/>
    </row>
    <row r="5" spans="1:6" ht="22.9" customHeight="1" x14ac:dyDescent="0.2">
      <c r="A5" s="17">
        <v>1</v>
      </c>
      <c r="B5" s="18" t="s">
        <v>21</v>
      </c>
      <c r="C5" s="19">
        <v>26730614126.830002</v>
      </c>
      <c r="D5" s="19">
        <v>33413267659</v>
      </c>
    </row>
    <row r="6" spans="1:6" ht="22.9" customHeight="1" x14ac:dyDescent="0.2">
      <c r="A6" s="17">
        <v>2</v>
      </c>
      <c r="B6" s="18" t="s">
        <v>22</v>
      </c>
      <c r="C6" s="19">
        <v>24244763854.860001</v>
      </c>
      <c r="D6" s="19">
        <v>28778132248.490002</v>
      </c>
    </row>
    <row r="7" spans="1:6" ht="22.9" customHeight="1" x14ac:dyDescent="0.2">
      <c r="A7" s="17">
        <v>3</v>
      </c>
      <c r="B7" s="18" t="s">
        <v>23</v>
      </c>
      <c r="C7" s="19">
        <v>17879043585.310001</v>
      </c>
      <c r="D7" s="19">
        <v>12925776176</v>
      </c>
    </row>
    <row r="8" spans="1:6" ht="22.9" customHeight="1" x14ac:dyDescent="0.2">
      <c r="A8" s="17">
        <v>4</v>
      </c>
      <c r="B8" s="18" t="s">
        <v>24</v>
      </c>
      <c r="C8" s="19">
        <v>4081000000</v>
      </c>
      <c r="D8" s="19">
        <v>16763282735</v>
      </c>
    </row>
    <row r="9" spans="1:6" ht="22.9" customHeight="1" x14ac:dyDescent="0.2">
      <c r="A9" s="17">
        <v>5</v>
      </c>
      <c r="B9" s="18" t="s">
        <v>25</v>
      </c>
      <c r="C9" s="19">
        <v>10945781929.540001</v>
      </c>
      <c r="D9" s="19">
        <v>11583777563.23</v>
      </c>
    </row>
    <row r="10" spans="1:6" ht="22.9" customHeight="1" x14ac:dyDescent="0.2">
      <c r="A10" s="17">
        <v>6</v>
      </c>
      <c r="B10" s="18" t="s">
        <v>26</v>
      </c>
      <c r="C10" s="19">
        <v>1500000000</v>
      </c>
      <c r="D10" s="19">
        <v>2000000000</v>
      </c>
    </row>
    <row r="11" spans="1:6" ht="22.9" customHeight="1" x14ac:dyDescent="0.2">
      <c r="A11" s="17">
        <v>7</v>
      </c>
      <c r="B11" s="18" t="s">
        <v>27</v>
      </c>
      <c r="C11" s="19">
        <v>3500000000</v>
      </c>
      <c r="D11" s="20">
        <v>0</v>
      </c>
    </row>
    <row r="12" spans="1:6" ht="22.9" customHeight="1" x14ac:dyDescent="0.2">
      <c r="A12" s="17">
        <v>8</v>
      </c>
      <c r="B12" s="21" t="s">
        <v>28</v>
      </c>
      <c r="C12" s="20">
        <v>0</v>
      </c>
      <c r="D12" s="19">
        <v>5500000000</v>
      </c>
    </row>
    <row r="13" spans="1:6" ht="22.9" customHeight="1" x14ac:dyDescent="0.2">
      <c r="A13" s="17">
        <v>9</v>
      </c>
      <c r="B13" s="18" t="s">
        <v>29</v>
      </c>
      <c r="C13" s="19">
        <v>8000000000</v>
      </c>
      <c r="D13" s="20">
        <v>0</v>
      </c>
    </row>
    <row r="14" spans="1:6" ht="22.9" customHeight="1" x14ac:dyDescent="0.2">
      <c r="A14" s="17">
        <v>10</v>
      </c>
      <c r="B14" s="18" t="s">
        <v>30</v>
      </c>
      <c r="C14" s="19">
        <v>4035917290.1500001</v>
      </c>
      <c r="D14" s="19">
        <v>2100000000</v>
      </c>
    </row>
    <row r="15" spans="1:6" ht="22.9" customHeight="1" x14ac:dyDescent="0.2">
      <c r="A15" s="17">
        <v>11</v>
      </c>
      <c r="B15" s="18" t="s">
        <v>31</v>
      </c>
      <c r="C15" s="19">
        <v>9838772904.6900005</v>
      </c>
      <c r="D15" s="290">
        <v>12929054140.32</v>
      </c>
      <c r="F15" s="22"/>
    </row>
    <row r="16" spans="1:6" ht="22.9" customHeight="1" x14ac:dyDescent="0.2">
      <c r="A16" s="17">
        <v>12</v>
      </c>
      <c r="B16" s="18" t="s">
        <v>32</v>
      </c>
      <c r="C16" s="19">
        <v>26661391484.540001</v>
      </c>
      <c r="D16" s="19">
        <v>11214300000</v>
      </c>
    </row>
    <row r="17" spans="1:7" ht="22.9" customHeight="1" x14ac:dyDescent="0.2">
      <c r="A17" s="17">
        <v>13</v>
      </c>
      <c r="B17" s="18" t="s">
        <v>33</v>
      </c>
      <c r="C17" s="19">
        <v>12707484078.860001</v>
      </c>
      <c r="D17" s="19">
        <v>10475715003.280001</v>
      </c>
    </row>
    <row r="18" spans="1:7" ht="22.9" customHeight="1" x14ac:dyDescent="0.2">
      <c r="A18" s="17">
        <v>14</v>
      </c>
      <c r="B18" s="18" t="s">
        <v>34</v>
      </c>
      <c r="C18" s="19">
        <v>1000000000</v>
      </c>
      <c r="D18" s="20">
        <v>0</v>
      </c>
      <c r="G18" s="22"/>
    </row>
    <row r="19" spans="1:7" ht="22.9" customHeight="1" x14ac:dyDescent="0.2">
      <c r="A19" s="17">
        <v>15</v>
      </c>
      <c r="B19" s="21" t="s">
        <v>35</v>
      </c>
      <c r="C19" s="19">
        <v>313230745.22000003</v>
      </c>
      <c r="D19" s="20">
        <v>0</v>
      </c>
      <c r="G19" s="23"/>
    </row>
    <row r="20" spans="1:7" ht="22.9" customHeight="1" x14ac:dyDescent="0.2">
      <c r="A20" s="17">
        <v>16</v>
      </c>
      <c r="B20" s="18" t="s">
        <v>36</v>
      </c>
      <c r="C20" s="19">
        <v>0</v>
      </c>
      <c r="D20" s="24">
        <v>590000000</v>
      </c>
      <c r="G20" s="23"/>
    </row>
    <row r="21" spans="1:7" ht="22.9" customHeight="1" x14ac:dyDescent="0.2">
      <c r="A21" s="17">
        <v>17</v>
      </c>
      <c r="B21" s="18" t="s">
        <v>37</v>
      </c>
      <c r="C21" s="20">
        <v>0</v>
      </c>
      <c r="D21" s="19">
        <v>26600000000</v>
      </c>
      <c r="F21" s="25"/>
    </row>
    <row r="22" spans="1:7" ht="18" customHeight="1" x14ac:dyDescent="0.2">
      <c r="A22" s="532" t="s">
        <v>38</v>
      </c>
      <c r="B22" s="532"/>
      <c r="C22" s="26">
        <f>SUM(C5:C21)</f>
        <v>151438000000.00003</v>
      </c>
      <c r="D22" s="26">
        <f>SUM(D5:D21)</f>
        <v>174873305525.32001</v>
      </c>
      <c r="F22" s="25"/>
      <c r="G22" s="25"/>
    </row>
    <row r="23" spans="1:7" ht="19.149999999999999" customHeight="1" x14ac:dyDescent="0.2">
      <c r="A23" s="533" t="s">
        <v>6074</v>
      </c>
      <c r="B23" s="533"/>
      <c r="C23" s="533"/>
      <c r="D23" s="533"/>
      <c r="F23" s="25"/>
      <c r="G23" s="25"/>
    </row>
    <row r="24" spans="1:7" ht="18.600000000000001" customHeight="1" x14ac:dyDescent="0.2">
      <c r="A24" s="529" t="s">
        <v>39</v>
      </c>
      <c r="B24" s="529"/>
      <c r="C24" s="529"/>
      <c r="D24" s="529"/>
    </row>
    <row r="25" spans="1:7" ht="18.600000000000001" customHeight="1" x14ac:dyDescent="0.2">
      <c r="A25" s="17">
        <v>1</v>
      </c>
      <c r="B25" s="27" t="s">
        <v>40</v>
      </c>
      <c r="C25" s="19">
        <v>13000000000</v>
      </c>
      <c r="D25" s="19">
        <v>13632855034.700001</v>
      </c>
      <c r="F25" s="25"/>
    </row>
    <row r="26" spans="1:7" ht="18.600000000000001" customHeight="1" x14ac:dyDescent="0.2">
      <c r="A26" s="532" t="s">
        <v>41</v>
      </c>
      <c r="B26" s="532"/>
      <c r="C26" s="28">
        <v>13000000000</v>
      </c>
      <c r="D26" s="28">
        <v>13632855034.700001</v>
      </c>
    </row>
    <row r="27" spans="1:7" ht="18.600000000000001" customHeight="1" x14ac:dyDescent="0.2">
      <c r="A27" s="529" t="s">
        <v>42</v>
      </c>
      <c r="B27" s="529"/>
      <c r="C27" s="529"/>
      <c r="D27" s="529"/>
    </row>
    <row r="28" spans="1:7" ht="18.600000000000001" customHeight="1" x14ac:dyDescent="0.2">
      <c r="A28" s="17">
        <v>1</v>
      </c>
      <c r="B28" s="29" t="s">
        <v>43</v>
      </c>
      <c r="C28" s="19">
        <v>1424476385.49</v>
      </c>
      <c r="D28" s="19">
        <v>2330470016.1199999</v>
      </c>
    </row>
    <row r="29" spans="1:7" ht="18.600000000000001" customHeight="1" x14ac:dyDescent="0.2">
      <c r="A29" s="17">
        <v>2</v>
      </c>
      <c r="B29" s="27" t="s">
        <v>44</v>
      </c>
      <c r="C29" s="19">
        <v>6378312771.8100004</v>
      </c>
      <c r="D29" s="19">
        <v>4633511025.29</v>
      </c>
    </row>
    <row r="30" spans="1:7" ht="18.600000000000001" customHeight="1" x14ac:dyDescent="0.2">
      <c r="A30" s="17">
        <v>3</v>
      </c>
      <c r="B30" s="27" t="s">
        <v>45</v>
      </c>
      <c r="C30" s="19">
        <v>4257519505.8899999</v>
      </c>
      <c r="D30" s="19">
        <v>5276607239.0500002</v>
      </c>
    </row>
    <row r="31" spans="1:7" ht="18.600000000000001" customHeight="1" x14ac:dyDescent="0.2">
      <c r="A31" s="27"/>
      <c r="B31" s="30" t="s">
        <v>46</v>
      </c>
      <c r="C31" s="28">
        <v>12060308663.190001</v>
      </c>
      <c r="D31" s="28">
        <f>SUM(D28:D30)</f>
        <v>12240588280.459999</v>
      </c>
    </row>
    <row r="32" spans="1:7" ht="18.600000000000001" customHeight="1" x14ac:dyDescent="0.2">
      <c r="A32" s="529" t="s">
        <v>47</v>
      </c>
      <c r="B32" s="529"/>
      <c r="C32" s="529"/>
      <c r="D32" s="529"/>
      <c r="E32" s="25"/>
    </row>
    <row r="33" spans="1:4" ht="18.600000000000001" customHeight="1" x14ac:dyDescent="0.2">
      <c r="A33" s="17">
        <v>1</v>
      </c>
      <c r="B33" s="27" t="s">
        <v>6</v>
      </c>
      <c r="C33" s="19">
        <v>40059974547.93</v>
      </c>
      <c r="D33" s="19">
        <v>42227913104.57</v>
      </c>
    </row>
    <row r="34" spans="1:4" ht="18.600000000000001" customHeight="1" x14ac:dyDescent="0.2">
      <c r="A34" s="17">
        <v>2</v>
      </c>
      <c r="B34" s="27" t="s">
        <v>7</v>
      </c>
      <c r="C34" s="19">
        <v>3764833550</v>
      </c>
      <c r="D34" s="19">
        <v>4286329750</v>
      </c>
    </row>
    <row r="35" spans="1:4" ht="18.600000000000001" customHeight="1" x14ac:dyDescent="0.2">
      <c r="A35" s="17">
        <v>3</v>
      </c>
      <c r="B35" s="27" t="s">
        <v>8</v>
      </c>
      <c r="C35" s="19">
        <v>12205839307</v>
      </c>
      <c r="D35" s="19">
        <v>12095855000</v>
      </c>
    </row>
    <row r="36" spans="1:4" ht="18.600000000000001" customHeight="1" x14ac:dyDescent="0.2">
      <c r="A36" s="17">
        <v>4</v>
      </c>
      <c r="B36" s="27" t="s">
        <v>9</v>
      </c>
      <c r="C36" s="19">
        <v>8340955000</v>
      </c>
      <c r="D36" s="19">
        <v>9558400000</v>
      </c>
    </row>
    <row r="37" spans="1:4" ht="18.600000000000001" customHeight="1" x14ac:dyDescent="0.2">
      <c r="A37" s="17">
        <v>5</v>
      </c>
      <c r="B37" s="27" t="s">
        <v>11</v>
      </c>
      <c r="C37" s="19">
        <v>10650800000</v>
      </c>
      <c r="D37" s="19">
        <v>10915880000</v>
      </c>
    </row>
    <row r="38" spans="1:4" ht="18.600000000000001" customHeight="1" x14ac:dyDescent="0.2">
      <c r="A38" s="27"/>
      <c r="B38" s="30" t="s">
        <v>48</v>
      </c>
      <c r="C38" s="28">
        <f>SUM(C33:C37)</f>
        <v>75022402404.929993</v>
      </c>
      <c r="D38" s="28">
        <f>SUM(D33:D37)</f>
        <v>79084377854.570007</v>
      </c>
    </row>
    <row r="39" spans="1:4" ht="18.600000000000001" customHeight="1" x14ac:dyDescent="0.2">
      <c r="A39" s="529" t="s">
        <v>49</v>
      </c>
      <c r="B39" s="529"/>
      <c r="C39" s="529"/>
      <c r="D39" s="529"/>
    </row>
    <row r="40" spans="1:4" ht="18.600000000000001" customHeight="1" x14ac:dyDescent="0.2">
      <c r="A40" s="17">
        <v>1</v>
      </c>
      <c r="B40" s="27" t="s">
        <v>12</v>
      </c>
      <c r="C40" s="19">
        <v>51355288931.879997</v>
      </c>
      <c r="D40" s="19">
        <v>69915484355.589996</v>
      </c>
    </row>
    <row r="41" spans="1:4" ht="18.600000000000001" customHeight="1" x14ac:dyDescent="0.2">
      <c r="A41" s="27"/>
      <c r="B41" s="30" t="s">
        <v>50</v>
      </c>
      <c r="C41" s="28">
        <f>SUM(C40:C40)</f>
        <v>51355288931.879997</v>
      </c>
      <c r="D41" s="28">
        <f>SUM(D40:D40)</f>
        <v>69915484355.589996</v>
      </c>
    </row>
    <row r="42" spans="1:4" ht="18.600000000000001" customHeight="1" x14ac:dyDescent="0.2">
      <c r="A42" s="27"/>
      <c r="B42" s="30" t="s">
        <v>51</v>
      </c>
      <c r="C42" s="26">
        <f>C41+C38+C31+C26</f>
        <v>151438000000</v>
      </c>
      <c r="D42" s="26">
        <f>D41+D38+D31+D26</f>
        <v>174873305525.32001</v>
      </c>
    </row>
    <row r="43" spans="1:4" s="31" customFormat="1" ht="12" x14ac:dyDescent="0.2">
      <c r="A43" s="535"/>
      <c r="B43" s="535"/>
      <c r="C43" s="535"/>
      <c r="D43" s="535"/>
    </row>
    <row r="44" spans="1:4" ht="15" customHeight="1" x14ac:dyDescent="0.2"/>
    <row r="45" spans="1:4" ht="18" customHeight="1" x14ac:dyDescent="0.2"/>
    <row r="50" spans="1:4" ht="14.45" customHeight="1" x14ac:dyDescent="0.25">
      <c r="A50" s="534" t="s">
        <v>6073</v>
      </c>
      <c r="B50" s="534"/>
      <c r="C50" s="534"/>
      <c r="D50" s="534"/>
    </row>
  </sheetData>
  <mergeCells count="13">
    <mergeCell ref="A50:D50"/>
    <mergeCell ref="A26:B26"/>
    <mergeCell ref="A27:D27"/>
    <mergeCell ref="A32:D32"/>
    <mergeCell ref="A39:D39"/>
    <mergeCell ref="A43:D43"/>
    <mergeCell ref="A24:D24"/>
    <mergeCell ref="A1:D1"/>
    <mergeCell ref="A2:D2"/>
    <mergeCell ref="A3:B3"/>
    <mergeCell ref="A4:D4"/>
    <mergeCell ref="A22:B22"/>
    <mergeCell ref="A23:D23"/>
  </mergeCells>
  <pageMargins left="0.7" right="0.7" top="0.75" bottom="0.7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
  <sheetViews>
    <sheetView workbookViewId="0">
      <selection activeCell="C20" sqref="C20"/>
    </sheetView>
  </sheetViews>
  <sheetFormatPr defaultRowHeight="15" x14ac:dyDescent="0.25"/>
  <cols>
    <col min="2" max="2" width="54.7109375" customWidth="1"/>
    <col min="3" max="3" width="17.42578125" bestFit="1" customWidth="1"/>
    <col min="4" max="4" width="22" customWidth="1"/>
    <col min="5" max="5" width="9.7109375" hidden="1" customWidth="1"/>
    <col min="7" max="7" width="13.7109375" customWidth="1"/>
  </cols>
  <sheetData>
    <row r="1" spans="1:6" x14ac:dyDescent="0.25">
      <c r="A1" s="1"/>
      <c r="B1" s="1"/>
      <c r="C1" s="1"/>
      <c r="D1" s="538"/>
      <c r="E1" s="538"/>
    </row>
    <row r="2" spans="1:6" x14ac:dyDescent="0.25">
      <c r="A2" s="539" t="s">
        <v>0</v>
      </c>
      <c r="B2" s="539"/>
      <c r="C2" s="539"/>
      <c r="D2" s="539"/>
      <c r="E2" s="1"/>
    </row>
    <row r="3" spans="1:6" x14ac:dyDescent="0.25">
      <c r="A3" s="539" t="s">
        <v>1</v>
      </c>
      <c r="B3" s="539"/>
      <c r="C3" s="539"/>
      <c r="D3" s="539"/>
      <c r="E3" s="1"/>
    </row>
    <row r="4" spans="1:6" x14ac:dyDescent="0.25">
      <c r="A4" s="1"/>
      <c r="B4" s="1"/>
      <c r="C4" s="1"/>
      <c r="D4" s="1"/>
      <c r="E4" s="1"/>
    </row>
    <row r="5" spans="1:6" x14ac:dyDescent="0.25">
      <c r="A5" s="540" t="s">
        <v>2</v>
      </c>
      <c r="B5" s="540" t="s">
        <v>3</v>
      </c>
      <c r="C5" s="540" t="s">
        <v>4</v>
      </c>
      <c r="D5" s="540"/>
      <c r="E5" s="541" t="s">
        <v>5</v>
      </c>
      <c r="F5" s="2" t="s">
        <v>16</v>
      </c>
    </row>
    <row r="6" spans="1:6" x14ac:dyDescent="0.25">
      <c r="A6" s="540"/>
      <c r="B6" s="540"/>
      <c r="C6" s="2">
        <v>2020</v>
      </c>
      <c r="D6" s="2">
        <v>2021</v>
      </c>
      <c r="E6" s="542"/>
      <c r="F6" s="10"/>
    </row>
    <row r="7" spans="1:6" ht="25.15" customHeight="1" x14ac:dyDescent="0.25">
      <c r="A7" s="3">
        <v>1</v>
      </c>
      <c r="B7" s="4" t="s">
        <v>6</v>
      </c>
      <c r="C7" s="5">
        <v>40059974547.919998</v>
      </c>
      <c r="D7" s="5">
        <v>42227913104.57</v>
      </c>
      <c r="E7" s="6">
        <f>D7/D$15</f>
        <v>0.24147718245341795</v>
      </c>
      <c r="F7" s="11">
        <f>D7/D$15</f>
        <v>0.24147718245341795</v>
      </c>
    </row>
    <row r="8" spans="1:6" ht="25.15" customHeight="1" x14ac:dyDescent="0.25">
      <c r="A8" s="3">
        <v>2</v>
      </c>
      <c r="B8" s="4" t="s">
        <v>7</v>
      </c>
      <c r="C8" s="5">
        <v>3764833550</v>
      </c>
      <c r="D8" s="9">
        <v>4286329750</v>
      </c>
      <c r="E8" s="6">
        <f t="shared" ref="E8:E14" si="0">D8/D$15</f>
        <v>2.4511058089305572E-2</v>
      </c>
      <c r="F8" s="11">
        <f t="shared" ref="F8:F14" si="1">D8/D$15</f>
        <v>2.4511058089305572E-2</v>
      </c>
    </row>
    <row r="9" spans="1:6" ht="25.15" customHeight="1" x14ac:dyDescent="0.25">
      <c r="A9" s="3">
        <v>3</v>
      </c>
      <c r="B9" s="4" t="s">
        <v>8</v>
      </c>
      <c r="C9" s="5">
        <v>12205839307</v>
      </c>
      <c r="D9" s="9">
        <v>12095855000</v>
      </c>
      <c r="E9" s="6">
        <f t="shared" si="0"/>
        <v>6.9169247780065751E-2</v>
      </c>
      <c r="F9" s="11">
        <f t="shared" si="1"/>
        <v>6.9169247780065751E-2</v>
      </c>
    </row>
    <row r="10" spans="1:6" ht="25.15" customHeight="1" x14ac:dyDescent="0.25">
      <c r="A10" s="3">
        <v>5</v>
      </c>
      <c r="B10" s="4" t="s">
        <v>9</v>
      </c>
      <c r="C10" s="5">
        <v>8340955000</v>
      </c>
      <c r="D10" s="9">
        <v>9558400000</v>
      </c>
      <c r="E10" s="6">
        <f t="shared" si="0"/>
        <v>5.4658999961638137E-2</v>
      </c>
      <c r="F10" s="11">
        <f t="shared" si="1"/>
        <v>5.4658999961638137E-2</v>
      </c>
    </row>
    <row r="11" spans="1:6" ht="25.15" customHeight="1" x14ac:dyDescent="0.25">
      <c r="A11" s="3">
        <v>6</v>
      </c>
      <c r="B11" s="4" t="s">
        <v>10</v>
      </c>
      <c r="C11" s="5">
        <v>12060308663.200001</v>
      </c>
      <c r="D11" s="5">
        <v>12240588280.459999</v>
      </c>
      <c r="E11" s="6">
        <f t="shared" si="0"/>
        <v>6.9996894286919492E-2</v>
      </c>
      <c r="F11" s="11">
        <f t="shared" si="1"/>
        <v>6.9996894286919492E-2</v>
      </c>
    </row>
    <row r="12" spans="1:6" ht="25.15" customHeight="1" x14ac:dyDescent="0.25">
      <c r="A12" s="3">
        <v>7</v>
      </c>
      <c r="B12" s="4" t="s">
        <v>11</v>
      </c>
      <c r="C12" s="5">
        <v>10650800000</v>
      </c>
      <c r="D12" s="9">
        <v>10915880000</v>
      </c>
      <c r="E12" s="6">
        <f t="shared" si="0"/>
        <v>6.2421648445476909E-2</v>
      </c>
      <c r="F12" s="11">
        <f t="shared" si="1"/>
        <v>6.2421648445476909E-2</v>
      </c>
    </row>
    <row r="13" spans="1:6" ht="25.15" customHeight="1" x14ac:dyDescent="0.25">
      <c r="A13" s="3">
        <v>8</v>
      </c>
      <c r="B13" s="4" t="s">
        <v>12</v>
      </c>
      <c r="C13" s="5">
        <v>51355288931.879997</v>
      </c>
      <c r="D13" s="9">
        <f>73915484355.59-4000000000</f>
        <v>69915484355.589996</v>
      </c>
      <c r="E13" s="6">
        <f t="shared" si="0"/>
        <v>0.39980650074385937</v>
      </c>
      <c r="F13" s="11">
        <f t="shared" si="1"/>
        <v>0.39980650074385937</v>
      </c>
    </row>
    <row r="14" spans="1:6" ht="25.15" customHeight="1" x14ac:dyDescent="0.25">
      <c r="A14" s="3">
        <v>9</v>
      </c>
      <c r="B14" s="4" t="s">
        <v>13</v>
      </c>
      <c r="C14" s="5">
        <v>13000000000</v>
      </c>
      <c r="D14" s="5">
        <v>13632855034.700001</v>
      </c>
      <c r="E14" s="6">
        <f t="shared" si="0"/>
        <v>7.7958468239316792E-2</v>
      </c>
      <c r="F14" s="11">
        <f t="shared" si="1"/>
        <v>7.7958468239316792E-2</v>
      </c>
    </row>
    <row r="15" spans="1:6" ht="25.15" customHeight="1" x14ac:dyDescent="0.25">
      <c r="A15" s="536" t="s">
        <v>14</v>
      </c>
      <c r="B15" s="536"/>
      <c r="C15" s="7">
        <f>SUM(C7:C14)</f>
        <v>151438000000</v>
      </c>
      <c r="D15" s="7">
        <f>SUM(D7:D14)</f>
        <v>174873305525.32001</v>
      </c>
      <c r="E15" s="7">
        <f>SUM(E7:E14)</f>
        <v>1</v>
      </c>
      <c r="F15" s="8">
        <f>SUM(F7:F14)</f>
        <v>1</v>
      </c>
    </row>
    <row r="19" spans="1:6" hidden="1" x14ac:dyDescent="0.25">
      <c r="B19" t="s">
        <v>17</v>
      </c>
      <c r="D19" s="12">
        <f>D12+D10+D9+D8+D7</f>
        <v>79084377854.570007</v>
      </c>
      <c r="F19" s="13">
        <f>D19/D15</f>
        <v>0.45223813672990437</v>
      </c>
    </row>
    <row r="21" spans="1:6" x14ac:dyDescent="0.25">
      <c r="A21" s="537" t="s">
        <v>15</v>
      </c>
      <c r="B21" s="537"/>
      <c r="C21" s="537"/>
      <c r="D21" s="537"/>
      <c r="E21" s="537"/>
    </row>
  </sheetData>
  <mergeCells count="9">
    <mergeCell ref="A15:B15"/>
    <mergeCell ref="A21:E21"/>
    <mergeCell ref="D1:E1"/>
    <mergeCell ref="A2:D2"/>
    <mergeCell ref="A3:D3"/>
    <mergeCell ref="A5:A6"/>
    <mergeCell ref="B5:B6"/>
    <mergeCell ref="C5:D5"/>
    <mergeCell ref="E5:E6"/>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workbookViewId="0">
      <selection activeCell="G5" sqref="G5"/>
    </sheetView>
  </sheetViews>
  <sheetFormatPr defaultRowHeight="15" x14ac:dyDescent="0.25"/>
  <cols>
    <col min="1" max="1" width="10.7109375" customWidth="1"/>
    <col min="2" max="2" width="74.42578125" customWidth="1"/>
    <col min="3" max="3" width="0.140625" hidden="1" customWidth="1"/>
    <col min="4" max="4" width="32" customWidth="1"/>
    <col min="5" max="5" width="1.140625" hidden="1" customWidth="1"/>
  </cols>
  <sheetData>
    <row r="1" spans="1:5" x14ac:dyDescent="0.25">
      <c r="A1" s="543" t="s">
        <v>52</v>
      </c>
      <c r="B1" s="543"/>
      <c r="C1" s="543"/>
      <c r="D1" s="543"/>
      <c r="E1" s="543"/>
    </row>
    <row r="2" spans="1:5" x14ac:dyDescent="0.25">
      <c r="A2" s="544" t="s">
        <v>58</v>
      </c>
      <c r="B2" s="544"/>
      <c r="C2" s="544"/>
      <c r="D2" s="544"/>
      <c r="E2" s="544"/>
    </row>
    <row r="3" spans="1:5" x14ac:dyDescent="0.25">
      <c r="A3" s="545" t="s">
        <v>68</v>
      </c>
      <c r="B3" s="545"/>
      <c r="C3" s="545"/>
      <c r="D3" s="545"/>
      <c r="E3" s="545"/>
    </row>
    <row r="4" spans="1:5" ht="43.9" customHeight="1" x14ac:dyDescent="0.25">
      <c r="A4" s="43" t="s">
        <v>2</v>
      </c>
      <c r="B4" s="43" t="s">
        <v>53</v>
      </c>
      <c r="C4" s="43" t="s">
        <v>54</v>
      </c>
      <c r="D4" s="43" t="s">
        <v>65</v>
      </c>
      <c r="E4" s="40" t="s">
        <v>55</v>
      </c>
    </row>
    <row r="5" spans="1:5" ht="33" customHeight="1" x14ac:dyDescent="0.25">
      <c r="A5" s="44">
        <v>1</v>
      </c>
      <c r="B5" s="45" t="s">
        <v>56</v>
      </c>
      <c r="C5" s="46">
        <v>13000000000</v>
      </c>
      <c r="D5" s="46">
        <v>13632855034.700001</v>
      </c>
      <c r="E5" s="41"/>
    </row>
    <row r="6" spans="1:5" ht="35.450000000000003" customHeight="1" x14ac:dyDescent="0.25">
      <c r="A6" s="47"/>
      <c r="B6" s="47" t="s">
        <v>57</v>
      </c>
      <c r="C6" s="48">
        <f>C5</f>
        <v>13000000000</v>
      </c>
      <c r="D6" s="48">
        <f>D5</f>
        <v>13632855034.700001</v>
      </c>
      <c r="E6" s="42"/>
    </row>
    <row r="28" spans="1:4" x14ac:dyDescent="0.25">
      <c r="A28" s="537" t="s">
        <v>67</v>
      </c>
      <c r="B28" s="537"/>
      <c r="C28" s="537"/>
      <c r="D28" s="537"/>
    </row>
  </sheetData>
  <mergeCells count="4">
    <mergeCell ref="A1:E1"/>
    <mergeCell ref="A2:E2"/>
    <mergeCell ref="A3:E3"/>
    <mergeCell ref="A28:D28"/>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
  <sheetViews>
    <sheetView workbookViewId="0">
      <selection activeCell="F26" sqref="F26"/>
    </sheetView>
  </sheetViews>
  <sheetFormatPr defaultRowHeight="15" x14ac:dyDescent="0.25"/>
  <cols>
    <col min="2" max="2" width="77.28515625" customWidth="1"/>
    <col min="3" max="3" width="20" hidden="1" customWidth="1"/>
    <col min="4" max="4" width="27.5703125" customWidth="1"/>
  </cols>
  <sheetData>
    <row r="1" spans="1:6" ht="15.75" x14ac:dyDescent="0.25">
      <c r="A1" s="546" t="s">
        <v>59</v>
      </c>
      <c r="B1" s="546"/>
      <c r="C1" s="546"/>
      <c r="D1" s="546"/>
      <c r="E1" s="32"/>
      <c r="F1" s="32"/>
    </row>
    <row r="2" spans="1:6" ht="15.75" x14ac:dyDescent="0.25">
      <c r="A2" s="544" t="s">
        <v>5881</v>
      </c>
      <c r="B2" s="544"/>
      <c r="C2" s="544"/>
      <c r="D2" s="544"/>
      <c r="E2" s="544"/>
      <c r="F2" s="32"/>
    </row>
    <row r="3" spans="1:6" ht="15.6" customHeight="1" x14ac:dyDescent="0.25">
      <c r="A3" s="547" t="s">
        <v>69</v>
      </c>
      <c r="B3" s="547"/>
      <c r="C3" s="547"/>
      <c r="D3" s="547"/>
      <c r="E3" s="32"/>
      <c r="F3" s="32"/>
    </row>
    <row r="4" spans="1:6" ht="15.75" x14ac:dyDescent="0.25">
      <c r="A4" s="33" t="s">
        <v>2</v>
      </c>
      <c r="B4" s="34"/>
      <c r="C4" s="34" t="s">
        <v>60</v>
      </c>
      <c r="D4" s="34" t="s">
        <v>66</v>
      </c>
      <c r="E4" s="35"/>
      <c r="F4" s="35"/>
    </row>
    <row r="5" spans="1:6" ht="23.45" customHeight="1" x14ac:dyDescent="0.25">
      <c r="A5" s="36">
        <v>1</v>
      </c>
      <c r="B5" s="37" t="s">
        <v>61</v>
      </c>
      <c r="C5" s="37">
        <v>1424476385.49</v>
      </c>
      <c r="D5" s="37">
        <v>2330470016.1199999</v>
      </c>
      <c r="E5" s="35"/>
      <c r="F5" s="35"/>
    </row>
    <row r="6" spans="1:6" ht="23.45" customHeight="1" x14ac:dyDescent="0.25">
      <c r="A6" s="36">
        <v>2</v>
      </c>
      <c r="B6" s="37" t="s">
        <v>62</v>
      </c>
      <c r="C6" s="37">
        <v>4257519505.8899999</v>
      </c>
      <c r="D6" s="37">
        <v>5276607239.0500002</v>
      </c>
      <c r="E6" s="35"/>
      <c r="F6" s="35"/>
    </row>
    <row r="7" spans="1:6" ht="23.45" customHeight="1" x14ac:dyDescent="0.25">
      <c r="A7" s="36">
        <v>3</v>
      </c>
      <c r="B7" s="37" t="s">
        <v>63</v>
      </c>
      <c r="C7" s="37">
        <v>6378312771.8199997</v>
      </c>
      <c r="D7" s="37">
        <v>4633511025.2939091</v>
      </c>
      <c r="E7" s="35"/>
      <c r="F7" s="35"/>
    </row>
    <row r="8" spans="1:6" ht="15.75" hidden="1" x14ac:dyDescent="0.25">
      <c r="A8" s="36"/>
      <c r="B8" s="36"/>
      <c r="C8" s="36"/>
      <c r="D8" s="36"/>
      <c r="E8" s="35"/>
      <c r="F8" s="35"/>
    </row>
    <row r="9" spans="1:6" ht="26.45" customHeight="1" x14ac:dyDescent="0.25">
      <c r="A9" s="34"/>
      <c r="B9" s="38" t="s">
        <v>64</v>
      </c>
      <c r="C9" s="39">
        <f>SUM(C5:C8)</f>
        <v>12060308663.200001</v>
      </c>
      <c r="D9" s="39">
        <f>SUM(D5:D8)</f>
        <v>12240588280.463909</v>
      </c>
      <c r="E9" s="35"/>
      <c r="F9" s="35"/>
    </row>
    <row r="10" spans="1:6" ht="15.75" x14ac:dyDescent="0.25">
      <c r="A10" s="35"/>
      <c r="B10" s="35"/>
      <c r="C10" s="35"/>
      <c r="D10" s="35"/>
      <c r="E10" s="35"/>
      <c r="F10" s="35"/>
    </row>
    <row r="11" spans="1:6" ht="15.75" x14ac:dyDescent="0.25">
      <c r="A11" s="35"/>
      <c r="B11" s="35"/>
      <c r="C11" s="35"/>
      <c r="D11" s="35"/>
      <c r="E11" s="35"/>
      <c r="F11" s="35"/>
    </row>
    <row r="12" spans="1:6" ht="15.75" x14ac:dyDescent="0.25">
      <c r="A12" s="35"/>
      <c r="B12" s="35"/>
      <c r="C12" s="35"/>
      <c r="D12" s="35"/>
      <c r="E12" s="35"/>
      <c r="F12" s="35"/>
    </row>
    <row r="13" spans="1:6" ht="15.75" x14ac:dyDescent="0.25">
      <c r="A13" s="35"/>
      <c r="B13" s="35"/>
      <c r="C13" s="35"/>
      <c r="D13" s="35"/>
      <c r="E13" s="35"/>
      <c r="F13" s="35"/>
    </row>
    <row r="14" spans="1:6" ht="15.75" x14ac:dyDescent="0.25">
      <c r="A14" s="35"/>
      <c r="B14" s="35"/>
      <c r="C14" s="35"/>
      <c r="D14" s="35"/>
      <c r="E14" s="35"/>
      <c r="F14" s="35"/>
    </row>
    <row r="15" spans="1:6" ht="15.75" x14ac:dyDescent="0.25">
      <c r="A15" s="35"/>
      <c r="B15" s="35"/>
      <c r="C15" s="35"/>
      <c r="D15" s="35"/>
      <c r="E15" s="35"/>
      <c r="F15" s="35"/>
    </row>
    <row r="16" spans="1:6" ht="15.75" x14ac:dyDescent="0.25">
      <c r="A16" s="35"/>
      <c r="B16" s="35"/>
      <c r="C16" s="35"/>
      <c r="D16" s="35"/>
      <c r="E16" s="35"/>
      <c r="F16" s="35"/>
    </row>
    <row r="17" spans="1:6" ht="15.75" x14ac:dyDescent="0.25">
      <c r="A17" s="35"/>
      <c r="B17" s="35"/>
      <c r="C17" s="35"/>
      <c r="D17" s="35"/>
      <c r="E17" s="35"/>
      <c r="F17" s="35"/>
    </row>
    <row r="18" spans="1:6" ht="15.75" x14ac:dyDescent="0.25">
      <c r="A18" s="35"/>
      <c r="B18" s="35"/>
      <c r="C18" s="35"/>
      <c r="D18" s="35"/>
      <c r="E18" s="35"/>
      <c r="F18" s="35"/>
    </row>
    <row r="30" spans="1:6" x14ac:dyDescent="0.25">
      <c r="A30" s="537" t="s">
        <v>6072</v>
      </c>
      <c r="B30" s="537"/>
      <c r="C30" s="537"/>
      <c r="D30" s="537"/>
    </row>
  </sheetData>
  <mergeCells count="4">
    <mergeCell ref="A1:D1"/>
    <mergeCell ref="A3:D3"/>
    <mergeCell ref="A30:D30"/>
    <mergeCell ref="A2:E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5D615D-CEC8-4E51-B4F9-5F4837A450D6}"/>
</file>

<file path=customXml/itemProps2.xml><?xml version="1.0" encoding="utf-8"?>
<ds:datastoreItem xmlns:ds="http://schemas.openxmlformats.org/officeDocument/2006/customXml" ds:itemID="{C4AD9772-8E4A-461F-A468-85D7A3F83751}"/>
</file>

<file path=customXml/itemProps3.xml><?xml version="1.0" encoding="utf-8"?>
<ds:datastoreItem xmlns:ds="http://schemas.openxmlformats.org/officeDocument/2006/customXml" ds:itemID="{AD7AF735-30B9-4E7D-A2EE-FD20175F86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11</vt:i4>
      </vt:variant>
    </vt:vector>
  </HeadingPairs>
  <TitlesOfParts>
    <vt:vector size="42" baseType="lpstr">
      <vt:lpstr>cover page</vt:lpstr>
      <vt:lpstr>appendix</vt:lpstr>
      <vt:lpstr>T1 summary page</vt:lpstr>
      <vt:lpstr>T2 summary page</vt:lpstr>
      <vt:lpstr>Explanatory notes-draft</vt:lpstr>
      <vt:lpstr>overall summary</vt:lpstr>
      <vt:lpstr>Expenditure summary</vt:lpstr>
      <vt:lpstr>1st schedule</vt:lpstr>
      <vt:lpstr>2nd schedule</vt:lpstr>
      <vt:lpstr>3rd schedule</vt:lpstr>
      <vt:lpstr>4th schedule</vt:lpstr>
      <vt:lpstr>revenue details</vt:lpstr>
      <vt:lpstr>overhead cost details</vt:lpstr>
      <vt:lpstr>special programmes details</vt:lpstr>
      <vt:lpstr>debt payment</vt:lpstr>
      <vt:lpstr>statutory transfers</vt:lpstr>
      <vt:lpstr>Soc cont n social benefits</vt:lpstr>
      <vt:lpstr>grants</vt:lpstr>
      <vt:lpstr>capital details</vt:lpstr>
      <vt:lpstr>state sector</vt:lpstr>
      <vt:lpstr>ipsas sectors</vt:lpstr>
      <vt:lpstr>summary of IGR by MDAs</vt:lpstr>
      <vt:lpstr>Revenue by Admin Seg</vt:lpstr>
      <vt:lpstr>expenditure by admin segment</vt:lpstr>
      <vt:lpstr>economic segment</vt:lpstr>
      <vt:lpstr>overhead cost by Admin seg</vt:lpstr>
      <vt:lpstr>spg by admin Seg</vt:lpstr>
      <vt:lpstr>capital by admin segment</vt:lpstr>
      <vt:lpstr>expenditure by function</vt:lpstr>
      <vt:lpstr>revenue by function</vt:lpstr>
      <vt:lpstr>capital exp by programme</vt:lpstr>
      <vt:lpstr>'3rd schedule'!Print_Titles</vt:lpstr>
      <vt:lpstr>'4th schedule'!Print_Titles</vt:lpstr>
      <vt:lpstr>appendix!Print_Titles</vt:lpstr>
      <vt:lpstr>'capital details'!Print_Titles</vt:lpstr>
      <vt:lpstr>'expenditure by admin segment'!Print_Titles</vt:lpstr>
      <vt:lpstr>'Explanatory notes-draft'!Print_Titles</vt:lpstr>
      <vt:lpstr>'overall summary'!Print_Titles</vt:lpstr>
      <vt:lpstr>'overhead cost details'!Print_Titles</vt:lpstr>
      <vt:lpstr>'revenue details'!Print_Titles</vt:lpstr>
      <vt:lpstr>'special programmes details'!Print_Titles</vt:lpstr>
      <vt:lpstr>'state sector'!Print_Titles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dc:creator>
  <cp:lastModifiedBy>Dr Uzochukwu Amakom</cp:lastModifiedBy>
  <cp:lastPrinted>2021-01-11T11:05:13Z</cp:lastPrinted>
  <dcterms:created xsi:type="dcterms:W3CDTF">2020-12-17T08:42:04Z</dcterms:created>
  <dcterms:modified xsi:type="dcterms:W3CDTF">2021-02-08T21:12:15Z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