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8"/>
  <workbookPr defaultThemeVersion="166925"/>
  <xr:revisionPtr revIDLastSave="0" documentId="11_5C8562A6516411848C878179AD8BA18B5B03F32D" xr6:coauthVersionLast="47" xr6:coauthVersionMax="47" xr10:uidLastSave="{00000000-0000-0000-0000-000000000000}"/>
  <bookViews>
    <workbookView xWindow="1155" yWindow="1155" windowWidth="15600" windowHeight="11340" xr2:uid="{00000000-000D-0000-FFFF-FFFF00000000}"/>
  </bookViews>
  <sheets>
    <sheet name="REVISED KTSG SUMMARY  BUDGET 20" sheetId="6" r:id="rId1"/>
  </sheets>
  <definedNames>
    <definedName name="_xlnm.Print_Area" localSheetId="0">'REVISED KTSG SUMMARY  BUDGET 20'!$A$1:$E$45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6" l="1"/>
  <c r="C21" i="6"/>
  <c r="C26" i="6"/>
  <c r="D11" i="6"/>
  <c r="C11" i="6"/>
  <c r="B11" i="6"/>
  <c r="C20" i="6" l="1"/>
  <c r="B33" i="6" l="1"/>
  <c r="B26" i="6" l="1"/>
  <c r="B21" i="6"/>
  <c r="B20" i="6" l="1"/>
  <c r="B32" i="6" s="1"/>
  <c r="B38" i="6" s="1"/>
  <c r="D21" i="6"/>
  <c r="D20" i="6" s="1"/>
  <c r="D40" i="6" s="1"/>
  <c r="C33" i="6"/>
  <c r="C32" i="6" l="1"/>
  <c r="C38" i="6" s="1"/>
</calcChain>
</file>

<file path=xl/sharedStrings.xml><?xml version="1.0" encoding="utf-8"?>
<sst xmlns="http://schemas.openxmlformats.org/spreadsheetml/2006/main" count="74" uniqueCount="54">
  <si>
    <t>In Naira</t>
  </si>
  <si>
    <t>REQUIRED</t>
  </si>
  <si>
    <t>Item</t>
  </si>
  <si>
    <t>2020 original budget</t>
  </si>
  <si>
    <t>2020 amended budget</t>
  </si>
  <si>
    <t>o/w COVID-responsive* (in 2020 amended budget)</t>
  </si>
  <si>
    <t>Reference to Explanatory Notes**</t>
  </si>
  <si>
    <t xml:space="preserve">Assumptions: </t>
  </si>
  <si>
    <t>Oil price (US$/bbl)</t>
  </si>
  <si>
    <t>FGN projections</t>
  </si>
  <si>
    <t>Oil production (national, mbpd)</t>
  </si>
  <si>
    <t>Exchange rate (N/US$)</t>
  </si>
  <si>
    <t>GDP growth (national, percent annual change)</t>
  </si>
  <si>
    <t>Inflation (national, percent, annual average)</t>
  </si>
  <si>
    <t>1. Opening Balance</t>
  </si>
  <si>
    <t>2. Revenues and grants:</t>
  </si>
  <si>
    <r>
      <t xml:space="preserve">Gross </t>
    </r>
    <r>
      <rPr>
        <sz val="12"/>
        <color rgb="FF000000"/>
        <rFont val="Calibri"/>
        <family val="2"/>
        <scheme val="minor"/>
      </rPr>
      <t xml:space="preserve">Statutory Allocation  (not net of deductions) </t>
    </r>
  </si>
  <si>
    <t>Derivation</t>
  </si>
  <si>
    <t>nill</t>
  </si>
  <si>
    <t>NILL</t>
  </si>
  <si>
    <t>Other FAAC transfers (exchange rate gain, augmentation, others)</t>
  </si>
  <si>
    <t>VAT</t>
  </si>
  <si>
    <t>IGR</t>
  </si>
  <si>
    <t>Internal grants</t>
  </si>
  <si>
    <t>External grants</t>
  </si>
  <si>
    <t>Covid 19 Responsive</t>
  </si>
  <si>
    <t>Other Internal Revenue</t>
  </si>
  <si>
    <t xml:space="preserve">Including Forex Equilization </t>
  </si>
  <si>
    <t>3. Expenditures:</t>
  </si>
  <si>
    <t>Recurrent:</t>
  </si>
  <si>
    <t>Total Recurrent Covid 19 Responsive Expenditures</t>
  </si>
  <si>
    <t>Personnel costs (salaries, pensions)</t>
  </si>
  <si>
    <t>Health Personnel Salary</t>
  </si>
  <si>
    <t>Overhead costs</t>
  </si>
  <si>
    <t>Covid 19 Response</t>
  </si>
  <si>
    <t>Interest payments on debt (or debt service), including FAAC deductions</t>
  </si>
  <si>
    <t>Consolidated Revenue Fund Charges</t>
  </si>
  <si>
    <t>Capital:</t>
  </si>
  <si>
    <t>Total Capital Covid 19 Responsive Expenditure</t>
  </si>
  <si>
    <t>Economic</t>
  </si>
  <si>
    <t>Social</t>
  </si>
  <si>
    <t>Law and Justice</t>
  </si>
  <si>
    <t>Regional</t>
  </si>
  <si>
    <t>Administration</t>
  </si>
  <si>
    <t xml:space="preserve">4. Balance (=(1+2)-3)) </t>
  </si>
  <si>
    <t>5. Financing:</t>
  </si>
  <si>
    <t>Domestic bonds</t>
  </si>
  <si>
    <t xml:space="preserve">Commercial bank loans </t>
  </si>
  <si>
    <t>External loans</t>
  </si>
  <si>
    <t>Sales of Government Assets</t>
  </si>
  <si>
    <t>6. Financing gap (=-(4+5))</t>
  </si>
  <si>
    <t>Memorandum Items:</t>
  </si>
  <si>
    <t>COVID-19 responsive expenditures (% of total expenditures)</t>
  </si>
  <si>
    <t xml:space="preserve">Notes: '*' COVID responsive expenditures include emergency response or mitigation measures/programs for crisis and recovery phases; they include measures to address the COVID-19 pandemic and the economic impact. Under this broad definition, it can include expenditures on health, food security, social safety net programs, support for MSMEs, livelihood programs, and others. Please see Guidelines section 4.3 for definition of COVID-responsive expenditure; and section 4.5 for guidance on tagging COVID-responsive budget lines in the detailed budget table. 
'**' Please see Guidelines Section 4 (particularly section 4.7) for guidance on Explanatory Notes (1) -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</si>
</sst>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13">
    <font>
      <sz val="11"/>
      <color theme="1"/>
      <name val="Calibri"/>
      <family val="2"/>
      <scheme val="minor"/>
    </font>
    <font>
      <sz val="11"/>
      <color theme="1"/>
      <name val="Calibri"/>
      <family val="2"/>
      <scheme val="minor"/>
    </font>
    <font>
      <i/>
      <sz val="12"/>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b/>
      <sz val="12"/>
      <name val="Calibri"/>
      <family val="2"/>
      <scheme val="minor"/>
    </font>
    <font>
      <u/>
      <sz val="12"/>
      <color rgb="FF000000"/>
      <name val="Calibri"/>
      <family val="2"/>
      <scheme val="minor"/>
    </font>
    <font>
      <sz val="12"/>
      <name val="Calibri"/>
      <family val="2"/>
    </font>
    <font>
      <b/>
      <i/>
      <sz val="12"/>
      <color theme="1"/>
      <name val="Calibri"/>
      <family val="2"/>
      <scheme val="minor"/>
    </font>
    <font>
      <b/>
      <i/>
      <sz val="12"/>
      <color rgb="FF00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A8D08D"/>
        <bgColor indexed="64"/>
      </patternFill>
    </fill>
    <fill>
      <patternFill patternType="solid">
        <fgColor rgb="FFE2EFD9"/>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63">
    <xf numFmtId="0" fontId="0" fillId="0" borderId="0" xfId="0"/>
    <xf numFmtId="0" fontId="2" fillId="2" borderId="0" xfId="0" applyFont="1" applyFill="1" applyAlignment="1">
      <alignment wrapText="1"/>
    </xf>
    <xf numFmtId="165" fontId="3" fillId="0" borderId="0" xfId="1" applyNumberFormat="1" applyFont="1"/>
    <xf numFmtId="0" fontId="3" fillId="0" borderId="0" xfId="0" applyFont="1"/>
    <xf numFmtId="0" fontId="5" fillId="5" borderId="1" xfId="0" applyFont="1" applyFill="1" applyBorder="1" applyAlignment="1">
      <alignment horizontal="left" vertical="center" wrapText="1" readingOrder="1"/>
    </xf>
    <xf numFmtId="165" fontId="6" fillId="5" borderId="1" xfId="1" applyNumberFormat="1" applyFont="1" applyFill="1" applyBorder="1" applyAlignment="1">
      <alignment horizontal="left" vertical="center" wrapText="1" readingOrder="1"/>
    </xf>
    <xf numFmtId="0" fontId="7" fillId="5" borderId="1" xfId="0" applyFont="1" applyFill="1" applyBorder="1" applyAlignment="1">
      <alignment horizontal="left" vertical="center" wrapText="1" readingOrder="1"/>
    </xf>
    <xf numFmtId="0" fontId="6" fillId="0" borderId="1" xfId="0" applyFont="1" applyBorder="1" applyAlignment="1">
      <alignment horizontal="left" vertical="top" wrapText="1" indent="1" readingOrder="1"/>
    </xf>
    <xf numFmtId="164" fontId="6" fillId="6" borderId="1" xfId="1" applyNumberFormat="1" applyFont="1" applyFill="1" applyBorder="1" applyAlignment="1">
      <alignment horizontal="right" vertical="center" wrapText="1"/>
    </xf>
    <xf numFmtId="165" fontId="6" fillId="7" borderId="1" xfId="1" applyNumberFormat="1" applyFont="1" applyFill="1" applyBorder="1" applyAlignment="1">
      <alignment horizontal="right" vertical="top" wrapText="1" readingOrder="1"/>
    </xf>
    <xf numFmtId="165" fontId="6" fillId="6" borderId="1" xfId="1" applyNumberFormat="1" applyFont="1" applyFill="1" applyBorder="1" applyAlignment="1">
      <alignment horizontal="right" vertical="center" wrapText="1"/>
    </xf>
    <xf numFmtId="43" fontId="6" fillId="6" borderId="1" xfId="1" applyFont="1" applyFill="1" applyBorder="1" applyAlignment="1">
      <alignment horizontal="right" vertical="center" wrapText="1"/>
    </xf>
    <xf numFmtId="0" fontId="5" fillId="4" borderId="1" xfId="0" applyFont="1" applyFill="1" applyBorder="1" applyAlignment="1">
      <alignment horizontal="left" vertical="top" wrapText="1" readingOrder="1"/>
    </xf>
    <xf numFmtId="165" fontId="5" fillId="4" borderId="2" xfId="1" applyNumberFormat="1" applyFont="1" applyFill="1" applyBorder="1" applyAlignment="1">
      <alignment horizontal="right" vertical="top" wrapText="1" readingOrder="1"/>
    </xf>
    <xf numFmtId="165" fontId="6" fillId="4" borderId="1" xfId="1" applyNumberFormat="1" applyFont="1" applyFill="1" applyBorder="1" applyAlignment="1">
      <alignment horizontal="right" vertical="top" wrapText="1" readingOrder="1"/>
    </xf>
    <xf numFmtId="0" fontId="8" fillId="5" borderId="1" xfId="0" applyFont="1" applyFill="1" applyBorder="1" applyAlignment="1">
      <alignment horizontal="left" vertical="center" wrapText="1" readingOrder="1"/>
    </xf>
    <xf numFmtId="0" fontId="9" fillId="0" borderId="3" xfId="0" applyFont="1" applyBorder="1" applyAlignment="1">
      <alignment horizontal="left" vertical="top" wrapText="1" indent="1" readingOrder="1"/>
    </xf>
    <xf numFmtId="165" fontId="6" fillId="7" borderId="4" xfId="1" applyNumberFormat="1" applyFont="1" applyFill="1" applyBorder="1" applyAlignment="1">
      <alignment horizontal="right" vertical="top" wrapText="1" readingOrder="1"/>
    </xf>
    <xf numFmtId="0" fontId="6" fillId="0" borderId="3" xfId="0" applyFont="1" applyBorder="1" applyAlignment="1">
      <alignment horizontal="left" vertical="top" wrapText="1" indent="1" readingOrder="1"/>
    </xf>
    <xf numFmtId="165" fontId="5" fillId="4" borderId="1" xfId="1" applyNumberFormat="1" applyFont="1" applyFill="1" applyBorder="1" applyAlignment="1">
      <alignment horizontal="right" vertical="top" wrapText="1" readingOrder="1"/>
    </xf>
    <xf numFmtId="165" fontId="6" fillId="7" borderId="1" xfId="1" applyNumberFormat="1" applyFont="1" applyFill="1" applyBorder="1" applyAlignment="1">
      <alignment horizontal="right" vertical="center" wrapText="1"/>
    </xf>
    <xf numFmtId="165" fontId="6" fillId="0" borderId="2" xfId="1" applyNumberFormat="1" applyFont="1" applyBorder="1" applyAlignment="1">
      <alignment horizontal="right" vertical="top" wrapText="1" readingOrder="1"/>
    </xf>
    <xf numFmtId="0" fontId="10" fillId="0" borderId="1" xfId="0" applyFont="1" applyBorder="1" applyAlignment="1">
      <alignment horizontal="left" vertical="top" indent="2" readingOrder="1"/>
    </xf>
    <xf numFmtId="2" fontId="10" fillId="0" borderId="1" xfId="0" applyNumberFormat="1" applyFont="1" applyBorder="1" applyAlignment="1">
      <alignment vertical="top" readingOrder="1"/>
    </xf>
    <xf numFmtId="165" fontId="10" fillId="0" borderId="1" xfId="1" applyNumberFormat="1" applyFont="1" applyFill="1" applyBorder="1" applyAlignment="1">
      <alignment vertical="top" readingOrder="1"/>
    </xf>
    <xf numFmtId="0" fontId="5" fillId="4" borderId="6" xfId="0" applyFont="1" applyFill="1" applyBorder="1" applyAlignment="1">
      <alignment horizontal="left" vertical="top" wrapText="1" readingOrder="1"/>
    </xf>
    <xf numFmtId="165" fontId="5" fillId="4" borderId="5" xfId="1" applyNumberFormat="1" applyFont="1" applyFill="1" applyBorder="1" applyAlignment="1">
      <alignment horizontal="right" vertical="top" wrapText="1" readingOrder="1"/>
    </xf>
    <xf numFmtId="165" fontId="6" fillId="4" borderId="6" xfId="1" applyNumberFormat="1" applyFont="1" applyFill="1" applyBorder="1" applyAlignment="1">
      <alignment horizontal="right" vertical="top" wrapText="1" readingOrder="1"/>
    </xf>
    <xf numFmtId="0" fontId="8" fillId="5" borderId="6" xfId="0" applyFont="1" applyFill="1" applyBorder="1" applyAlignment="1">
      <alignment horizontal="left" vertical="center" wrapText="1" readingOrder="1"/>
    </xf>
    <xf numFmtId="0" fontId="6" fillId="6" borderId="1" xfId="0" applyFont="1" applyFill="1" applyBorder="1" applyAlignment="1">
      <alignment horizontal="left" vertical="top" wrapText="1" indent="1" readingOrder="1"/>
    </xf>
    <xf numFmtId="0" fontId="6" fillId="6" borderId="3" xfId="0" applyFont="1" applyFill="1" applyBorder="1" applyAlignment="1">
      <alignment horizontal="left" vertical="top" wrapText="1" indent="1" readingOrder="1"/>
    </xf>
    <xf numFmtId="0" fontId="11" fillId="4" borderId="1" xfId="0" applyFont="1" applyFill="1" applyBorder="1" applyAlignment="1">
      <alignment vertical="top" wrapText="1"/>
    </xf>
    <xf numFmtId="165" fontId="4" fillId="4" borderId="1" xfId="1" applyNumberFormat="1" applyFont="1" applyFill="1" applyBorder="1" applyAlignment="1">
      <alignment horizontal="right" vertical="top" wrapText="1"/>
    </xf>
    <xf numFmtId="165" fontId="4" fillId="7" borderId="1" xfId="1" applyNumberFormat="1" applyFont="1" applyFill="1" applyBorder="1" applyAlignment="1">
      <alignment horizontal="right" vertical="top" wrapText="1"/>
    </xf>
    <xf numFmtId="165" fontId="4" fillId="6" borderId="1" xfId="1" applyNumberFormat="1" applyFont="1" applyFill="1" applyBorder="1" applyAlignment="1">
      <alignment horizontal="right" vertical="top" wrapText="1"/>
    </xf>
    <xf numFmtId="0" fontId="6" fillId="0" borderId="3" xfId="0" applyFont="1" applyBorder="1" applyAlignment="1">
      <alignment horizontal="left" vertical="top" wrapText="1" readingOrder="1"/>
    </xf>
    <xf numFmtId="0" fontId="3" fillId="0" borderId="0" xfId="0" applyFont="1" applyAlignment="1">
      <alignment wrapText="1"/>
    </xf>
    <xf numFmtId="0" fontId="5" fillId="3" borderId="1" xfId="0" applyFont="1" applyFill="1" applyBorder="1" applyAlignment="1">
      <alignment horizontal="center" vertical="center" wrapText="1" readingOrder="1"/>
    </xf>
    <xf numFmtId="165" fontId="5" fillId="3" borderId="1" xfId="1" applyNumberFormat="1" applyFont="1" applyFill="1" applyBorder="1" applyAlignment="1">
      <alignment horizontal="center" vertical="top" wrapText="1" readingOrder="1"/>
    </xf>
    <xf numFmtId="0" fontId="3" fillId="0" borderId="0" xfId="0" applyFont="1" applyAlignment="1">
      <alignment horizontal="center"/>
    </xf>
    <xf numFmtId="165" fontId="5" fillId="6" borderId="1" xfId="1" applyNumberFormat="1" applyFont="1" applyFill="1" applyBorder="1" applyAlignment="1">
      <alignment horizontal="right" vertical="center" wrapText="1"/>
    </xf>
    <xf numFmtId="0" fontId="12" fillId="0" borderId="1" xfId="0" applyFont="1" applyBorder="1" applyAlignment="1">
      <alignment horizontal="left" vertical="top" wrapText="1" indent="1" readingOrder="1"/>
    </xf>
    <xf numFmtId="0" fontId="4" fillId="0" borderId="0" xfId="0" applyFont="1"/>
    <xf numFmtId="0" fontId="0" fillId="0" borderId="1" xfId="0" applyBorder="1" applyAlignment="1">
      <alignment horizontal="left" vertical="center"/>
    </xf>
    <xf numFmtId="0" fontId="6" fillId="0" borderId="3" xfId="0" applyFont="1" applyBorder="1" applyAlignment="1">
      <alignment horizontal="left" vertical="top" readingOrder="1"/>
    </xf>
    <xf numFmtId="165" fontId="6" fillId="6" borderId="1" xfId="1" applyNumberFormat="1" applyFont="1" applyFill="1" applyBorder="1" applyAlignment="1">
      <alignment horizontal="right" vertical="center" readingOrder="1"/>
    </xf>
    <xf numFmtId="0" fontId="3" fillId="0" borderId="0" xfId="0" applyFont="1" applyAlignment="1">
      <alignment readingOrder="1"/>
    </xf>
    <xf numFmtId="0" fontId="6" fillId="0" borderId="1" xfId="0" applyFont="1" applyBorder="1" applyAlignment="1">
      <alignment horizontal="left" vertical="top" wrapText="1" readingOrder="1"/>
    </xf>
    <xf numFmtId="0" fontId="7" fillId="0" borderId="3" xfId="0" applyFont="1" applyBorder="1" applyAlignment="1">
      <alignment horizontal="left" vertical="top" readingOrder="1"/>
    </xf>
    <xf numFmtId="165" fontId="6" fillId="0" borderId="1" xfId="1" applyNumberFormat="1" applyFont="1" applyBorder="1" applyAlignment="1">
      <alignment horizontal="right" vertical="top" readingOrder="1"/>
    </xf>
    <xf numFmtId="165" fontId="6" fillId="7" borderId="4" xfId="1" applyNumberFormat="1" applyFont="1" applyFill="1" applyBorder="1" applyAlignment="1">
      <alignment horizontal="right" vertical="top" readingOrder="1"/>
    </xf>
    <xf numFmtId="0" fontId="3" fillId="0" borderId="0" xfId="0" applyFont="1" applyAlignment="1">
      <alignment vertical="center"/>
    </xf>
    <xf numFmtId="0" fontId="7" fillId="6" borderId="1" xfId="0" applyFont="1" applyFill="1" applyBorder="1" applyAlignment="1">
      <alignment horizontal="left" vertical="center" wrapText="1" readingOrder="1"/>
    </xf>
    <xf numFmtId="0" fontId="7" fillId="6" borderId="1" xfId="0" applyFont="1" applyFill="1" applyBorder="1" applyAlignment="1">
      <alignment horizontal="left" vertical="center" readingOrder="1"/>
    </xf>
    <xf numFmtId="0" fontId="8" fillId="6" borderId="1" xfId="0" applyFont="1" applyFill="1" applyBorder="1" applyAlignment="1">
      <alignment horizontal="left" vertical="center" wrapText="1" readingOrder="1"/>
    </xf>
    <xf numFmtId="0" fontId="7" fillId="6" borderId="4" xfId="0" applyFont="1" applyFill="1" applyBorder="1" applyAlignment="1">
      <alignment horizontal="left" vertical="center" readingOrder="1"/>
    </xf>
    <xf numFmtId="0" fontId="7" fillId="6" borderId="4" xfId="0" applyFont="1" applyFill="1" applyBorder="1" applyAlignment="1">
      <alignment horizontal="left" vertical="center" wrapText="1" readingOrder="1"/>
    </xf>
    <xf numFmtId="0" fontId="7" fillId="6" borderId="2" xfId="0" applyFont="1" applyFill="1" applyBorder="1" applyAlignment="1">
      <alignment horizontal="left" vertical="center" wrapText="1" readingOrder="1"/>
    </xf>
    <xf numFmtId="0" fontId="8" fillId="6" borderId="4" xfId="0" applyFont="1" applyFill="1" applyBorder="1" applyAlignment="1">
      <alignment horizontal="left" vertical="center" wrapText="1" readingOrder="1"/>
    </xf>
    <xf numFmtId="0" fontId="7" fillId="0" borderId="1" xfId="0" applyFont="1" applyBorder="1" applyAlignment="1">
      <alignment horizontal="left" vertical="center" wrapText="1" readingOrder="1"/>
    </xf>
    <xf numFmtId="0" fontId="7" fillId="0" borderId="2" xfId="0" applyFont="1" applyBorder="1" applyAlignment="1">
      <alignment horizontal="left" vertical="top" indent="1" readingOrder="1"/>
    </xf>
    <xf numFmtId="0" fontId="3" fillId="0" borderId="7" xfId="0" applyFont="1" applyBorder="1" applyAlignment="1">
      <alignment horizontal="left" vertical="center" wrapText="1"/>
    </xf>
    <xf numFmtId="0" fontId="3"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E45"/>
  <sheetViews>
    <sheetView tabSelected="1" view="pageBreakPreview" zoomScale="80" zoomScaleNormal="70" zoomScaleSheetLayoutView="80" zoomScalePageLayoutView="50" workbookViewId="0">
      <selection activeCell="A3" sqref="A3"/>
    </sheetView>
  </sheetViews>
  <sheetFormatPr defaultRowHeight="15.75"/>
  <cols>
    <col min="1" max="1" width="36.140625" style="3" customWidth="1"/>
    <col min="2" max="2" width="24.42578125" style="2" customWidth="1"/>
    <col min="3" max="3" width="24.140625" style="2" customWidth="1"/>
    <col min="4" max="4" width="25.42578125" style="2" bestFit="1" customWidth="1"/>
    <col min="5" max="5" width="31.85546875" style="51" customWidth="1"/>
    <col min="6" max="16384" width="9.140625" style="3"/>
  </cols>
  <sheetData>
    <row r="2" spans="1:5">
      <c r="A2" s="1" t="s">
        <v>0</v>
      </c>
      <c r="B2" s="2" t="s">
        <v>1</v>
      </c>
      <c r="C2" s="2" t="s">
        <v>1</v>
      </c>
      <c r="D2" s="2" t="s">
        <v>1</v>
      </c>
      <c r="E2" s="51" t="s">
        <v>1</v>
      </c>
    </row>
    <row r="3" spans="1:5" s="39" customFormat="1" ht="47.25">
      <c r="A3" s="37" t="s">
        <v>2</v>
      </c>
      <c r="B3" s="38" t="s">
        <v>3</v>
      </c>
      <c r="C3" s="38" t="s">
        <v>4</v>
      </c>
      <c r="D3" s="38" t="s">
        <v>5</v>
      </c>
      <c r="E3" s="37" t="s">
        <v>6</v>
      </c>
    </row>
    <row r="4" spans="1:5">
      <c r="A4" s="4" t="s">
        <v>7</v>
      </c>
      <c r="B4" s="5"/>
      <c r="C4" s="5"/>
      <c r="D4" s="5"/>
      <c r="E4" s="6"/>
    </row>
    <row r="5" spans="1:5">
      <c r="A5" s="7" t="s">
        <v>8</v>
      </c>
      <c r="B5" s="8">
        <v>57</v>
      </c>
      <c r="C5" s="8">
        <v>25</v>
      </c>
      <c r="D5" s="9"/>
      <c r="E5" s="43" t="s">
        <v>9</v>
      </c>
    </row>
    <row r="6" spans="1:5">
      <c r="A6" s="7" t="s">
        <v>10</v>
      </c>
      <c r="B6" s="10">
        <v>2.2000000000000002</v>
      </c>
      <c r="C6" s="10">
        <v>1.9</v>
      </c>
      <c r="D6" s="9"/>
      <c r="E6" s="43" t="s">
        <v>9</v>
      </c>
    </row>
    <row r="7" spans="1:5">
      <c r="A7" s="7" t="s">
        <v>11</v>
      </c>
      <c r="B7" s="8">
        <v>305</v>
      </c>
      <c r="C7" s="10">
        <v>360</v>
      </c>
      <c r="D7" s="9"/>
      <c r="E7" s="43" t="s">
        <v>9</v>
      </c>
    </row>
    <row r="8" spans="1:5" ht="31.5">
      <c r="A8" s="7" t="s">
        <v>12</v>
      </c>
      <c r="B8" s="11">
        <v>2.93</v>
      </c>
      <c r="C8" s="10">
        <v>-4.42</v>
      </c>
      <c r="D8" s="9"/>
      <c r="E8" s="43" t="s">
        <v>9</v>
      </c>
    </row>
    <row r="9" spans="1:5" ht="31.5">
      <c r="A9" s="7" t="s">
        <v>13</v>
      </c>
      <c r="B9" s="10">
        <v>10.81</v>
      </c>
      <c r="C9" s="10">
        <v>14.13</v>
      </c>
      <c r="D9" s="9"/>
      <c r="E9" s="43" t="s">
        <v>9</v>
      </c>
    </row>
    <row r="10" spans="1:5">
      <c r="A10" s="12" t="s">
        <v>14</v>
      </c>
      <c r="B10" s="13">
        <v>5</v>
      </c>
      <c r="C10" s="13">
        <v>5</v>
      </c>
      <c r="D10" s="14"/>
      <c r="E10" s="15"/>
    </row>
    <row r="11" spans="1:5">
      <c r="A11" s="12" t="s">
        <v>15</v>
      </c>
      <c r="B11" s="13">
        <f>SUM(B12:B19)</f>
        <v>239.7</v>
      </c>
      <c r="C11" s="13">
        <f>SUM(C12:C19)</f>
        <v>174.14</v>
      </c>
      <c r="D11" s="13">
        <f>SUM(D12:D19)</f>
        <v>4.5999999999999996</v>
      </c>
      <c r="E11" s="15"/>
    </row>
    <row r="12" spans="1:5" ht="31.5">
      <c r="A12" s="16" t="s">
        <v>16</v>
      </c>
      <c r="B12" s="10">
        <v>74</v>
      </c>
      <c r="C12" s="10">
        <v>40.57</v>
      </c>
      <c r="D12" s="17"/>
      <c r="E12" s="43" t="s">
        <v>9</v>
      </c>
    </row>
    <row r="13" spans="1:5">
      <c r="A13" s="18" t="s">
        <v>17</v>
      </c>
      <c r="B13" s="10" t="s">
        <v>18</v>
      </c>
      <c r="C13" s="10" t="s">
        <v>19</v>
      </c>
      <c r="D13" s="17"/>
      <c r="E13" s="52"/>
    </row>
    <row r="14" spans="1:5" s="36" customFormat="1" ht="31.5">
      <c r="A14" s="35" t="s">
        <v>20</v>
      </c>
      <c r="B14" s="10">
        <v>41.7</v>
      </c>
      <c r="C14" s="10">
        <v>0</v>
      </c>
      <c r="D14" s="17"/>
      <c r="E14" s="43" t="s">
        <v>9</v>
      </c>
    </row>
    <row r="15" spans="1:5">
      <c r="A15" s="18" t="s">
        <v>21</v>
      </c>
      <c r="B15" s="10">
        <v>30</v>
      </c>
      <c r="C15" s="10">
        <v>27.2</v>
      </c>
      <c r="D15" s="17"/>
      <c r="E15" s="43" t="s">
        <v>9</v>
      </c>
    </row>
    <row r="16" spans="1:5">
      <c r="A16" s="18" t="s">
        <v>22</v>
      </c>
      <c r="B16" s="10">
        <v>11.7</v>
      </c>
      <c r="C16" s="10">
        <v>11.73</v>
      </c>
      <c r="D16" s="17"/>
      <c r="E16" s="52"/>
    </row>
    <row r="17" spans="1:5">
      <c r="A17" s="18" t="s">
        <v>23</v>
      </c>
      <c r="B17" s="10">
        <v>6.3</v>
      </c>
      <c r="C17" s="10">
        <v>6.32</v>
      </c>
      <c r="D17" s="17"/>
      <c r="E17" s="52"/>
    </row>
    <row r="18" spans="1:5">
      <c r="A18" s="18" t="s">
        <v>24</v>
      </c>
      <c r="B18" s="10">
        <v>45.5</v>
      </c>
      <c r="C18" s="10">
        <v>50.72</v>
      </c>
      <c r="D18" s="17">
        <v>4.5999999999999996</v>
      </c>
      <c r="E18" s="52" t="s">
        <v>25</v>
      </c>
    </row>
    <row r="19" spans="1:5">
      <c r="A19" s="48" t="s">
        <v>26</v>
      </c>
      <c r="B19" s="49">
        <v>30.5</v>
      </c>
      <c r="C19" s="49">
        <v>37.6</v>
      </c>
      <c r="D19" s="50"/>
      <c r="E19" s="53" t="s">
        <v>27</v>
      </c>
    </row>
    <row r="20" spans="1:5">
      <c r="A20" s="12" t="s">
        <v>28</v>
      </c>
      <c r="B20" s="13">
        <f>SUM(B21,B26)</f>
        <v>244.65</v>
      </c>
      <c r="C20" s="13">
        <f>SUM(C21,C26)</f>
        <v>182.63</v>
      </c>
      <c r="D20" s="19">
        <f>SUM(D11,D21,D26)</f>
        <v>33.57</v>
      </c>
      <c r="E20" s="15"/>
    </row>
    <row r="21" spans="1:5" s="42" customFormat="1" ht="31.5">
      <c r="A21" s="41" t="s">
        <v>29</v>
      </c>
      <c r="B21" s="40">
        <f>SUM(B22:B25)</f>
        <v>83.050000000000011</v>
      </c>
      <c r="C21" s="40">
        <f>SUM(C22:C25)</f>
        <v>75.330000000000013</v>
      </c>
      <c r="D21" s="40">
        <f>SUM(D22:D23)</f>
        <v>10.199999999999999</v>
      </c>
      <c r="E21" s="54" t="s">
        <v>30</v>
      </c>
    </row>
    <row r="22" spans="1:5" s="46" customFormat="1">
      <c r="A22" s="44" t="s">
        <v>31</v>
      </c>
      <c r="B22" s="45">
        <v>34.86</v>
      </c>
      <c r="C22" s="45">
        <v>32.36</v>
      </c>
      <c r="D22" s="45">
        <v>7.7</v>
      </c>
      <c r="E22" s="55" t="s">
        <v>32</v>
      </c>
    </row>
    <row r="23" spans="1:5">
      <c r="A23" s="18" t="s">
        <v>33</v>
      </c>
      <c r="B23" s="10">
        <v>21.7</v>
      </c>
      <c r="C23" s="11">
        <v>16.98</v>
      </c>
      <c r="D23" s="10">
        <v>2.5</v>
      </c>
      <c r="E23" s="56" t="s">
        <v>34</v>
      </c>
    </row>
    <row r="24" spans="1:5" s="36" customFormat="1" ht="31.5">
      <c r="A24" s="47" t="s">
        <v>35</v>
      </c>
      <c r="B24" s="10">
        <v>7.59</v>
      </c>
      <c r="C24" s="10">
        <v>7.59</v>
      </c>
      <c r="D24" s="20"/>
      <c r="E24" s="52"/>
    </row>
    <row r="25" spans="1:5">
      <c r="A25" s="60" t="s">
        <v>36</v>
      </c>
      <c r="B25" s="21">
        <v>18.899999999999999</v>
      </c>
      <c r="C25" s="21">
        <v>18.399999999999999</v>
      </c>
      <c r="D25" s="21">
        <v>0</v>
      </c>
      <c r="E25" s="57"/>
    </row>
    <row r="26" spans="1:5" s="42" customFormat="1" ht="31.5">
      <c r="A26" s="41" t="s">
        <v>37</v>
      </c>
      <c r="B26" s="40">
        <f>SUM(B27:B31)</f>
        <v>161.6</v>
      </c>
      <c r="C26" s="40">
        <f>SUM(C27:C31)</f>
        <v>107.3</v>
      </c>
      <c r="D26" s="40">
        <f>SUM(D27:D31)</f>
        <v>18.77</v>
      </c>
      <c r="E26" s="58" t="s">
        <v>38</v>
      </c>
    </row>
    <row r="27" spans="1:5">
      <c r="A27" s="22" t="s">
        <v>39</v>
      </c>
      <c r="B27" s="23">
        <v>46.78</v>
      </c>
      <c r="C27" s="23">
        <v>33.74</v>
      </c>
      <c r="D27" s="24">
        <v>5.4</v>
      </c>
      <c r="E27" s="56" t="s">
        <v>34</v>
      </c>
    </row>
    <row r="28" spans="1:5">
      <c r="A28" s="22" t="s">
        <v>40</v>
      </c>
      <c r="B28" s="23">
        <v>46.21</v>
      </c>
      <c r="C28" s="23">
        <v>32.39</v>
      </c>
      <c r="D28" s="24">
        <v>8.5399999999999991</v>
      </c>
      <c r="E28" s="56" t="s">
        <v>34</v>
      </c>
    </row>
    <row r="29" spans="1:5">
      <c r="A29" s="22" t="s">
        <v>41</v>
      </c>
      <c r="B29" s="23">
        <v>0.98</v>
      </c>
      <c r="C29" s="23">
        <v>0.88</v>
      </c>
      <c r="D29" s="24">
        <v>0</v>
      </c>
      <c r="E29" s="52"/>
    </row>
    <row r="30" spans="1:5">
      <c r="A30" s="22" t="s">
        <v>42</v>
      </c>
      <c r="B30" s="23">
        <v>59.84</v>
      </c>
      <c r="C30" s="23">
        <v>34.18</v>
      </c>
      <c r="D30" s="24">
        <v>4.38</v>
      </c>
      <c r="E30" s="56" t="s">
        <v>34</v>
      </c>
    </row>
    <row r="31" spans="1:5">
      <c r="A31" s="22" t="s">
        <v>43</v>
      </c>
      <c r="B31" s="23">
        <v>7.79</v>
      </c>
      <c r="C31" s="23">
        <v>6.11</v>
      </c>
      <c r="D31" s="24">
        <v>0.45</v>
      </c>
      <c r="E31" s="56" t="s">
        <v>34</v>
      </c>
    </row>
    <row r="32" spans="1:5">
      <c r="A32" s="25" t="s">
        <v>44</v>
      </c>
      <c r="B32" s="26">
        <f>(B11-B20)+B10</f>
        <v>4.9999999999982947E-2</v>
      </c>
      <c r="C32" s="26">
        <f>C11-C20</f>
        <v>-8.4900000000000091</v>
      </c>
      <c r="D32" s="27"/>
      <c r="E32" s="28"/>
    </row>
    <row r="33" spans="1:5">
      <c r="A33" s="12" t="s">
        <v>45</v>
      </c>
      <c r="B33" s="19">
        <f>SUM(B34:B37)</f>
        <v>0</v>
      </c>
      <c r="C33" s="19">
        <f>SUM(C34:C37)</f>
        <v>8.5</v>
      </c>
      <c r="D33" s="19"/>
      <c r="E33" s="15"/>
    </row>
    <row r="34" spans="1:5">
      <c r="A34" s="29" t="s">
        <v>46</v>
      </c>
      <c r="B34" s="10" t="s">
        <v>18</v>
      </c>
      <c r="C34" s="10" t="s">
        <v>18</v>
      </c>
      <c r="D34" s="9"/>
      <c r="E34" s="59"/>
    </row>
    <row r="35" spans="1:5">
      <c r="A35" s="30" t="s">
        <v>47</v>
      </c>
      <c r="B35" s="10" t="s">
        <v>18</v>
      </c>
      <c r="C35" s="10">
        <v>8.5</v>
      </c>
      <c r="D35" s="17"/>
      <c r="E35" s="59"/>
    </row>
    <row r="36" spans="1:5">
      <c r="A36" s="30" t="s">
        <v>48</v>
      </c>
      <c r="B36" s="10" t="s">
        <v>18</v>
      </c>
      <c r="C36" s="10" t="s">
        <v>18</v>
      </c>
      <c r="D36" s="17"/>
      <c r="E36" s="59"/>
    </row>
    <row r="37" spans="1:5">
      <c r="A37" s="30" t="s">
        <v>49</v>
      </c>
      <c r="B37" s="10" t="s">
        <v>18</v>
      </c>
      <c r="C37" s="10"/>
      <c r="D37" s="17"/>
      <c r="E37" s="59"/>
    </row>
    <row r="38" spans="1:5">
      <c r="A38" s="12" t="s">
        <v>50</v>
      </c>
      <c r="B38" s="19">
        <f>-(B32+B33)</f>
        <v>-4.9999999999982947E-2</v>
      </c>
      <c r="C38" s="19">
        <f t="shared" ref="C38" si="0">-(C32+C33)</f>
        <v>-9.9999999999909051E-3</v>
      </c>
      <c r="D38" s="19"/>
      <c r="E38" s="15"/>
    </row>
    <row r="39" spans="1:5">
      <c r="A39" s="31" t="s">
        <v>51</v>
      </c>
      <c r="B39" s="32"/>
      <c r="C39" s="32"/>
      <c r="D39" s="32"/>
      <c r="E39" s="15"/>
    </row>
    <row r="40" spans="1:5" ht="31.5">
      <c r="A40" s="7" t="s">
        <v>52</v>
      </c>
      <c r="B40" s="33"/>
      <c r="C40" s="33"/>
      <c r="D40" s="34">
        <f>100*D20/C20</f>
        <v>18.381426928763073</v>
      </c>
      <c r="E40" s="59"/>
    </row>
    <row r="41" spans="1:5" ht="15.75" customHeight="1">
      <c r="A41" s="61" t="s">
        <v>53</v>
      </c>
      <c r="B41" s="61"/>
      <c r="C41" s="61"/>
      <c r="D41" s="61"/>
      <c r="E41" s="61"/>
    </row>
    <row r="42" spans="1:5">
      <c r="A42" s="62"/>
      <c r="B42" s="62"/>
      <c r="C42" s="62"/>
      <c r="D42" s="62"/>
      <c r="E42" s="62"/>
    </row>
    <row r="43" spans="1:5">
      <c r="A43" s="62"/>
      <c r="B43" s="62"/>
      <c r="C43" s="62"/>
      <c r="D43" s="62"/>
      <c r="E43" s="62"/>
    </row>
    <row r="44" spans="1:5">
      <c r="A44" s="62"/>
      <c r="B44" s="62"/>
      <c r="C44" s="62"/>
      <c r="D44" s="62"/>
      <c r="E44" s="62"/>
    </row>
    <row r="45" spans="1:5">
      <c r="A45" s="62"/>
      <c r="B45" s="62"/>
      <c r="C45" s="62"/>
      <c r="D45" s="62"/>
      <c r="E45" s="62"/>
    </row>
  </sheetData>
  <mergeCells count="1">
    <mergeCell ref="A41:E45"/>
  </mergeCells>
  <pageMargins left="0.25" right="0.25" top="0.75" bottom="0.75" header="0.3" footer="0.3"/>
  <pageSetup paperSize="9" fitToHeight="0" orientation="landscape" r:id="rId1"/>
  <rowBreaks count="1" manualBreakCount="1">
    <brk id="1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F72CB1-6D0F-40A6-AD29-C66D37347B59}"/>
</file>

<file path=customXml/itemProps2.xml><?xml version="1.0" encoding="utf-8"?>
<ds:datastoreItem xmlns:ds="http://schemas.openxmlformats.org/officeDocument/2006/customXml" ds:itemID="{F06E7666-0EC0-4691-81F6-E03C68D2593A}"/>
</file>

<file path=customXml/itemProps3.xml><?xml version="1.0" encoding="utf-8"?>
<ds:datastoreItem xmlns:ds="http://schemas.openxmlformats.org/officeDocument/2006/customXml" ds:itemID="{3C25156C-806F-48D8-AFF1-D674585847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Chinedu Eze</dc:creator>
  <cp:keywords/>
  <dc:description/>
  <cp:lastModifiedBy>Oluwatosin Oke</cp:lastModifiedBy>
  <cp:revision/>
  <dcterms:created xsi:type="dcterms:W3CDTF">2020-06-01T19:27:24Z</dcterms:created>
  <dcterms:modified xsi:type="dcterms:W3CDTF">2022-05-23T13:19:00Z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